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C:\LocalData\NPR\DAPR\2020\Ergon\Temp\"/>
    </mc:Choice>
  </mc:AlternateContent>
  <xr:revisionPtr revIDLastSave="0" documentId="8_{B6F57450-6F17-48DD-BEAB-78822EA99B06}" xr6:coauthVersionLast="45" xr6:coauthVersionMax="45" xr10:uidLastSave="{00000000-0000-0000-0000-000000000000}"/>
  <workbookProtection workbookAlgorithmName="SHA-512" workbookHashValue="ma6wb97vDP2DFFURJADZWkG3q9PFzl8goYd5xEuqGtdiDu/8l/R+Niei5VlbRsB6cIk2hi8hjivpfGheseekZQ==" workbookSaltValue="bJKHC45psGIw6nnogtzG8Q==" workbookSpinCount="100000" lockStructure="1"/>
  <bookViews>
    <workbookView xWindow="-120" yWindow="-120" windowWidth="25440" windowHeight="15390" activeTab="2" xr2:uid="{00000000-000D-0000-FFFF-FFFF00000000}"/>
  </bookViews>
  <sheets>
    <sheet name="Disclaimer" sheetId="308" r:id="rId1"/>
    <sheet name="Introduction &amp; Notes" sheetId="309" r:id="rId2"/>
    <sheet name="INDEX" sheetId="307" r:id="rId3"/>
    <sheet name="AGWA" sheetId="1" r:id="rId4"/>
    <sheet name="AITK" sheetId="2" r:id="rId5"/>
    <sheet name="ALLO" sheetId="5" r:id="rId6"/>
    <sheet name="ALSH" sheetId="3" r:id="rId7"/>
    <sheet name="ALST" sheetId="4" r:id="rId8"/>
    <sheet name="ATHE" sheetId="6" r:id="rId9"/>
    <sheet name="AWOO" sheetId="7" r:id="rId10"/>
    <sheet name="AYRZ" sheetId="8" r:id="rId11"/>
    <sheet name="BALB" sheetId="9" r:id="rId12"/>
    <sheet name="BAMB" sheetId="10" r:id="rId13"/>
    <sheet name="BARC" sheetId="11" r:id="rId14"/>
    <sheet name="BARG" sheetId="12" r:id="rId15"/>
    <sheet name="BARR" sheetId="13" r:id="rId16"/>
    <sheet name="BEGA" sheetId="15" r:id="rId17"/>
    <sheet name="BERS" sheetId="16" r:id="rId18"/>
    <sheet name="BEWE" sheetId="14" r:id="rId19"/>
    <sheet name="BILO" sheetId="17" r:id="rId20"/>
    <sheet name="BING" sheetId="18" r:id="rId21"/>
    <sheet name="BLAC" sheetId="21" r:id="rId22"/>
    <sheet name="BLAK" sheetId="20" r:id="rId23"/>
    <sheet name="BLRI" sheetId="19" r:id="rId24"/>
    <sheet name="BLUE" sheetId="22" r:id="rId25"/>
    <sheet name="BODA" sheetId="24" r:id="rId26"/>
    <sheet name="BOHL" sheetId="23" r:id="rId27"/>
    <sheet name="BORE" sheetId="26" r:id="rId28"/>
    <sheet name="BOWE" sheetId="25" r:id="rId29"/>
    <sheet name="BROX" sheetId="27" r:id="rId30"/>
    <sheet name="BUCE" sheetId="29" r:id="rId31"/>
    <sheet name="BULL" sheetId="28" r:id="rId32"/>
    <sheet name="BUND" sheetId="274" r:id="rId33"/>
    <sheet name="CACI" sheetId="30" r:id="rId34"/>
    <sheet name="CAFE" sheetId="36" r:id="rId35"/>
    <sheet name="CALE" sheetId="32" r:id="rId36"/>
    <sheet name="CALL" sheetId="33" r:id="rId37"/>
    <sheet name="CANN" sheetId="35" r:id="rId38"/>
    <sheet name="CANO" sheetId="31" r:id="rId39"/>
    <sheet name="CARI" sheetId="37" r:id="rId40"/>
    <sheet name="CARM" sheetId="40" r:id="rId41"/>
    <sheet name="CAST" sheetId="34" r:id="rId42"/>
    <sheet name="CAUP" sheetId="38" r:id="rId43"/>
    <sheet name="CAWD" sheetId="223" r:id="rId44"/>
    <sheet name="CEPL" sheetId="41" r:id="rId45"/>
    <sheet name="CHAL" sheetId="228" r:id="rId46"/>
    <sheet name="CHAR" sheetId="42" r:id="rId47"/>
    <sheet name="CHIA" sheetId="45" r:id="rId48"/>
    <sheet name="CHIL" sheetId="44" r:id="rId49"/>
    <sheet name="CHIN" sheetId="275" r:id="rId50"/>
    <sheet name="CHTO" sheetId="43" r:id="rId51"/>
    <sheet name="CHTW" sheetId="46" r:id="rId52"/>
    <sheet name="CHUM" sheetId="276" r:id="rId53"/>
    <sheet name="CLBS" sheetId="278" r:id="rId54"/>
    <sheet name="CLER" sheetId="48" r:id="rId55"/>
    <sheet name="CLIF" sheetId="49" r:id="rId56"/>
    <sheet name="CLIN" sheetId="50" r:id="rId57"/>
    <sheet name="CLON" sheetId="51" r:id="rId58"/>
    <sheet name="CLSO" sheetId="47" r:id="rId59"/>
    <sheet name="COLU" sheetId="279" r:id="rId60"/>
    <sheet name="COME" sheetId="53" r:id="rId61"/>
    <sheet name="COOK" sheetId="54" r:id="rId62"/>
    <sheet name="COOM" sheetId="55" r:id="rId63"/>
    <sheet name="CRAI" sheetId="56" r:id="rId64"/>
    <sheet name="CRAN" sheetId="57" r:id="rId65"/>
    <sheet name="CRED" sheetId="58" r:id="rId66"/>
    <sheet name="CRNE" sheetId="59" r:id="rId67"/>
    <sheet name="CROY" sheetId="60" r:id="rId68"/>
    <sheet name="CUNN" sheetId="61" r:id="rId69"/>
    <sheet name="DACE" sheetId="62" r:id="rId70"/>
    <sheet name="DAGL" sheetId="63" r:id="rId71"/>
    <sheet name="DEGI" sheetId="64" r:id="rId72"/>
    <sheet name="DIMB" sheetId="65" r:id="rId73"/>
    <sheet name="DISR" sheetId="310" r:id="rId74"/>
    <sheet name="DURO" sheetId="67" r:id="rId75"/>
    <sheet name="DYSA" sheetId="68" r:id="rId76"/>
    <sheet name="EAAY" sheetId="69" r:id="rId77"/>
    <sheet name="EABU" sheetId="70" r:id="rId78"/>
    <sheet name="EATO" sheetId="71" r:id="rId79"/>
    <sheet name="EDMO" sheetId="72" r:id="rId80"/>
    <sheet name="EIDS" sheetId="73" r:id="rId81"/>
    <sheet name="ELRO" sheetId="75" r:id="rId82"/>
    <sheet name="EMER" sheetId="76" r:id="rId83"/>
    <sheet name="ETON" sheetId="77" r:id="rId84"/>
    <sheet name="EUDA" sheetId="78" r:id="rId85"/>
    <sheet name="EVEL" sheetId="79" r:id="rId86"/>
    <sheet name="FARL" sheetId="80" r:id="rId87"/>
    <sheet name="FARN" sheetId="81" r:id="rId88"/>
    <sheet name="FREN" sheetId="82" r:id="rId89"/>
    <sheet name="GARB" sheetId="84" r:id="rId90"/>
    <sheet name="GAYN" sheetId="85" r:id="rId91"/>
    <sheet name="GEOR" sheetId="86" r:id="rId92"/>
    <sheet name="GEOR1" sheetId="282" r:id="rId93"/>
    <sheet name="GIRU" sheetId="87" r:id="rId94"/>
    <sheet name="GIVE" sheetId="88" r:id="rId95"/>
    <sheet name="GLEE" sheetId="91" r:id="rId96"/>
    <sheet name="GLEL" sheetId="92" r:id="rId97"/>
    <sheet name="GLEN" sheetId="90" r:id="rId98"/>
    <sheet name="GLFS" sheetId="83" r:id="rId99"/>
    <sheet name="GLNO" sheetId="283" r:id="rId100"/>
    <sheet name="GLSO" sheetId="89" r:id="rId101"/>
    <sheet name="GOOB" sheetId="93" r:id="rId102"/>
    <sheet name="GOOT" sheetId="94" r:id="rId103"/>
    <sheet name="Gracem" sheetId="95" r:id="rId104"/>
    <sheet name="GRCR" sheetId="96" r:id="rId105"/>
    <sheet name="GREN" sheetId="97" r:id="rId106"/>
    <sheet name="GUML" sheetId="98" r:id="rId107"/>
    <sheet name="GUTH" sheetId="99" r:id="rId108"/>
    <sheet name="HAPU" sheetId="101" r:id="rId109"/>
    <sheet name="HELE" sheetId="102" r:id="rId110"/>
    <sheet name="HEPA" sheetId="103" r:id="rId111"/>
    <sheet name="HIGH" sheetId="104" r:id="rId112"/>
    <sheet name="HILL" sheetId="105" r:id="rId113"/>
    <sheet name="HOHI" sheetId="106" r:id="rId114"/>
    <sheet name="HOWA" sheetId="107" r:id="rId115"/>
    <sheet name="HUGH" sheetId="108" r:id="rId116"/>
    <sheet name="ILBI" sheetId="109" r:id="rId117"/>
    <sheet name="INGH" sheetId="110" r:id="rId118"/>
    <sheet name="ISIS" sheetId="287" r:id="rId119"/>
    <sheet name="JAND" sheetId="112" r:id="rId120"/>
    <sheet name="JARV" sheetId="113" r:id="rId121"/>
    <sheet name="JUCR" sheetId="115" r:id="rId122"/>
    <sheet name="JUPO" sheetId="114" r:id="rId123"/>
    <sheet name="KAIM" sheetId="116" r:id="rId124"/>
    <sheet name="KALA" sheetId="117" r:id="rId125"/>
    <sheet name="KECE" sheetId="120" r:id="rId126"/>
    <sheet name="KESP" sheetId="119" r:id="rId127"/>
    <sheet name="KIDS" sheetId="121" r:id="rId128"/>
    <sheet name="KILK" sheetId="288" r:id="rId129"/>
    <sheet name="KILL" sheetId="123" r:id="rId130"/>
    <sheet name="KING" sheetId="124" r:id="rId131"/>
    <sheet name="KIRK" sheetId="125" r:id="rId132"/>
    <sheet name="KITO" sheetId="122" r:id="rId133"/>
    <sheet name="KOCR" sheetId="126" r:id="rId134"/>
    <sheet name="KOUM" sheetId="127" r:id="rId135"/>
    <sheet name="LACR" sheetId="130" r:id="rId136"/>
    <sheet name="LAKE" sheetId="129" r:id="rId137"/>
    <sheet name="LANN" sheetId="131" r:id="rId138"/>
    <sheet name="LAQU" sheetId="128" r:id="rId139"/>
    <sheet name="LARO" sheetId="224" r:id="rId140"/>
    <sheet name="LITT" sheetId="132" r:id="rId141"/>
    <sheet name="LOCR" sheetId="134" r:id="rId142"/>
    <sheet name="LONG" sheetId="133" r:id="rId143"/>
    <sheet name="LUCI" sheetId="135" r:id="rId144"/>
    <sheet name="LYLA" sheetId="136" r:id="rId145"/>
    <sheet name="MACI" sheetId="141" r:id="rId146"/>
    <sheet name="MACN" sheetId="137" r:id="rId147"/>
    <sheet name="MAFU" sheetId="142" r:id="rId148"/>
    <sheet name="MALC" sheetId="138" r:id="rId149"/>
    <sheet name="MARE" sheetId="139" r:id="rId150"/>
    <sheet name="MARY" sheetId="292" r:id="rId151"/>
    <sheet name="MASO" sheetId="140" r:id="rId152"/>
    <sheet name="MCCR" sheetId="143" r:id="rId153"/>
    <sheet name="MEAD" sheetId="144" r:id="rId154"/>
    <sheet name="MEAN" sheetId="145" r:id="rId155"/>
    <sheet name="MERI" sheetId="146" r:id="rId156"/>
    <sheet name="MERN" sheetId="147" r:id="rId157"/>
    <sheet name="MICO" sheetId="150" r:id="rId158"/>
    <sheet name="MIDD" sheetId="148" r:id="rId159"/>
    <sheet name="MILC" sheetId="152" r:id="rId160"/>
    <sheet name="MILE" sheetId="149" r:id="rId161"/>
    <sheet name="MILL" sheetId="151" r:id="rId162"/>
    <sheet name="MILM" sheetId="153" r:id="rId163"/>
    <sheet name="MING" sheetId="154" r:id="rId164"/>
    <sheet name="MIRA" sheetId="155" r:id="rId165"/>
    <sheet name="MITC" sheetId="157" r:id="rId166"/>
    <sheet name="MIVA" sheetId="156" r:id="rId167"/>
    <sheet name="MLEP" sheetId="165" r:id="rId168"/>
    <sheet name="MOBA" sheetId="168" r:id="rId169"/>
    <sheet name="MODA" sheetId="159" r:id="rId170"/>
    <sheet name="MOFO" sheetId="164" r:id="rId171"/>
    <sheet name="MOGA" sheetId="169" r:id="rId172"/>
    <sheet name="MOMO" sheetId="170" r:id="rId173"/>
    <sheet name="MOMR" sheetId="171" r:id="rId174"/>
    <sheet name="MOMW" sheetId="172" r:id="rId175"/>
    <sheet name="MONT" sheetId="160" r:id="rId176"/>
    <sheet name="MOOR" sheetId="161" r:id="rId177"/>
    <sheet name="MOPA" sheetId="158" r:id="rId178"/>
    <sheet name="MORA" sheetId="162" r:id="rId179"/>
    <sheet name="MORO" sheetId="166" r:id="rId180"/>
    <sheet name="MOSI" sheetId="173" r:id="rId181"/>
    <sheet name="MOSS" sheetId="163" r:id="rId182"/>
    <sheet name="MOUR" sheetId="167" r:id="rId183"/>
    <sheet name="MURG" sheetId="175" r:id="rId184"/>
    <sheet name="MUTA" sheetId="176" r:id="rId185"/>
    <sheet name="MUTO" sheetId="174" r:id="rId186"/>
    <sheet name="NANA" sheetId="177" r:id="rId187"/>
    <sheet name="NAND" sheetId="178" r:id="rId188"/>
    <sheet name="NEBO" sheetId="179" r:id="rId189"/>
    <sheet name="NESM" sheetId="180" r:id="rId190"/>
    <sheet name="NOCL" sheetId="182" r:id="rId191"/>
    <sheet name="NOMA" sheetId="183" r:id="rId192"/>
    <sheet name="NORM" sheetId="181" r:id="rId193"/>
    <sheet name="NORW" sheetId="185" r:id="rId194"/>
    <sheet name="NOST" sheetId="184" r:id="rId195"/>
    <sheet name="OAKE" sheetId="186" r:id="rId196"/>
    <sheet name="OONN" sheetId="187" r:id="rId197"/>
    <sheet name="OWAN" sheetId="188" r:id="rId198"/>
    <sheet name="PAMP" sheetId="189" r:id="rId199"/>
    <sheet name="PAND" sheetId="190" r:id="rId200"/>
    <sheet name="PARK" sheetId="191" r:id="rId201"/>
    <sheet name="PEAR" sheetId="193" r:id="rId202"/>
    <sheet name="PERA" sheetId="192" r:id="rId203"/>
    <sheet name="PIAL" sheetId="194" r:id="rId204"/>
    <sheet name="PINN" sheetId="195" r:id="rId205"/>
    <sheet name="PIRR" sheetId="196" r:id="rId206"/>
    <sheet name="PLAN" sheetId="197" r:id="rId207"/>
    <sheet name="PLEY" sheetId="198" r:id="rId208"/>
    <sheet name="POVE" sheetId="199" r:id="rId209"/>
    <sheet name="POZI" sheetId="200" r:id="rId210"/>
    <sheet name="PRMI" sheetId="311" r:id="rId211"/>
    <sheet name="PROT" sheetId="202" r:id="rId212"/>
    <sheet name="PURR" sheetId="203" r:id="rId213"/>
    <sheet name="QUIL" sheetId="204" r:id="rId214"/>
    <sheet name="RAGL" sheetId="205" r:id="rId215"/>
    <sheet name="RASM" sheetId="206" r:id="rId216"/>
    <sheet name="RAVE" sheetId="207" r:id="rId217"/>
    <sheet name="RAVN" sheetId="208" r:id="rId218"/>
    <sheet name="RICH" sheetId="209" r:id="rId219"/>
    <sheet name="ROEA" sheetId="215" r:id="rId220"/>
    <sheet name="ROGL" sheetId="210" r:id="rId221"/>
    <sheet name="ROLE" sheetId="213" r:id="rId222"/>
    <sheet name="ROLL" sheetId="214" r:id="rId223"/>
    <sheet name="ROMA" sheetId="299" r:id="rId224"/>
    <sheet name="ROPL" sheetId="219" r:id="rId225"/>
    <sheet name="ROSE" sheetId="218" r:id="rId226"/>
    <sheet name="ROSO" sheetId="211" r:id="rId227"/>
    <sheet name="ROST" sheetId="212" r:id="rId228"/>
    <sheet name="ROWE" sheetId="216" r:id="rId229"/>
    <sheet name="ROWO" sheetId="217" r:id="rId230"/>
    <sheet name="SAGE" sheetId="234" r:id="rId231"/>
    <sheet name="SAGT" sheetId="235" r:id="rId232"/>
    <sheet name="SARI" sheetId="220" r:id="rId233"/>
    <sheet name="SAUN" sheetId="221" r:id="rId234"/>
    <sheet name="SHUT" sheetId="222" r:id="rId235"/>
    <sheet name="SKIE" sheetId="225" r:id="rId236"/>
    <sheet name="SOBL" sheetId="229" r:id="rId237"/>
    <sheet name="SOBU" sheetId="230" r:id="rId238"/>
    <sheet name="SOKO" sheetId="231" r:id="rId239"/>
    <sheet name="SOMA" sheetId="232" r:id="rId240"/>
    <sheet name="SOTO" sheetId="233" r:id="rId241"/>
    <sheet name="STAM" sheetId="236" r:id="rId242"/>
    <sheet name="STAN" sheetId="301" r:id="rId243"/>
    <sheet name="STTO" sheetId="237" r:id="rId244"/>
    <sheet name="STUA" sheetId="238" r:id="rId245"/>
    <sheet name="T002" sheetId="281" r:id="rId246"/>
    <sheet name="T043" sheetId="300" r:id="rId247"/>
    <sheet name="T058" sheetId="305" r:id="rId248"/>
    <sheet name="T065" sheetId="269" r:id="rId249"/>
    <sheet name="T072" sheetId="270" r:id="rId250"/>
    <sheet name="T083" sheetId="298" r:id="rId251"/>
    <sheet name="T095" sheetId="293" r:id="rId252"/>
    <sheet name="T116" sheetId="303" r:id="rId253"/>
    <sheet name="T130" sheetId="272" r:id="rId254"/>
    <sheet name="T159" sheetId="289" r:id="rId255"/>
    <sheet name="T163" sheetId="297" r:id="rId256"/>
    <sheet name="T166" sheetId="285" r:id="rId257"/>
    <sheet name="T176" sheetId="290" r:id="rId258"/>
    <sheet name="T188" sheetId="280" r:id="rId259"/>
    <sheet name="T189" sheetId="296" r:id="rId260"/>
    <sheet name="T198" sheetId="273" r:id="rId261"/>
    <sheet name="TANB" sheetId="239" r:id="rId262"/>
    <sheet name="TARA" sheetId="240" r:id="rId263"/>
    <sheet name="TEST" sheetId="241" r:id="rId264"/>
    <sheet name="THEO" sheetId="242" r:id="rId265"/>
    <sheet name="TIER" sheetId="243" r:id="rId266"/>
    <sheet name="TOPO" sheetId="247" r:id="rId267"/>
    <sheet name="TORQ" sheetId="245" r:id="rId268"/>
    <sheet name="TORR" sheetId="246" r:id="rId269"/>
    <sheet name="TUAN" sheetId="248" r:id="rId270"/>
    <sheet name="TWCE" sheetId="244" r:id="rId271"/>
    <sheet name="VERM" sheetId="250" r:id="rId272"/>
    <sheet name="WAEA" sheetId="253" r:id="rId273"/>
    <sheet name="WALL" sheetId="251" r:id="rId274"/>
    <sheet name="WAND" sheetId="252" r:id="rId275"/>
    <sheet name="WEBU" sheetId="254" r:id="rId276"/>
    <sheet name="WEDA" sheetId="255" r:id="rId277"/>
    <sheet name="WEMA" sheetId="256" r:id="rId278"/>
    <sheet name="WETO" sheetId="257" r:id="rId279"/>
    <sheet name="WEWA" sheetId="258" r:id="rId280"/>
    <sheet name="WINT" sheetId="259" r:id="rId281"/>
    <sheet name="WIRR" sheetId="260" r:id="rId282"/>
    <sheet name="WOOD" sheetId="262" r:id="rId283"/>
    <sheet name="WOOG" sheetId="261" r:id="rId284"/>
    <sheet name="WOOL" sheetId="264" r:id="rId285"/>
    <sheet name="WOSO" sheetId="263" r:id="rId286"/>
    <sheet name="WOWA" sheetId="265" r:id="rId287"/>
    <sheet name="YARA" sheetId="306" r:id="rId288"/>
    <sheet name="YARR" sheetId="266" r:id="rId289"/>
    <sheet name="YASO" sheetId="267" r:id="rId290"/>
    <sheet name="YEPP" sheetId="268" r:id="rId291"/>
  </sheets>
  <definedNames>
    <definedName name="_xlnm._FilterDatabase" localSheetId="2" hidden="1">INDEX!$B$5:$W$293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93" i="307" l="1"/>
  <c r="P292" i="307"/>
  <c r="P291" i="307"/>
  <c r="P290" i="307"/>
  <c r="P289" i="307"/>
  <c r="P288" i="307"/>
  <c r="P287" i="307"/>
  <c r="P286" i="307"/>
  <c r="P285" i="307"/>
  <c r="P284" i="307"/>
  <c r="P283" i="307"/>
  <c r="P282" i="307"/>
  <c r="P281" i="307"/>
  <c r="P280" i="307"/>
  <c r="P279" i="307"/>
  <c r="P278" i="307"/>
  <c r="P277" i="307"/>
  <c r="P276" i="307"/>
  <c r="P275" i="307"/>
  <c r="P274" i="307"/>
  <c r="P273" i="307"/>
  <c r="P272" i="307"/>
  <c r="P271" i="307"/>
  <c r="P270" i="307"/>
  <c r="P269" i="307"/>
  <c r="P268" i="307"/>
  <c r="P267" i="307"/>
  <c r="P266" i="307"/>
  <c r="P265" i="307"/>
  <c r="P264" i="307"/>
  <c r="P263" i="307"/>
  <c r="P262" i="307"/>
  <c r="P261" i="307"/>
  <c r="P260" i="307"/>
  <c r="P259" i="307"/>
  <c r="P258" i="307"/>
  <c r="P257" i="307"/>
  <c r="P256" i="307"/>
  <c r="P255" i="307"/>
  <c r="P254" i="307"/>
  <c r="P253" i="307"/>
  <c r="P252" i="307"/>
  <c r="P251" i="307"/>
  <c r="P250" i="307"/>
  <c r="P53" i="307"/>
  <c r="P58" i="307"/>
  <c r="P150" i="307"/>
  <c r="P249" i="307"/>
  <c r="P248" i="307"/>
  <c r="P247" i="307"/>
  <c r="P246" i="307"/>
  <c r="P245" i="307"/>
  <c r="P244" i="307"/>
  <c r="P243" i="307"/>
  <c r="P242" i="307"/>
  <c r="P241" i="307"/>
  <c r="P240" i="307"/>
  <c r="P239" i="307"/>
  <c r="P238" i="307"/>
  <c r="P237" i="307"/>
  <c r="P236" i="307"/>
  <c r="P235" i="307"/>
  <c r="P234" i="307"/>
  <c r="P233" i="307"/>
  <c r="P232" i="307"/>
  <c r="P231" i="307"/>
  <c r="P230" i="307"/>
  <c r="P229" i="307"/>
  <c r="P228" i="307"/>
  <c r="P227" i="307"/>
  <c r="P226" i="307"/>
  <c r="P224" i="307"/>
  <c r="P223" i="307"/>
  <c r="P222" i="307"/>
  <c r="P221" i="307"/>
  <c r="P220" i="307"/>
  <c r="P219" i="307"/>
  <c r="P218" i="307"/>
  <c r="P217" i="307"/>
  <c r="P216" i="307"/>
  <c r="P215" i="307"/>
  <c r="P214" i="307"/>
  <c r="P213" i="307"/>
  <c r="P212" i="307"/>
  <c r="P211" i="307"/>
  <c r="P210" i="307"/>
  <c r="P209" i="307"/>
  <c r="P208" i="307"/>
  <c r="P207" i="307"/>
  <c r="P206" i="307"/>
  <c r="P205" i="307"/>
  <c r="P204" i="307"/>
  <c r="P203" i="307"/>
  <c r="P202" i="307"/>
  <c r="P201" i="307"/>
  <c r="P200" i="307"/>
  <c r="P199" i="307"/>
  <c r="P198" i="307"/>
  <c r="P197" i="307"/>
  <c r="P196" i="307"/>
  <c r="P195" i="307"/>
  <c r="P194" i="307"/>
  <c r="P193" i="307"/>
  <c r="P192" i="307"/>
  <c r="P191" i="307"/>
  <c r="P190" i="307"/>
  <c r="P189" i="307"/>
  <c r="P188" i="307"/>
  <c r="P187" i="307"/>
  <c r="P186" i="307"/>
  <c r="P185" i="307"/>
  <c r="P184" i="307"/>
  <c r="P183" i="307"/>
  <c r="P182" i="307"/>
  <c r="P181" i="307"/>
  <c r="P180" i="307"/>
  <c r="P179" i="307"/>
  <c r="P178" i="307"/>
  <c r="P177" i="307"/>
  <c r="P176" i="307"/>
  <c r="P175" i="307"/>
  <c r="P174" i="307"/>
  <c r="P173" i="307"/>
  <c r="P172" i="307"/>
  <c r="P171" i="307"/>
  <c r="P170" i="307"/>
  <c r="P169" i="307"/>
  <c r="P168" i="307"/>
  <c r="P167" i="307"/>
  <c r="P166" i="307"/>
  <c r="P165" i="307"/>
  <c r="P164" i="307"/>
  <c r="P163" i="307"/>
  <c r="P162" i="307"/>
  <c r="P161" i="307"/>
  <c r="P160" i="307"/>
  <c r="P159" i="307"/>
  <c r="P158" i="307"/>
  <c r="P157" i="307"/>
  <c r="P156" i="307"/>
  <c r="P155" i="307"/>
  <c r="P154" i="307"/>
  <c r="P153" i="307"/>
  <c r="P152" i="307"/>
  <c r="P151" i="307"/>
  <c r="P149" i="307"/>
  <c r="P148" i="307"/>
  <c r="P147" i="307"/>
  <c r="P146" i="307"/>
  <c r="P145" i="307"/>
  <c r="P144" i="307"/>
  <c r="P143" i="307"/>
  <c r="P142" i="307"/>
  <c r="P141" i="307"/>
  <c r="P140" i="307"/>
  <c r="P139" i="307"/>
  <c r="P138" i="307"/>
  <c r="P137" i="307"/>
  <c r="P136" i="307"/>
  <c r="P135" i="307"/>
  <c r="P134" i="307"/>
  <c r="P133" i="307"/>
  <c r="P132" i="307"/>
  <c r="P131" i="307"/>
  <c r="P130" i="307"/>
  <c r="P129" i="307"/>
  <c r="P128" i="307"/>
  <c r="P127" i="307"/>
  <c r="P126" i="307"/>
  <c r="P125" i="307"/>
  <c r="P124" i="307"/>
  <c r="P123" i="307"/>
  <c r="P122" i="307"/>
  <c r="P121" i="307"/>
  <c r="P120" i="307"/>
  <c r="P119" i="307"/>
  <c r="P118" i="307"/>
  <c r="P117" i="307"/>
  <c r="P116" i="307"/>
  <c r="P115" i="307"/>
  <c r="P114" i="307"/>
  <c r="P113" i="307"/>
  <c r="P112" i="307"/>
  <c r="P111" i="307"/>
  <c r="P110" i="307"/>
  <c r="P109" i="307"/>
  <c r="P108" i="307"/>
  <c r="P107" i="307"/>
  <c r="P106" i="307"/>
  <c r="P105" i="307"/>
  <c r="P104" i="307"/>
  <c r="P103" i="307"/>
  <c r="P102" i="307"/>
  <c r="P101" i="307"/>
  <c r="P100" i="307"/>
  <c r="P99" i="307"/>
  <c r="P98" i="307"/>
  <c r="P97" i="307"/>
  <c r="P96" i="307"/>
  <c r="P95" i="307"/>
  <c r="P94" i="307"/>
  <c r="P93" i="307"/>
  <c r="P92" i="307"/>
  <c r="P91" i="307"/>
  <c r="P90" i="307"/>
  <c r="P89" i="307"/>
  <c r="P88" i="307"/>
  <c r="P87" i="307"/>
  <c r="P86" i="307"/>
  <c r="P85" i="307"/>
  <c r="P84" i="307"/>
  <c r="P82" i="307"/>
  <c r="P81" i="307"/>
  <c r="P80" i="307"/>
  <c r="P79" i="307"/>
  <c r="P78" i="307"/>
  <c r="P77" i="307"/>
  <c r="P76" i="307"/>
  <c r="P75" i="307"/>
  <c r="P74" i="307"/>
  <c r="P73" i="307"/>
  <c r="P72" i="307"/>
  <c r="P71" i="307"/>
  <c r="P70" i="307"/>
  <c r="P69" i="307"/>
  <c r="P68" i="307"/>
  <c r="P67" i="307"/>
  <c r="P66" i="307"/>
  <c r="P65" i="307"/>
  <c r="P64" i="307"/>
  <c r="P63" i="307"/>
  <c r="P62" i="307"/>
  <c r="P61" i="307"/>
  <c r="P60" i="307"/>
  <c r="P59" i="307"/>
  <c r="P57" i="307"/>
  <c r="P56" i="307"/>
  <c r="P55" i="307"/>
  <c r="P54" i="307"/>
  <c r="P52" i="307"/>
  <c r="P51" i="307"/>
  <c r="P49" i="307"/>
  <c r="P48" i="307"/>
  <c r="P47" i="307"/>
  <c r="P46" i="307"/>
  <c r="P45" i="307"/>
  <c r="P44" i="307"/>
  <c r="P43" i="307"/>
  <c r="P42" i="307"/>
  <c r="P41" i="307"/>
  <c r="P40" i="307"/>
  <c r="P39" i="307"/>
  <c r="P38" i="307"/>
  <c r="P37" i="307"/>
  <c r="P36" i="307"/>
  <c r="P35" i="307"/>
  <c r="P34" i="307"/>
  <c r="P33" i="307"/>
  <c r="P32" i="307"/>
  <c r="P31" i="307"/>
  <c r="P30" i="307"/>
  <c r="P29" i="307"/>
  <c r="P28" i="307"/>
  <c r="P27" i="307"/>
  <c r="P26" i="307"/>
  <c r="P25" i="307"/>
  <c r="P24" i="307"/>
  <c r="P23" i="307"/>
  <c r="P22" i="307"/>
  <c r="P21" i="307"/>
  <c r="P20" i="307"/>
  <c r="P19" i="307"/>
  <c r="P18" i="307"/>
  <c r="P17" i="307"/>
  <c r="P16" i="307"/>
  <c r="P15" i="307"/>
  <c r="P14" i="307"/>
  <c r="P13" i="307"/>
  <c r="P12" i="307"/>
  <c r="P11" i="307"/>
  <c r="P10" i="307"/>
  <c r="P9" i="307"/>
  <c r="P8" i="307"/>
  <c r="P7" i="307"/>
  <c r="P6" i="307"/>
  <c r="P50" i="307"/>
  <c r="U5" i="307"/>
  <c r="T5" i="307"/>
  <c r="R116" i="307" l="1"/>
  <c r="S34" i="307"/>
  <c r="S183" i="307"/>
  <c r="T80" i="307"/>
  <c r="U241" i="307"/>
  <c r="S161" i="307"/>
  <c r="S200" i="307"/>
  <c r="T65" i="307"/>
  <c r="T208" i="307"/>
  <c r="U226" i="307"/>
  <c r="S49" i="307"/>
  <c r="S19" i="307"/>
  <c r="T121" i="307"/>
  <c r="U200" i="307"/>
  <c r="S62" i="307"/>
  <c r="S128" i="307"/>
  <c r="U75" i="307"/>
  <c r="T70" i="307"/>
  <c r="S37" i="307"/>
  <c r="U261" i="307"/>
  <c r="T189" i="307"/>
  <c r="T95" i="307"/>
  <c r="T242" i="307"/>
  <c r="S41" i="307"/>
  <c r="U38" i="307"/>
  <c r="U94" i="307"/>
  <c r="S255" i="307"/>
  <c r="U88" i="307"/>
  <c r="R141" i="307"/>
  <c r="R292" i="307"/>
  <c r="S23" i="307"/>
  <c r="T60" i="307"/>
  <c r="S253" i="307"/>
  <c r="U160" i="307"/>
  <c r="R225" i="307"/>
  <c r="U293" i="307"/>
  <c r="R103" i="307"/>
  <c r="T199" i="307"/>
  <c r="R275" i="307"/>
  <c r="U219" i="307"/>
  <c r="R93" i="307"/>
  <c r="T141" i="307"/>
  <c r="S266" i="307"/>
  <c r="T285" i="307"/>
  <c r="U150" i="307"/>
  <c r="U174" i="307"/>
  <c r="S65" i="307"/>
  <c r="U111" i="307"/>
  <c r="U155" i="307"/>
  <c r="S81" i="307"/>
  <c r="U232" i="307"/>
  <c r="T178" i="307"/>
  <c r="S202" i="307"/>
  <c r="S133" i="307"/>
  <c r="T79" i="307"/>
  <c r="R281" i="307"/>
  <c r="R159" i="307"/>
  <c r="U62" i="307"/>
  <c r="S150" i="307"/>
  <c r="U118" i="307"/>
  <c r="U236" i="307"/>
  <c r="U188" i="307"/>
  <c r="S145" i="307"/>
  <c r="T259" i="307"/>
  <c r="S254" i="307"/>
  <c r="T93" i="307"/>
  <c r="R113" i="307"/>
  <c r="S63" i="307"/>
  <c r="R99" i="307"/>
  <c r="R223" i="307"/>
  <c r="S67" i="307"/>
  <c r="S208" i="307"/>
  <c r="R238" i="307"/>
  <c r="T15" i="307"/>
  <c r="T234" i="307"/>
  <c r="R97" i="307"/>
  <c r="U91" i="307"/>
  <c r="S241" i="307"/>
  <c r="S158" i="307"/>
  <c r="R52" i="307"/>
  <c r="U213" i="307"/>
  <c r="T245" i="307"/>
  <c r="R192" i="307"/>
  <c r="S126" i="307"/>
  <c r="T140" i="307"/>
  <c r="R205" i="307"/>
  <c r="T273" i="307"/>
  <c r="S51" i="307"/>
  <c r="T282" i="307"/>
  <c r="T193" i="307"/>
  <c r="S290" i="307"/>
  <c r="R57" i="307"/>
  <c r="U172" i="307"/>
  <c r="S246" i="307"/>
  <c r="R60" i="307"/>
  <c r="T37" i="307"/>
  <c r="R54" i="307"/>
  <c r="S142" i="307"/>
  <c r="R284" i="307"/>
  <c r="T261" i="307"/>
  <c r="R164" i="307"/>
  <c r="T92" i="307"/>
  <c r="S104" i="307"/>
  <c r="U45" i="307"/>
  <c r="U127" i="307"/>
  <c r="T195" i="307"/>
  <c r="T14" i="307"/>
  <c r="U152" i="307"/>
  <c r="T143" i="307"/>
  <c r="U122" i="307"/>
  <c r="R172" i="307"/>
  <c r="S156" i="307"/>
  <c r="S87" i="307"/>
  <c r="R120" i="307"/>
  <c r="S138" i="307"/>
  <c r="R122" i="307"/>
  <c r="U222" i="307"/>
  <c r="U52" i="307"/>
  <c r="S155" i="307"/>
  <c r="S122" i="307"/>
  <c r="U253" i="307"/>
  <c r="T214" i="307"/>
  <c r="S59" i="307"/>
  <c r="S225" i="307"/>
  <c r="U76" i="307"/>
  <c r="R19" i="307"/>
  <c r="T71" i="307"/>
  <c r="T47" i="307"/>
  <c r="R92" i="307"/>
  <c r="U26" i="307"/>
  <c r="S147" i="307"/>
  <c r="T238" i="307"/>
  <c r="R108" i="307"/>
  <c r="U187" i="307"/>
  <c r="T231" i="307"/>
  <c r="U267" i="307"/>
  <c r="R84" i="307"/>
  <c r="R157" i="307"/>
  <c r="T19" i="307"/>
  <c r="T127" i="307"/>
  <c r="R187" i="307"/>
  <c r="S168" i="307"/>
  <c r="S196" i="307"/>
  <c r="R260" i="307"/>
  <c r="R59" i="307"/>
  <c r="S40" i="307"/>
  <c r="S9" i="307"/>
  <c r="U170" i="307"/>
  <c r="T209" i="307"/>
  <c r="R194" i="307"/>
  <c r="R14" i="307"/>
  <c r="T68" i="307"/>
  <c r="U149" i="307"/>
  <c r="S222" i="307"/>
  <c r="U13" i="307"/>
  <c r="R186" i="307"/>
  <c r="U260" i="307"/>
  <c r="S39" i="307"/>
  <c r="U198" i="307"/>
  <c r="R69" i="307"/>
  <c r="R243" i="307"/>
  <c r="R38" i="307"/>
  <c r="R6" i="307"/>
  <c r="S13" i="307"/>
  <c r="R188" i="307"/>
  <c r="R126" i="307"/>
  <c r="T276" i="307"/>
  <c r="R244" i="307"/>
  <c r="T206" i="307"/>
  <c r="S279" i="307"/>
  <c r="R143" i="307"/>
  <c r="T9" i="307"/>
  <c r="U266" i="307"/>
  <c r="U18" i="307"/>
  <c r="U124" i="307"/>
  <c r="U105" i="307"/>
  <c r="T165" i="307"/>
  <c r="R214" i="307"/>
  <c r="S285" i="307"/>
  <c r="S27" i="307"/>
  <c r="U186" i="307"/>
  <c r="R279" i="307"/>
  <c r="T270" i="307"/>
  <c r="U130" i="307"/>
  <c r="R213" i="307"/>
  <c r="U154" i="307"/>
  <c r="U15" i="307"/>
  <c r="S276" i="307"/>
  <c r="R196" i="307"/>
  <c r="R64" i="307"/>
  <c r="T32" i="307"/>
  <c r="R114" i="307"/>
  <c r="S106" i="307"/>
  <c r="T271" i="307"/>
  <c r="U8" i="307"/>
  <c r="U281" i="307"/>
  <c r="U270" i="307"/>
  <c r="S132" i="307"/>
  <c r="R212" i="307"/>
  <c r="R145" i="307"/>
  <c r="T222" i="307"/>
  <c r="U221" i="307"/>
  <c r="T287" i="307"/>
  <c r="T217" i="307"/>
  <c r="U108" i="307"/>
  <c r="T291" i="307"/>
  <c r="U63" i="307"/>
  <c r="R25" i="307"/>
  <c r="U183" i="307"/>
  <c r="U125" i="307"/>
  <c r="T177" i="307"/>
  <c r="S78" i="307"/>
  <c r="S184" i="307"/>
  <c r="U11" i="307"/>
  <c r="U249" i="307"/>
  <c r="S100" i="307"/>
  <c r="R203" i="307"/>
  <c r="U114" i="307"/>
  <c r="S26" i="307"/>
  <c r="S165" i="307"/>
  <c r="T126" i="307"/>
  <c r="R58" i="307"/>
  <c r="U139" i="307"/>
  <c r="R210" i="307"/>
  <c r="R30" i="307"/>
  <c r="U54" i="307"/>
  <c r="S154" i="307"/>
  <c r="R202" i="307"/>
  <c r="S18" i="307"/>
  <c r="R229" i="307"/>
  <c r="S29" i="307"/>
  <c r="R73" i="307"/>
  <c r="R33" i="307"/>
  <c r="U215" i="307"/>
  <c r="T250" i="307"/>
  <c r="R170" i="307"/>
  <c r="S30" i="307"/>
  <c r="U204" i="307"/>
  <c r="S261" i="307"/>
  <c r="T132" i="307"/>
  <c r="T216" i="307"/>
  <c r="S263" i="307"/>
  <c r="R258" i="307"/>
  <c r="T151" i="307"/>
  <c r="S134" i="307"/>
  <c r="S50" i="307"/>
  <c r="T212" i="307"/>
  <c r="T27" i="307"/>
  <c r="S267" i="307"/>
  <c r="R139" i="307"/>
  <c r="S56" i="307"/>
  <c r="T29" i="307"/>
  <c r="U101" i="307"/>
  <c r="U123" i="307"/>
  <c r="S193" i="307"/>
  <c r="R211" i="307"/>
  <c r="R182" i="307"/>
  <c r="R98" i="307"/>
  <c r="S247" i="307"/>
  <c r="U7" i="307"/>
  <c r="U49" i="307"/>
  <c r="R62" i="307"/>
  <c r="U137" i="307"/>
  <c r="U100" i="307"/>
  <c r="U180" i="307"/>
  <c r="S123" i="307"/>
  <c r="S167" i="307"/>
  <c r="T225" i="307"/>
  <c r="U140" i="307"/>
  <c r="R271" i="307"/>
  <c r="U184" i="307"/>
  <c r="S284" i="307"/>
  <c r="R282" i="307"/>
  <c r="T101" i="307"/>
  <c r="R46" i="307"/>
  <c r="S114" i="307"/>
  <c r="R277" i="307"/>
  <c r="R189" i="307"/>
  <c r="R184" i="307"/>
  <c r="T157" i="307"/>
  <c r="T264" i="307"/>
  <c r="S108" i="307"/>
  <c r="U181" i="307"/>
  <c r="U48" i="307"/>
  <c r="T45" i="307"/>
  <c r="T246" i="307"/>
  <c r="T100" i="307"/>
  <c r="T52" i="307"/>
  <c r="R288" i="307"/>
  <c r="T78" i="307"/>
  <c r="R235" i="307"/>
  <c r="U57" i="307"/>
  <c r="S144" i="307"/>
  <c r="U209" i="307"/>
  <c r="T190" i="307"/>
  <c r="S43" i="307"/>
  <c r="T96" i="307"/>
  <c r="S171" i="307"/>
  <c r="R149" i="307"/>
  <c r="U60" i="307"/>
  <c r="R79" i="307"/>
  <c r="T8" i="307"/>
  <c r="S264" i="307"/>
  <c r="R8" i="307"/>
  <c r="U106" i="307"/>
  <c r="S79" i="307"/>
  <c r="T187" i="307"/>
  <c r="T188" i="307"/>
  <c r="T44" i="307"/>
  <c r="T123" i="307"/>
  <c r="T230" i="307"/>
  <c r="U206" i="307"/>
  <c r="R226" i="307"/>
  <c r="T183" i="307"/>
  <c r="U252" i="307"/>
  <c r="S236" i="307"/>
  <c r="S109" i="307"/>
  <c r="U291" i="307"/>
  <c r="T244" i="307"/>
  <c r="T36" i="307"/>
  <c r="T10" i="307"/>
  <c r="R67" i="307"/>
  <c r="T267" i="307"/>
  <c r="S119" i="307"/>
  <c r="U278" i="307"/>
  <c r="R165" i="307"/>
  <c r="S214" i="307"/>
  <c r="T154" i="307"/>
  <c r="R237" i="307"/>
  <c r="S90" i="307"/>
  <c r="T162" i="307"/>
  <c r="U71" i="307"/>
  <c r="R251" i="307"/>
  <c r="R247" i="307"/>
  <c r="U255" i="307"/>
  <c r="U110" i="307"/>
  <c r="U99" i="307"/>
  <c r="U143" i="307"/>
  <c r="S159" i="307"/>
  <c r="S130" i="307"/>
  <c r="R28" i="307"/>
  <c r="T240" i="307"/>
  <c r="S178" i="307"/>
  <c r="S38" i="307"/>
  <c r="R86" i="307"/>
  <c r="R117" i="307"/>
  <c r="R200" i="307"/>
  <c r="T125" i="307"/>
  <c r="U87" i="307"/>
  <c r="R85" i="307"/>
  <c r="T134" i="307"/>
  <c r="S116" i="307"/>
  <c r="R76" i="307"/>
  <c r="S137" i="307"/>
  <c r="U55" i="307"/>
  <c r="R216" i="307"/>
  <c r="T33" i="307"/>
  <c r="U264" i="307"/>
  <c r="R289" i="307"/>
  <c r="R227" i="307"/>
  <c r="S235" i="307"/>
  <c r="U220" i="307"/>
  <c r="T91" i="307"/>
  <c r="U212" i="307"/>
  <c r="U192" i="307"/>
  <c r="S239" i="307"/>
  <c r="S282" i="307"/>
  <c r="U176" i="307"/>
  <c r="T274" i="307"/>
  <c r="U274" i="307"/>
  <c r="S149" i="307"/>
  <c r="T194" i="307"/>
  <c r="S53" i="307"/>
  <c r="S163" i="307"/>
  <c r="T133" i="307"/>
  <c r="R181" i="307"/>
  <c r="R219" i="307"/>
  <c r="R127" i="307"/>
  <c r="T280" i="307"/>
  <c r="T99" i="307"/>
  <c r="U290" i="307"/>
  <c r="R183" i="307"/>
  <c r="S118" i="307"/>
  <c r="U193" i="307"/>
  <c r="S210" i="307"/>
  <c r="U47" i="307"/>
  <c r="S182" i="307"/>
  <c r="S85" i="307"/>
  <c r="S68" i="307"/>
  <c r="U271" i="307"/>
  <c r="T20" i="307"/>
  <c r="R253" i="307"/>
  <c r="S257" i="307"/>
  <c r="T118" i="307"/>
  <c r="U268" i="307"/>
  <c r="R130" i="307"/>
  <c r="S191" i="307"/>
  <c r="S86" i="307"/>
  <c r="S112" i="307"/>
  <c r="S160" i="307"/>
  <c r="S110" i="307"/>
  <c r="T43" i="307"/>
  <c r="S11" i="307"/>
  <c r="T55" i="307"/>
  <c r="R169" i="307"/>
  <c r="T136" i="307"/>
  <c r="T182" i="307"/>
  <c r="T49" i="307"/>
  <c r="R160" i="307"/>
  <c r="R151" i="307"/>
  <c r="R204" i="307"/>
  <c r="U28" i="307"/>
  <c r="T227" i="307"/>
  <c r="R112" i="307"/>
  <c r="T108" i="307"/>
  <c r="U156" i="307"/>
  <c r="T253" i="307"/>
  <c r="S80" i="307"/>
  <c r="U6" i="307"/>
  <c r="R230" i="307"/>
  <c r="R74" i="307"/>
  <c r="U228" i="307"/>
  <c r="T288" i="307"/>
  <c r="T161" i="307"/>
  <c r="S83" i="307"/>
  <c r="T251" i="307"/>
  <c r="U133" i="307"/>
  <c r="U243" i="307"/>
  <c r="U144" i="307"/>
  <c r="U275" i="307"/>
  <c r="U178" i="307"/>
  <c r="T257" i="307"/>
  <c r="S107" i="307"/>
  <c r="R144" i="307"/>
  <c r="T167" i="307"/>
  <c r="U208" i="307"/>
  <c r="S127" i="307"/>
  <c r="S95" i="307"/>
  <c r="T46" i="307"/>
  <c r="T7" i="307"/>
  <c r="R221" i="307"/>
  <c r="T75" i="307"/>
  <c r="T103" i="307"/>
  <c r="S272" i="307"/>
  <c r="S227" i="307"/>
  <c r="U207" i="307"/>
  <c r="R179" i="307"/>
  <c r="S221" i="307"/>
  <c r="R153" i="307"/>
  <c r="U196" i="307"/>
  <c r="T235" i="307"/>
  <c r="T41" i="307"/>
  <c r="T81" i="307"/>
  <c r="T207" i="307"/>
  <c r="S52" i="307"/>
  <c r="T201" i="307"/>
  <c r="T221" i="307"/>
  <c r="R23" i="307"/>
  <c r="T169" i="307"/>
  <c r="R167" i="307"/>
  <c r="T130" i="307"/>
  <c r="R283" i="307"/>
  <c r="S293" i="307"/>
  <c r="U103" i="307"/>
  <c r="S148" i="307"/>
  <c r="R136" i="307"/>
  <c r="S115" i="307"/>
  <c r="T180" i="307"/>
  <c r="T248" i="307"/>
  <c r="R233" i="307"/>
  <c r="R9" i="307"/>
  <c r="U32" i="307"/>
  <c r="S231" i="307"/>
  <c r="R178" i="307"/>
  <c r="T277" i="307"/>
  <c r="R71" i="307"/>
  <c r="S259" i="307"/>
  <c r="R37" i="307"/>
  <c r="R131" i="307"/>
  <c r="R134" i="307"/>
  <c r="R104" i="307"/>
  <c r="S280" i="307"/>
  <c r="R66" i="307"/>
  <c r="T98" i="307"/>
  <c r="R101" i="307"/>
  <c r="R68" i="307"/>
  <c r="S15" i="307"/>
  <c r="R176" i="307"/>
  <c r="U112" i="307"/>
  <c r="R61" i="307"/>
  <c r="S240" i="307"/>
  <c r="S204" i="307"/>
  <c r="T57" i="307"/>
  <c r="U109" i="307"/>
  <c r="U37" i="307"/>
  <c r="R163" i="307"/>
  <c r="R278" i="307"/>
  <c r="T89" i="307"/>
  <c r="S102" i="307"/>
  <c r="T219" i="307"/>
  <c r="U163" i="307"/>
  <c r="U23" i="307"/>
  <c r="T22" i="307"/>
  <c r="S45" i="307"/>
  <c r="S232" i="307"/>
  <c r="R276" i="307"/>
  <c r="S198" i="307"/>
  <c r="R150" i="307"/>
  <c r="R142" i="307"/>
  <c r="S242" i="307"/>
  <c r="R208" i="307"/>
  <c r="S33" i="307"/>
  <c r="T34" i="307"/>
  <c r="U159" i="307"/>
  <c r="U59" i="307"/>
  <c r="S96" i="307"/>
  <c r="T28" i="307"/>
  <c r="U263" i="307"/>
  <c r="U239" i="307"/>
  <c r="S75" i="307"/>
  <c r="T138" i="307"/>
  <c r="S291" i="307"/>
  <c r="U175" i="307"/>
  <c r="T283" i="307"/>
  <c r="S61" i="307"/>
  <c r="S258" i="307"/>
  <c r="T12" i="307"/>
  <c r="U51" i="307"/>
  <c r="T26" i="307"/>
  <c r="T147" i="307"/>
  <c r="R77" i="307"/>
  <c r="T74" i="307"/>
  <c r="T233" i="307"/>
  <c r="S260" i="307"/>
  <c r="R261" i="307"/>
  <c r="U223" i="307"/>
  <c r="R65" i="307"/>
  <c r="S60" i="307"/>
  <c r="U17" i="307"/>
  <c r="U284" i="307"/>
  <c r="S283" i="307"/>
  <c r="T76" i="307"/>
  <c r="S268" i="307"/>
  <c r="U39" i="307"/>
  <c r="T166" i="307"/>
  <c r="R147" i="307"/>
  <c r="U141" i="307"/>
  <c r="S20" i="307"/>
  <c r="S249" i="307"/>
  <c r="U21" i="307"/>
  <c r="R106" i="307"/>
  <c r="T66" i="307"/>
  <c r="T236" i="307"/>
  <c r="R118" i="307"/>
  <c r="T224" i="307"/>
  <c r="U158" i="307"/>
  <c r="T88" i="307"/>
  <c r="S233" i="307"/>
  <c r="U82" i="307"/>
  <c r="U27" i="307"/>
  <c r="T90" i="307"/>
  <c r="U288" i="307"/>
  <c r="S153" i="307"/>
  <c r="U24" i="307"/>
  <c r="T185" i="307"/>
  <c r="U146" i="307"/>
  <c r="U225" i="307"/>
  <c r="R197" i="307"/>
  <c r="T278" i="307"/>
  <c r="S245" i="307"/>
  <c r="S186" i="307"/>
  <c r="S117" i="307"/>
  <c r="U157" i="307"/>
  <c r="U279" i="307"/>
  <c r="T111" i="307"/>
  <c r="R268" i="307"/>
  <c r="R215" i="307"/>
  <c r="T63" i="307"/>
  <c r="R12" i="307"/>
  <c r="U104" i="307"/>
  <c r="U258" i="307"/>
  <c r="S99" i="307"/>
  <c r="U77" i="307"/>
  <c r="U280" i="307"/>
  <c r="U214" i="307"/>
  <c r="S215" i="307"/>
  <c r="R152" i="307"/>
  <c r="U20" i="307"/>
  <c r="T170" i="307"/>
  <c r="R35" i="307"/>
  <c r="T266" i="307"/>
  <c r="U61" i="307"/>
  <c r="U145" i="307"/>
  <c r="R10" i="307"/>
  <c r="U199" i="307"/>
  <c r="R100" i="307"/>
  <c r="S32" i="307"/>
  <c r="T191" i="307"/>
  <c r="U119" i="307"/>
  <c r="R20" i="307"/>
  <c r="T104" i="307"/>
  <c r="R265" i="307"/>
  <c r="U165" i="307"/>
  <c r="R161" i="307"/>
  <c r="S55" i="307"/>
  <c r="R82" i="307"/>
  <c r="T13" i="307"/>
  <c r="T173" i="307"/>
  <c r="R195" i="307"/>
  <c r="S141" i="307"/>
  <c r="S185" i="307"/>
  <c r="T237" i="307"/>
  <c r="S188" i="307"/>
  <c r="T128" i="307"/>
  <c r="T197" i="307"/>
  <c r="T54" i="307"/>
  <c r="R78" i="307"/>
  <c r="T117" i="307"/>
  <c r="S216" i="307"/>
  <c r="U128" i="307"/>
  <c r="R24" i="307"/>
  <c r="S162" i="307"/>
  <c r="U134" i="307"/>
  <c r="U69" i="307"/>
  <c r="S275" i="307"/>
  <c r="R241" i="307"/>
  <c r="R135" i="307"/>
  <c r="R224" i="307"/>
  <c r="T223" i="307"/>
  <c r="U85" i="307"/>
  <c r="U171" i="307"/>
  <c r="S143" i="307"/>
  <c r="U14" i="307"/>
  <c r="R193" i="307"/>
  <c r="S57" i="307"/>
  <c r="S77" i="307"/>
  <c r="R267" i="307"/>
  <c r="S187" i="307"/>
  <c r="T210" i="307"/>
  <c r="U177" i="307"/>
  <c r="T243" i="307"/>
  <c r="S228" i="307"/>
  <c r="T226" i="307"/>
  <c r="R124" i="307"/>
  <c r="T116" i="307"/>
  <c r="R40" i="307"/>
  <c r="R272" i="307"/>
  <c r="U116" i="307"/>
  <c r="U229" i="307"/>
  <c r="R39" i="307"/>
  <c r="S265" i="307"/>
  <c r="T156" i="307"/>
  <c r="R201" i="307"/>
  <c r="R137" i="307"/>
  <c r="T263" i="307"/>
  <c r="T115" i="307"/>
  <c r="U231" i="307"/>
  <c r="U162" i="307"/>
  <c r="S17" i="307"/>
  <c r="T61" i="307"/>
  <c r="U235" i="307"/>
  <c r="R280" i="307"/>
  <c r="U167" i="307"/>
  <c r="R242" i="307"/>
  <c r="S72" i="307"/>
  <c r="S58" i="307"/>
  <c r="R13" i="307"/>
  <c r="S139" i="307"/>
  <c r="U73" i="307"/>
  <c r="R240" i="307"/>
  <c r="U276" i="307"/>
  <c r="U16" i="307"/>
  <c r="R259" i="307"/>
  <c r="U113" i="307"/>
  <c r="T48" i="307"/>
  <c r="R262" i="307"/>
  <c r="R218" i="307"/>
  <c r="T175" i="307"/>
  <c r="U126" i="307"/>
  <c r="R156" i="307"/>
  <c r="S206" i="307"/>
  <c r="U29" i="307"/>
  <c r="R119" i="307"/>
  <c r="S124" i="307"/>
  <c r="T148" i="307"/>
  <c r="R111" i="307"/>
  <c r="S31" i="307"/>
  <c r="R88" i="307"/>
  <c r="U121" i="307"/>
  <c r="T6" i="307"/>
  <c r="T24" i="307"/>
  <c r="S166" i="307"/>
  <c r="T293" i="307"/>
  <c r="S54" i="307"/>
  <c r="R158" i="307"/>
  <c r="R16" i="307"/>
  <c r="R285" i="307"/>
  <c r="U210" i="307"/>
  <c r="R236" i="307"/>
  <c r="T84" i="307"/>
  <c r="T102" i="307"/>
  <c r="S69" i="307"/>
  <c r="R162" i="307"/>
  <c r="U240" i="307"/>
  <c r="T171" i="307"/>
  <c r="U66" i="307"/>
  <c r="S7" i="307"/>
  <c r="S213" i="307"/>
  <c r="S97" i="307"/>
  <c r="R18" i="307"/>
  <c r="R140" i="307"/>
  <c r="R17" i="307"/>
  <c r="R239" i="307"/>
  <c r="U217" i="307"/>
  <c r="T146" i="307"/>
  <c r="T192" i="307"/>
  <c r="R274" i="307"/>
  <c r="S278" i="307"/>
  <c r="T181" i="307"/>
  <c r="T198" i="307"/>
  <c r="U282" i="307"/>
  <c r="U265" i="307"/>
  <c r="R96" i="307"/>
  <c r="U58" i="307"/>
  <c r="S48" i="307"/>
  <c r="R26" i="307"/>
  <c r="S224" i="307"/>
  <c r="U80" i="307"/>
  <c r="R264" i="307"/>
  <c r="T260" i="307"/>
  <c r="S229" i="307"/>
  <c r="R55" i="307"/>
  <c r="U92" i="307"/>
  <c r="S243" i="307"/>
  <c r="S195" i="307"/>
  <c r="S24" i="307"/>
  <c r="T16" i="307"/>
  <c r="R269" i="307"/>
  <c r="R123" i="307"/>
  <c r="R148" i="307"/>
  <c r="S173" i="307"/>
  <c r="T53" i="307"/>
  <c r="S288" i="307"/>
  <c r="U173" i="307"/>
  <c r="U289" i="307"/>
  <c r="R245" i="307"/>
  <c r="T129" i="307"/>
  <c r="T105" i="307"/>
  <c r="T239" i="307"/>
  <c r="R232" i="307"/>
  <c r="U286" i="307"/>
  <c r="T168" i="307"/>
  <c r="S125" i="307"/>
  <c r="T18" i="307"/>
  <c r="T69" i="307"/>
  <c r="U40" i="307"/>
  <c r="U86" i="307"/>
  <c r="U254" i="307"/>
  <c r="S220" i="307"/>
  <c r="U132" i="307"/>
  <c r="T142" i="307"/>
  <c r="U72" i="307"/>
  <c r="R133" i="307"/>
  <c r="T290" i="307"/>
  <c r="R168" i="307"/>
  <c r="U257" i="307"/>
  <c r="T67" i="307"/>
  <c r="S76" i="307"/>
  <c r="S12" i="307"/>
  <c r="T83" i="307"/>
  <c r="R15" i="307"/>
  <c r="U64" i="307"/>
  <c r="T59" i="307"/>
  <c r="S205" i="307"/>
  <c r="U272" i="307"/>
  <c r="T163" i="307"/>
  <c r="R191" i="307"/>
  <c r="R90" i="307"/>
  <c r="R45" i="307"/>
  <c r="R22" i="307"/>
  <c r="S111" i="307"/>
  <c r="R44" i="307"/>
  <c r="S16" i="307"/>
  <c r="S120" i="307"/>
  <c r="U189" i="307"/>
  <c r="U202" i="307"/>
  <c r="R206" i="307"/>
  <c r="S179" i="307"/>
  <c r="S157" i="307"/>
  <c r="S192" i="307"/>
  <c r="U142" i="307"/>
  <c r="S8" i="307"/>
  <c r="U283" i="307"/>
  <c r="T268" i="307"/>
  <c r="U259" i="307"/>
  <c r="U161" i="307"/>
  <c r="R48" i="307"/>
  <c r="R70" i="307"/>
  <c r="R115" i="307"/>
  <c r="T42" i="307"/>
  <c r="T113" i="307"/>
  <c r="S189" i="307"/>
  <c r="R270" i="307"/>
  <c r="T135" i="307"/>
  <c r="U36" i="307"/>
  <c r="T247" i="307"/>
  <c r="T64" i="307"/>
  <c r="U164" i="307"/>
  <c r="S164" i="307"/>
  <c r="U269" i="307"/>
  <c r="S103" i="307"/>
  <c r="S223" i="307"/>
  <c r="T25" i="307"/>
  <c r="T110" i="307"/>
  <c r="T153" i="307"/>
  <c r="U78" i="307"/>
  <c r="U246" i="307"/>
  <c r="T252" i="307"/>
  <c r="U218" i="307"/>
  <c r="U216" i="307"/>
  <c r="T205" i="307"/>
  <c r="S209" i="307"/>
  <c r="U9" i="307"/>
  <c r="T112" i="307"/>
  <c r="T38" i="307"/>
  <c r="S181" i="307"/>
  <c r="S113" i="307"/>
  <c r="T94" i="307"/>
  <c r="S172" i="307"/>
  <c r="S203" i="307"/>
  <c r="U250" i="307"/>
  <c r="S101" i="307"/>
  <c r="U98" i="307"/>
  <c r="S269" i="307"/>
  <c r="U245" i="307"/>
  <c r="U138" i="307"/>
  <c r="U42" i="307"/>
  <c r="R36" i="307"/>
  <c r="R94" i="307"/>
  <c r="U89" i="307"/>
  <c r="S121" i="307"/>
  <c r="S174" i="307"/>
  <c r="R207" i="307"/>
  <c r="S180" i="307"/>
  <c r="U287" i="307"/>
  <c r="R29" i="307"/>
  <c r="S66" i="307"/>
  <c r="T289" i="307"/>
  <c r="T279" i="307"/>
  <c r="S176" i="307"/>
  <c r="U135" i="307"/>
  <c r="T284" i="307"/>
  <c r="U227" i="307"/>
  <c r="S98" i="307"/>
  <c r="T50" i="307"/>
  <c r="S212" i="307"/>
  <c r="U179" i="307"/>
  <c r="T145" i="307"/>
  <c r="T255" i="307"/>
  <c r="T202" i="307"/>
  <c r="S251" i="307"/>
  <c r="R34" i="307"/>
  <c r="S152" i="307"/>
  <c r="S42" i="307"/>
  <c r="T87" i="307"/>
  <c r="T86" i="307"/>
  <c r="R293" i="307"/>
  <c r="S219" i="307"/>
  <c r="T23" i="307"/>
  <c r="R198" i="307"/>
  <c r="T218" i="307"/>
  <c r="S277" i="307"/>
  <c r="U43" i="307"/>
  <c r="S199" i="307"/>
  <c r="U12" i="307"/>
  <c r="R72" i="307"/>
  <c r="R56" i="307"/>
  <c r="R125" i="307"/>
  <c r="S140" i="307"/>
  <c r="R102" i="307"/>
  <c r="T17" i="307"/>
  <c r="T122" i="307"/>
  <c r="S194" i="307"/>
  <c r="R129" i="307"/>
  <c r="U292" i="307"/>
  <c r="U35" i="307"/>
  <c r="T56" i="307"/>
  <c r="S238" i="307"/>
  <c r="T31" i="307"/>
  <c r="R266" i="307"/>
  <c r="T272" i="307"/>
  <c r="T196" i="307"/>
  <c r="T131" i="307"/>
  <c r="R105" i="307"/>
  <c r="U147" i="307"/>
  <c r="T149" i="307"/>
  <c r="T158" i="307"/>
  <c r="R27" i="307"/>
  <c r="U31" i="307"/>
  <c r="T85" i="307"/>
  <c r="U169" i="307"/>
  <c r="S201" i="307"/>
  <c r="S36" i="307"/>
  <c r="S170" i="307"/>
  <c r="R173" i="307"/>
  <c r="S22" i="307"/>
  <c r="T211" i="307"/>
  <c r="U166" i="307"/>
  <c r="T179" i="307"/>
  <c r="S6" i="307"/>
  <c r="T204" i="307"/>
  <c r="R7" i="307"/>
  <c r="S131" i="307"/>
  <c r="S252" i="307"/>
  <c r="R83" i="307"/>
  <c r="U195" i="307"/>
  <c r="R89" i="307"/>
  <c r="S207" i="307"/>
  <c r="R132" i="307"/>
  <c r="S218" i="307"/>
  <c r="U234" i="307"/>
  <c r="U68" i="307"/>
  <c r="S237" i="307"/>
  <c r="S190" i="307"/>
  <c r="U273" i="307"/>
  <c r="S274" i="307"/>
  <c r="R250" i="307"/>
  <c r="S211" i="307"/>
  <c r="U95" i="307"/>
  <c r="S289" i="307"/>
  <c r="U46" i="307"/>
  <c r="S250" i="307"/>
  <c r="R286" i="307"/>
  <c r="S262" i="307"/>
  <c r="T30" i="307"/>
  <c r="S10" i="307"/>
  <c r="U22" i="307"/>
  <c r="R180" i="307"/>
  <c r="R63" i="307"/>
  <c r="S91" i="307"/>
  <c r="T73" i="307"/>
  <c r="T254" i="307"/>
  <c r="R128" i="307"/>
  <c r="R175" i="307"/>
  <c r="U256" i="307"/>
  <c r="U224" i="307"/>
  <c r="R43" i="307"/>
  <c r="U201" i="307"/>
  <c r="R146" i="307"/>
  <c r="T281" i="307"/>
  <c r="U74" i="307"/>
  <c r="U242" i="307"/>
  <c r="R41" i="307"/>
  <c r="S244" i="307"/>
  <c r="S82" i="307"/>
  <c r="T164" i="307"/>
  <c r="U120" i="307"/>
  <c r="S177" i="307"/>
  <c r="R252" i="307"/>
  <c r="U90" i="307"/>
  <c r="U83" i="307"/>
  <c r="T72" i="307"/>
  <c r="R273" i="307"/>
  <c r="U107" i="307"/>
  <c r="T258" i="307"/>
  <c r="S234" i="307"/>
  <c r="T184" i="307"/>
  <c r="R75" i="307"/>
  <c r="U237" i="307"/>
  <c r="R110" i="307"/>
  <c r="R32" i="307"/>
  <c r="S271" i="307"/>
  <c r="S84" i="307"/>
  <c r="U151" i="307"/>
  <c r="U102" i="307"/>
  <c r="R231" i="307"/>
  <c r="R234" i="307"/>
  <c r="S105" i="307"/>
  <c r="T215" i="307"/>
  <c r="U203" i="307"/>
  <c r="S136" i="307"/>
  <c r="T249" i="307"/>
  <c r="U117" i="307"/>
  <c r="U247" i="307"/>
  <c r="T232" i="307"/>
  <c r="U30" i="307"/>
  <c r="T155" i="307"/>
  <c r="R95" i="307"/>
  <c r="T82" i="307"/>
  <c r="R109" i="307"/>
  <c r="U115" i="307"/>
  <c r="T40" i="307"/>
  <c r="S151" i="307"/>
  <c r="R287" i="307"/>
  <c r="T292" i="307"/>
  <c r="T229" i="307"/>
  <c r="T139" i="307"/>
  <c r="S47" i="307"/>
  <c r="S273" i="307"/>
  <c r="U230" i="307"/>
  <c r="T77" i="307"/>
  <c r="T62" i="307"/>
  <c r="R50" i="307"/>
  <c r="U129" i="307"/>
  <c r="R21" i="307"/>
  <c r="R87" i="307"/>
  <c r="U25" i="307"/>
  <c r="U244" i="307"/>
  <c r="T213" i="307"/>
  <c r="R190" i="307"/>
  <c r="U194" i="307"/>
  <c r="S175" i="307"/>
  <c r="T176" i="307"/>
  <c r="U148" i="307"/>
  <c r="S270" i="307"/>
  <c r="R171" i="307"/>
  <c r="U65" i="307"/>
  <c r="U97" i="307"/>
  <c r="S28" i="307"/>
  <c r="U191" i="307"/>
  <c r="U84" i="307"/>
  <c r="S74" i="307"/>
  <c r="S25" i="307"/>
  <c r="U285" i="307"/>
  <c r="R166" i="307"/>
  <c r="T39" i="307"/>
  <c r="U34" i="307"/>
  <c r="U53" i="307"/>
  <c r="S21" i="307"/>
  <c r="R222" i="307"/>
  <c r="R257" i="307"/>
  <c r="S35" i="307"/>
  <c r="T144" i="307"/>
  <c r="T265" i="307"/>
  <c r="T172" i="307"/>
  <c r="S286" i="307"/>
  <c r="S94" i="307"/>
  <c r="T107" i="307"/>
  <c r="T152" i="307"/>
  <c r="R51" i="307"/>
  <c r="T137" i="307"/>
  <c r="T286" i="307"/>
  <c r="U41" i="307"/>
  <c r="S248" i="307"/>
  <c r="U182" i="307"/>
  <c r="U56" i="307"/>
  <c r="S226" i="307"/>
  <c r="T174" i="307"/>
  <c r="R256" i="307"/>
  <c r="S292" i="307"/>
  <c r="S14" i="307"/>
  <c r="T200" i="307"/>
  <c r="S44" i="307"/>
  <c r="S135" i="307"/>
  <c r="R291" i="307"/>
  <c r="R177" i="307"/>
  <c r="S70" i="307"/>
  <c r="T150" i="307"/>
  <c r="R42" i="307"/>
  <c r="U79" i="307"/>
  <c r="T119" i="307"/>
  <c r="R246" i="307"/>
  <c r="T35" i="307"/>
  <c r="U50" i="307"/>
  <c r="U153" i="307"/>
  <c r="S146" i="307"/>
  <c r="R249" i="307"/>
  <c r="U131" i="307"/>
  <c r="R217" i="307"/>
  <c r="S89" i="307"/>
  <c r="R228" i="307"/>
  <c r="T109" i="307"/>
  <c r="R199" i="307"/>
  <c r="S129" i="307"/>
  <c r="S64" i="307"/>
  <c r="T97" i="307"/>
  <c r="U33" i="307"/>
  <c r="S88" i="307"/>
  <c r="T159" i="307"/>
  <c r="R263" i="307"/>
  <c r="S169" i="307"/>
  <c r="T21" i="307"/>
  <c r="U10" i="307"/>
  <c r="S46" i="307"/>
  <c r="T220" i="307"/>
  <c r="R81" i="307"/>
  <c r="R11" i="307"/>
  <c r="U190" i="307"/>
  <c r="U277" i="307"/>
  <c r="R254" i="307"/>
  <c r="R53" i="307"/>
  <c r="T186" i="307"/>
  <c r="S256" i="307"/>
  <c r="R47" i="307"/>
  <c r="R154" i="307"/>
  <c r="U81" i="307"/>
  <c r="T241" i="307"/>
  <c r="R31" i="307"/>
  <c r="R49" i="307"/>
  <c r="T228" i="307"/>
  <c r="S93" i="307"/>
  <c r="R290" i="307"/>
  <c r="T120" i="307"/>
  <c r="U70" i="307"/>
  <c r="U233" i="307"/>
  <c r="U205" i="307"/>
  <c r="R121" i="307"/>
  <c r="S217" i="307"/>
  <c r="S92" i="307"/>
  <c r="T11" i="307"/>
  <c r="S197" i="307"/>
  <c r="U197" i="307"/>
  <c r="R80" i="307"/>
  <c r="U251" i="307"/>
  <c r="T114" i="307"/>
  <c r="T256" i="307"/>
  <c r="U185" i="307"/>
  <c r="S287" i="307"/>
  <c r="S281" i="307"/>
  <c r="T58" i="307"/>
  <c r="U67" i="307"/>
  <c r="R255" i="307"/>
  <c r="U248" i="307"/>
  <c r="U44" i="307"/>
  <c r="T160" i="307"/>
  <c r="S230" i="307"/>
  <c r="T106" i="307"/>
  <c r="R209" i="307"/>
  <c r="T51" i="307"/>
  <c r="U136" i="307"/>
  <c r="R220" i="307"/>
  <c r="S71" i="307"/>
  <c r="U93" i="307"/>
  <c r="T124" i="307"/>
  <c r="T203" i="307"/>
  <c r="U168" i="307"/>
  <c r="T275" i="307"/>
  <c r="R107" i="307"/>
  <c r="R185" i="307"/>
  <c r="U96" i="307"/>
  <c r="S73" i="307"/>
  <c r="U211" i="307"/>
  <c r="R91" i="307"/>
  <c r="R138" i="307"/>
  <c r="R155" i="307"/>
  <c r="R174" i="307"/>
  <c r="T262" i="307"/>
  <c r="T269" i="307"/>
  <c r="U262" i="307"/>
  <c r="U238" i="307"/>
  <c r="R248" i="307"/>
  <c r="U19" i="307"/>
  <c r="G248" i="307" l="1"/>
  <c r="H248" i="307"/>
  <c r="G174" i="307"/>
  <c r="H155" i="307"/>
  <c r="H138" i="307"/>
  <c r="E91" i="307"/>
  <c r="H91" i="307"/>
  <c r="N73" i="307"/>
  <c r="I185" i="307"/>
  <c r="I107" i="307"/>
  <c r="J71" i="307"/>
  <c r="L71" i="307"/>
  <c r="F220" i="307"/>
  <c r="G209" i="307"/>
  <c r="N230" i="307"/>
  <c r="I255" i="307"/>
  <c r="F255" i="307"/>
  <c r="N281" i="307"/>
  <c r="L287" i="307"/>
  <c r="E80" i="307"/>
  <c r="L197" i="307"/>
  <c r="N197" i="307"/>
  <c r="J92" i="307"/>
  <c r="M217" i="307"/>
  <c r="F121" i="307"/>
  <c r="H290" i="307"/>
  <c r="G290" i="307"/>
  <c r="N93" i="307"/>
  <c r="I49" i="307"/>
  <c r="F31" i="307"/>
  <c r="I154" i="307"/>
  <c r="H154" i="307"/>
  <c r="E47" i="307"/>
  <c r="N256" i="307"/>
  <c r="H53" i="307"/>
  <c r="E254" i="307"/>
  <c r="I254" i="307"/>
  <c r="E11" i="307"/>
  <c r="I81" i="307"/>
  <c r="J46" i="307"/>
  <c r="M169" i="307"/>
  <c r="L169" i="307"/>
  <c r="E263" i="307"/>
  <c r="N88" i="307"/>
  <c r="M64" i="307"/>
  <c r="K129" i="307"/>
  <c r="J129" i="307"/>
  <c r="E199" i="307"/>
  <c r="E228" i="307"/>
  <c r="K89" i="307"/>
  <c r="E217" i="307"/>
  <c r="I217" i="307"/>
  <c r="G249" i="307"/>
  <c r="N146" i="307"/>
  <c r="I246" i="307"/>
  <c r="H42" i="307"/>
  <c r="E42" i="307"/>
  <c r="N70" i="307"/>
  <c r="H177" i="307"/>
  <c r="G291" i="307"/>
  <c r="L135" i="307"/>
  <c r="K135" i="307"/>
  <c r="J44" i="307"/>
  <c r="M14" i="307"/>
  <c r="L292" i="307"/>
  <c r="H256" i="307"/>
  <c r="F256" i="307"/>
  <c r="M226" i="307"/>
  <c r="N248" i="307"/>
  <c r="I51" i="307"/>
  <c r="L94" i="307"/>
  <c r="N94" i="307"/>
  <c r="J286" i="307"/>
  <c r="L35" i="307"/>
  <c r="I257" i="307"/>
  <c r="F222" i="307"/>
  <c r="E222" i="307"/>
  <c r="L21" i="307"/>
  <c r="H166" i="307"/>
  <c r="K25" i="307"/>
  <c r="J74" i="307"/>
  <c r="K74" i="307"/>
  <c r="J28" i="307"/>
  <c r="F171" i="307"/>
  <c r="K270" i="307"/>
  <c r="M175" i="307"/>
  <c r="K175" i="307"/>
  <c r="F190" i="307"/>
  <c r="E87" i="307"/>
  <c r="F21" i="307"/>
  <c r="H50" i="307"/>
  <c r="F50" i="307"/>
  <c r="N273" i="307"/>
  <c r="K47" i="307"/>
  <c r="H287" i="307"/>
  <c r="L151" i="307"/>
  <c r="K151" i="307"/>
  <c r="I109" i="307"/>
  <c r="H95" i="307"/>
  <c r="L136" i="307"/>
  <c r="J105" i="307"/>
  <c r="N105" i="307"/>
  <c r="F234" i="307"/>
  <c r="G231" i="307"/>
  <c r="M84" i="307"/>
  <c r="M271" i="307"/>
  <c r="N271" i="307"/>
  <c r="I32" i="307"/>
  <c r="E110" i="307"/>
  <c r="H75" i="307"/>
  <c r="K234" i="307"/>
  <c r="N234" i="307"/>
  <c r="F273" i="307"/>
  <c r="F252" i="307"/>
  <c r="L177" i="307"/>
  <c r="N82" i="307"/>
  <c r="L82" i="307"/>
  <c r="N244" i="307"/>
  <c r="G41" i="307"/>
  <c r="G146" i="307"/>
  <c r="E43" i="307"/>
  <c r="G43" i="307"/>
  <c r="I175" i="307"/>
  <c r="I128" i="307"/>
  <c r="N91" i="307"/>
  <c r="G63" i="307"/>
  <c r="E63" i="307"/>
  <c r="H180" i="307"/>
  <c r="M10" i="307"/>
  <c r="L262" i="307"/>
  <c r="G286" i="307"/>
  <c r="E286" i="307"/>
  <c r="J250" i="307"/>
  <c r="M289" i="307"/>
  <c r="M211" i="307"/>
  <c r="I250" i="307"/>
  <c r="G250" i="307"/>
  <c r="J274" i="307"/>
  <c r="N190" i="307"/>
  <c r="M237" i="307"/>
  <c r="L218" i="307"/>
  <c r="M218" i="307"/>
  <c r="G132" i="307"/>
  <c r="M207" i="307"/>
  <c r="I89" i="307"/>
  <c r="F83" i="307"/>
  <c r="G83" i="307"/>
  <c r="J252" i="307"/>
  <c r="M131" i="307"/>
  <c r="F7" i="307"/>
  <c r="N6" i="307"/>
  <c r="J6" i="307"/>
  <c r="K22" i="307"/>
  <c r="E173" i="307"/>
  <c r="M170" i="307"/>
  <c r="M36" i="307"/>
  <c r="N36" i="307"/>
  <c r="J201" i="307"/>
  <c r="F27" i="307"/>
  <c r="G105" i="307"/>
  <c r="G266" i="307"/>
  <c r="E266" i="307"/>
  <c r="N238" i="307"/>
  <c r="H129" i="307"/>
  <c r="L194" i="307"/>
  <c r="F102" i="307"/>
  <c r="H102" i="307"/>
  <c r="L140" i="307"/>
  <c r="I125" i="307"/>
  <c r="E56" i="307"/>
  <c r="H72" i="307"/>
  <c r="E72" i="307"/>
  <c r="N199" i="307"/>
  <c r="N277" i="307"/>
  <c r="F198" i="307"/>
  <c r="N219" i="307"/>
  <c r="J219" i="307"/>
  <c r="F293" i="307"/>
  <c r="K42" i="307"/>
  <c r="K152" i="307"/>
  <c r="F34" i="307"/>
  <c r="E34" i="307"/>
  <c r="J251" i="307"/>
  <c r="N212" i="307"/>
  <c r="L98" i="307"/>
  <c r="J176" i="307"/>
  <c r="N176" i="307"/>
  <c r="L66" i="307"/>
  <c r="I29" i="307"/>
  <c r="L180" i="307"/>
  <c r="F207" i="307"/>
  <c r="G207" i="307"/>
  <c r="K174" i="307"/>
  <c r="N121" i="307"/>
  <c r="F94" i="307"/>
  <c r="E36" i="307"/>
  <c r="F36" i="307"/>
  <c r="L269" i="307"/>
  <c r="N101" i="307"/>
  <c r="M203" i="307"/>
  <c r="N172" i="307"/>
  <c r="J172" i="307"/>
  <c r="M113" i="307"/>
  <c r="K181" i="307"/>
  <c r="M209" i="307"/>
  <c r="M223" i="307"/>
  <c r="N223" i="307"/>
  <c r="M103" i="307"/>
  <c r="N164" i="307"/>
  <c r="G270" i="307"/>
  <c r="N189" i="307"/>
  <c r="L189" i="307"/>
  <c r="G115" i="307"/>
  <c r="G70" i="307"/>
  <c r="F48" i="307"/>
  <c r="L8" i="307"/>
  <c r="N8" i="307"/>
  <c r="M192" i="307"/>
  <c r="N157" i="307"/>
  <c r="J179" i="307"/>
  <c r="G206" i="307"/>
  <c r="I206" i="307"/>
  <c r="K120" i="307"/>
  <c r="M16" i="307"/>
  <c r="G44" i="307"/>
  <c r="K111" i="307"/>
  <c r="J111" i="307"/>
  <c r="E22" i="307"/>
  <c r="F45" i="307"/>
  <c r="F90" i="307"/>
  <c r="G191" i="307"/>
  <c r="I191" i="307"/>
  <c r="M205" i="307"/>
  <c r="F15" i="307"/>
  <c r="K12" i="307"/>
  <c r="K76" i="307"/>
  <c r="J76" i="307"/>
  <c r="F168" i="307"/>
  <c r="F133" i="307"/>
  <c r="L220" i="307"/>
  <c r="M125" i="307"/>
  <c r="J125" i="307"/>
  <c r="I232" i="307"/>
  <c r="E245" i="307"/>
  <c r="K288" i="307"/>
  <c r="M173" i="307"/>
  <c r="J173" i="307"/>
  <c r="I148" i="307"/>
  <c r="H123" i="307"/>
  <c r="E269" i="307"/>
  <c r="K24" i="307"/>
  <c r="M24" i="307"/>
  <c r="L195" i="307"/>
  <c r="N243" i="307"/>
  <c r="G55" i="307"/>
  <c r="N229" i="307"/>
  <c r="M229" i="307"/>
  <c r="H264" i="307"/>
  <c r="K224" i="307"/>
  <c r="I26" i="307"/>
  <c r="J48" i="307"/>
  <c r="N48" i="307"/>
  <c r="F96" i="307"/>
  <c r="K278" i="307"/>
  <c r="I274" i="307"/>
  <c r="F239" i="307"/>
  <c r="I239" i="307"/>
  <c r="I17" i="307"/>
  <c r="G140" i="307"/>
  <c r="E18" i="307"/>
  <c r="K97" i="307"/>
  <c r="L97" i="307"/>
  <c r="N213" i="307"/>
  <c r="K7" i="307"/>
  <c r="E162" i="307"/>
  <c r="N69" i="307"/>
  <c r="K69" i="307"/>
  <c r="E236" i="307"/>
  <c r="E285" i="307"/>
  <c r="F16" i="307"/>
  <c r="H158" i="307"/>
  <c r="E158" i="307"/>
  <c r="N54" i="307"/>
  <c r="L166" i="307"/>
  <c r="F88" i="307"/>
  <c r="L31" i="307"/>
  <c r="J31" i="307"/>
  <c r="I111" i="307"/>
  <c r="L124" i="307"/>
  <c r="F119" i="307"/>
  <c r="K206" i="307"/>
  <c r="J206" i="307"/>
  <c r="F156" i="307"/>
  <c r="G218" i="307"/>
  <c r="H262" i="307"/>
  <c r="G259" i="307"/>
  <c r="I259" i="307"/>
  <c r="G240" i="307"/>
  <c r="N139" i="307"/>
  <c r="G13" i="307"/>
  <c r="L58" i="307"/>
  <c r="K58" i="307"/>
  <c r="J72" i="307"/>
  <c r="F242" i="307"/>
  <c r="F280" i="307"/>
  <c r="L17" i="307"/>
  <c r="M17" i="307"/>
  <c r="E137" i="307"/>
  <c r="F201" i="307"/>
  <c r="L265" i="307"/>
  <c r="F39" i="307"/>
  <c r="I39" i="307"/>
  <c r="I272" i="307"/>
  <c r="F40" i="307"/>
  <c r="F124" i="307"/>
  <c r="K228" i="307"/>
  <c r="M228" i="307"/>
  <c r="M187" i="307"/>
  <c r="G267" i="307"/>
  <c r="L77" i="307"/>
  <c r="J57" i="307"/>
  <c r="L57" i="307"/>
  <c r="I193" i="307"/>
  <c r="M143" i="307"/>
  <c r="E224" i="307"/>
  <c r="I135" i="307"/>
  <c r="H135" i="307"/>
  <c r="E241" i="307"/>
  <c r="L275" i="307"/>
  <c r="M162" i="307"/>
  <c r="G24" i="307"/>
  <c r="F24" i="307"/>
  <c r="N216" i="307"/>
  <c r="H78" i="307"/>
  <c r="L188" i="307"/>
  <c r="J185" i="307"/>
  <c r="N185" i="307"/>
  <c r="J141" i="307"/>
  <c r="H195" i="307"/>
  <c r="E82" i="307"/>
  <c r="K55" i="307"/>
  <c r="N55" i="307"/>
  <c r="H161" i="307"/>
  <c r="H265" i="307"/>
  <c r="I20" i="307"/>
  <c r="J32" i="307"/>
  <c r="K32" i="307"/>
  <c r="I100" i="307"/>
  <c r="G10" i="307"/>
  <c r="F35" i="307"/>
  <c r="I152" i="307"/>
  <c r="H152" i="307"/>
  <c r="J215" i="307"/>
  <c r="J99" i="307"/>
  <c r="H12" i="307"/>
  <c r="G215" i="307"/>
  <c r="E215" i="307"/>
  <c r="I268" i="307"/>
  <c r="N117" i="307"/>
  <c r="M186" i="307"/>
  <c r="L245" i="307"/>
  <c r="J245" i="307"/>
  <c r="E197" i="307"/>
  <c r="K153" i="307"/>
  <c r="J233" i="307"/>
  <c r="G118" i="307"/>
  <c r="E118" i="307"/>
  <c r="I106" i="307"/>
  <c r="M249" i="307"/>
  <c r="M20" i="307"/>
  <c r="E147" i="307"/>
  <c r="I147" i="307"/>
  <c r="J268" i="307"/>
  <c r="L283" i="307"/>
  <c r="N60" i="307"/>
  <c r="E65" i="307"/>
  <c r="F65" i="307"/>
  <c r="I261" i="307"/>
  <c r="N260" i="307"/>
  <c r="E77" i="307"/>
  <c r="J258" i="307"/>
  <c r="M258" i="307"/>
  <c r="L61" i="307"/>
  <c r="N291" i="307"/>
  <c r="L75" i="307"/>
  <c r="N96" i="307"/>
  <c r="K96" i="307"/>
  <c r="K33" i="307"/>
  <c r="H208" i="307"/>
  <c r="M242" i="307"/>
  <c r="E142" i="307"/>
  <c r="I142" i="307"/>
  <c r="F150" i="307"/>
  <c r="M198" i="307"/>
  <c r="G276" i="307"/>
  <c r="M232" i="307"/>
  <c r="L232" i="307"/>
  <c r="N45" i="307"/>
  <c r="L102" i="307"/>
  <c r="E278" i="307"/>
  <c r="I163" i="307"/>
  <c r="E163" i="307"/>
  <c r="M204" i="307"/>
  <c r="N240" i="307"/>
  <c r="G61" i="307"/>
  <c r="G176" i="307"/>
  <c r="F176" i="307"/>
  <c r="M15" i="307"/>
  <c r="I68" i="307"/>
  <c r="G101" i="307"/>
  <c r="H66" i="307"/>
  <c r="G66" i="307"/>
  <c r="K280" i="307"/>
  <c r="G104" i="307"/>
  <c r="I134" i="307"/>
  <c r="E131" i="307"/>
  <c r="G131" i="307"/>
  <c r="I37" i="307"/>
  <c r="N259" i="307"/>
  <c r="F71" i="307"/>
  <c r="H178" i="307"/>
  <c r="E178" i="307"/>
  <c r="N231" i="307"/>
  <c r="E9" i="307"/>
  <c r="E233" i="307"/>
  <c r="L115" i="307"/>
  <c r="J115" i="307"/>
  <c r="F136" i="307"/>
  <c r="K148" i="307"/>
  <c r="K293" i="307"/>
  <c r="G283" i="307"/>
  <c r="E283" i="307"/>
  <c r="E167" i="307"/>
  <c r="I23" i="307"/>
  <c r="N52" i="307"/>
  <c r="E153" i="307"/>
  <c r="I153" i="307"/>
  <c r="N221" i="307"/>
  <c r="H179" i="307"/>
  <c r="L227" i="307"/>
  <c r="K272" i="307"/>
  <c r="L272" i="307"/>
  <c r="I221" i="307"/>
  <c r="M95" i="307"/>
  <c r="K127" i="307"/>
  <c r="H144" i="307"/>
  <c r="I144" i="307"/>
  <c r="K107" i="307"/>
  <c r="N83" i="307"/>
  <c r="F74" i="307"/>
  <c r="F230" i="307"/>
  <c r="H230" i="307"/>
  <c r="N80" i="307"/>
  <c r="F112" i="307"/>
  <c r="E204" i="307"/>
  <c r="G151" i="307"/>
  <c r="F151" i="307"/>
  <c r="G160" i="307"/>
  <c r="H169" i="307"/>
  <c r="K11" i="307"/>
  <c r="L110" i="307"/>
  <c r="K110" i="307"/>
  <c r="K160" i="307"/>
  <c r="J112" i="307"/>
  <c r="J86" i="307"/>
  <c r="K191" i="307"/>
  <c r="J191" i="307"/>
  <c r="E130" i="307"/>
  <c r="L257" i="307"/>
  <c r="H253" i="307"/>
  <c r="M68" i="307"/>
  <c r="K68" i="307"/>
  <c r="N85" i="307"/>
  <c r="N182" i="307"/>
  <c r="K210" i="307"/>
  <c r="L118" i="307"/>
  <c r="K118" i="307"/>
  <c r="F183" i="307"/>
  <c r="G127" i="307"/>
  <c r="I219" i="307"/>
  <c r="I181" i="307"/>
  <c r="F181" i="307"/>
  <c r="K163" i="307"/>
  <c r="N53" i="307"/>
  <c r="K149" i="307"/>
  <c r="L282" i="307"/>
  <c r="K282" i="307"/>
  <c r="M239" i="307"/>
  <c r="L235" i="307"/>
  <c r="I227" i="307"/>
  <c r="F289" i="307"/>
  <c r="H289" i="307"/>
  <c r="E216" i="307"/>
  <c r="L137" i="307"/>
  <c r="E76" i="307"/>
  <c r="M116" i="307"/>
  <c r="J116" i="307"/>
  <c r="H85" i="307"/>
  <c r="H200" i="307"/>
  <c r="I117" i="307"/>
  <c r="E86" i="307"/>
  <c r="I86" i="307"/>
  <c r="L38" i="307"/>
  <c r="M178" i="307"/>
  <c r="H28" i="307"/>
  <c r="N130" i="307"/>
  <c r="E248" i="307"/>
  <c r="I174" i="307"/>
  <c r="E174" i="307"/>
  <c r="F155" i="307"/>
  <c r="G138" i="307"/>
  <c r="I91" i="307"/>
  <c r="J73" i="307"/>
  <c r="M73" i="307"/>
  <c r="F185" i="307"/>
  <c r="E107" i="307"/>
  <c r="N71" i="307"/>
  <c r="G220" i="307"/>
  <c r="H220" i="307"/>
  <c r="H209" i="307"/>
  <c r="L230" i="307"/>
  <c r="G255" i="307"/>
  <c r="L281" i="307"/>
  <c r="J281" i="307"/>
  <c r="J287" i="307"/>
  <c r="H80" i="307"/>
  <c r="M197" i="307"/>
  <c r="M92" i="307"/>
  <c r="K92" i="307"/>
  <c r="K217" i="307"/>
  <c r="I121" i="307"/>
  <c r="I290" i="307"/>
  <c r="M93" i="307"/>
  <c r="L93" i="307"/>
  <c r="G49" i="307"/>
  <c r="H31" i="307"/>
  <c r="E154" i="307"/>
  <c r="H47" i="307"/>
  <c r="F47" i="307"/>
  <c r="L256" i="307"/>
  <c r="E53" i="307"/>
  <c r="G254" i="307"/>
  <c r="F11" i="307"/>
  <c r="G11" i="307"/>
  <c r="F81" i="307"/>
  <c r="N46" i="307"/>
  <c r="K169" i="307"/>
  <c r="F263" i="307"/>
  <c r="H263" i="307"/>
  <c r="M88" i="307"/>
  <c r="N64" i="307"/>
  <c r="N129" i="307"/>
  <c r="H199" i="307"/>
  <c r="G199" i="307"/>
  <c r="H228" i="307"/>
  <c r="M89" i="307"/>
  <c r="G217" i="307"/>
  <c r="H249" i="307"/>
  <c r="I249" i="307"/>
  <c r="K146" i="307"/>
  <c r="F246" i="307"/>
  <c r="F42" i="307"/>
  <c r="J70" i="307"/>
  <c r="L70" i="307"/>
  <c r="G177" i="307"/>
  <c r="I291" i="307"/>
  <c r="J135" i="307"/>
  <c r="K44" i="307"/>
  <c r="M44" i="307"/>
  <c r="J14" i="307"/>
  <c r="N292" i="307"/>
  <c r="G256" i="307"/>
  <c r="K226" i="307"/>
  <c r="N226" i="307"/>
  <c r="M248" i="307"/>
  <c r="H51" i="307"/>
  <c r="J94" i="307"/>
  <c r="K286" i="307"/>
  <c r="L286" i="307"/>
  <c r="N35" i="307"/>
  <c r="F257" i="307"/>
  <c r="G222" i="307"/>
  <c r="N21" i="307"/>
  <c r="J21" i="307"/>
  <c r="F166" i="307"/>
  <c r="M25" i="307"/>
  <c r="N74" i="307"/>
  <c r="N28" i="307"/>
  <c r="L28" i="307"/>
  <c r="H171" i="307"/>
  <c r="J270" i="307"/>
  <c r="J175" i="307"/>
  <c r="G190" i="307"/>
  <c r="I190" i="307"/>
  <c r="F87" i="307"/>
  <c r="I21" i="307"/>
  <c r="G50" i="307"/>
  <c r="K273" i="307"/>
  <c r="M273" i="307"/>
  <c r="N47" i="307"/>
  <c r="F287" i="307"/>
  <c r="J151" i="307"/>
  <c r="E109" i="307"/>
  <c r="G109" i="307"/>
  <c r="G95" i="307"/>
  <c r="K136" i="307"/>
  <c r="K105" i="307"/>
  <c r="I234" i="307"/>
  <c r="H234" i="307"/>
  <c r="F231" i="307"/>
  <c r="J84" i="307"/>
  <c r="J271" i="307"/>
  <c r="E32" i="307"/>
  <c r="G32" i="307"/>
  <c r="I110" i="307"/>
  <c r="G75" i="307"/>
  <c r="M234" i="307"/>
  <c r="G273" i="307"/>
  <c r="E273" i="307"/>
  <c r="I252" i="307"/>
  <c r="K177" i="307"/>
  <c r="K82" i="307"/>
  <c r="J244" i="307"/>
  <c r="K244" i="307"/>
  <c r="F41" i="307"/>
  <c r="F146" i="307"/>
  <c r="H43" i="307"/>
  <c r="F175" i="307"/>
  <c r="G175" i="307"/>
  <c r="F128" i="307"/>
  <c r="J91" i="307"/>
  <c r="H63" i="307"/>
  <c r="F180" i="307"/>
  <c r="E180" i="307"/>
  <c r="N10" i="307"/>
  <c r="M262" i="307"/>
  <c r="H286" i="307"/>
  <c r="M250" i="307"/>
  <c r="L250" i="307"/>
  <c r="J289" i="307"/>
  <c r="K211" i="307"/>
  <c r="H250" i="307"/>
  <c r="L274" i="307"/>
  <c r="N274" i="307"/>
  <c r="K190" i="307"/>
  <c r="K237" i="307"/>
  <c r="K218" i="307"/>
  <c r="E132" i="307"/>
  <c r="F132" i="307"/>
  <c r="L207" i="307"/>
  <c r="E89" i="307"/>
  <c r="I83" i="307"/>
  <c r="L252" i="307"/>
  <c r="M252" i="307"/>
  <c r="L131" i="307"/>
  <c r="G7" i="307"/>
  <c r="K6" i="307"/>
  <c r="M22" i="307"/>
  <c r="L22" i="307"/>
  <c r="H173" i="307"/>
  <c r="J170" i="307"/>
  <c r="L36" i="307"/>
  <c r="M201" i="307"/>
  <c r="N201" i="307"/>
  <c r="I27" i="307"/>
  <c r="F105" i="307"/>
  <c r="F266" i="307"/>
  <c r="L238" i="307"/>
  <c r="J238" i="307"/>
  <c r="E129" i="307"/>
  <c r="M194" i="307"/>
  <c r="E102" i="307"/>
  <c r="M140" i="307"/>
  <c r="K140" i="307"/>
  <c r="G125" i="307"/>
  <c r="G56" i="307"/>
  <c r="G72" i="307"/>
  <c r="M199" i="307"/>
  <c r="K199" i="307"/>
  <c r="L277" i="307"/>
  <c r="I198" i="307"/>
  <c r="K219" i="307"/>
  <c r="H293" i="307"/>
  <c r="E293" i="307"/>
  <c r="N42" i="307"/>
  <c r="M152" i="307"/>
  <c r="G34" i="307"/>
  <c r="L251" i="307"/>
  <c r="K251" i="307"/>
  <c r="K212" i="307"/>
  <c r="N98" i="307"/>
  <c r="M176" i="307"/>
  <c r="N66" i="307"/>
  <c r="M66" i="307"/>
  <c r="F29" i="307"/>
  <c r="J180" i="307"/>
  <c r="E207" i="307"/>
  <c r="L174" i="307"/>
  <c r="N174" i="307"/>
  <c r="L121" i="307"/>
  <c r="I94" i="307"/>
  <c r="H36" i="307"/>
  <c r="J269" i="307"/>
  <c r="K269" i="307"/>
  <c r="K101" i="307"/>
  <c r="K203" i="307"/>
  <c r="M172" i="307"/>
  <c r="L113" i="307"/>
  <c r="J113" i="307"/>
  <c r="N181" i="307"/>
  <c r="K209" i="307"/>
  <c r="K223" i="307"/>
  <c r="J103" i="307"/>
  <c r="L103" i="307"/>
  <c r="J164" i="307"/>
  <c r="H270" i="307"/>
  <c r="J189" i="307"/>
  <c r="E115" i="307"/>
  <c r="H115" i="307"/>
  <c r="I70" i="307"/>
  <c r="G48" i="307"/>
  <c r="K8" i="307"/>
  <c r="N192" i="307"/>
  <c r="L192" i="307"/>
  <c r="K157" i="307"/>
  <c r="N179" i="307"/>
  <c r="H206" i="307"/>
  <c r="J120" i="307"/>
  <c r="N120" i="307"/>
  <c r="L16" i="307"/>
  <c r="E44" i="307"/>
  <c r="L111" i="307"/>
  <c r="F22" i="307"/>
  <c r="I22" i="307"/>
  <c r="H45" i="307"/>
  <c r="I90" i="307"/>
  <c r="F191" i="307"/>
  <c r="L205" i="307"/>
  <c r="N205" i="307"/>
  <c r="I15" i="307"/>
  <c r="J12" i="307"/>
  <c r="N76" i="307"/>
  <c r="H168" i="307"/>
  <c r="E168" i="307"/>
  <c r="G133" i="307"/>
  <c r="N220" i="307"/>
  <c r="N125" i="307"/>
  <c r="F232" i="307"/>
  <c r="E232" i="307"/>
  <c r="F245" i="307"/>
  <c r="J288" i="307"/>
  <c r="N173" i="307"/>
  <c r="F148" i="307"/>
  <c r="E148" i="307"/>
  <c r="F123" i="307"/>
  <c r="I269" i="307"/>
  <c r="N24" i="307"/>
  <c r="K195" i="307"/>
  <c r="J195" i="307"/>
  <c r="J243" i="307"/>
  <c r="E55" i="307"/>
  <c r="K229" i="307"/>
  <c r="G264" i="307"/>
  <c r="E264" i="307"/>
  <c r="M224" i="307"/>
  <c r="G26" i="307"/>
  <c r="K48" i="307"/>
  <c r="G96" i="307"/>
  <c r="E96" i="307"/>
  <c r="M278" i="307"/>
  <c r="F274" i="307"/>
  <c r="G239" i="307"/>
  <c r="G17" i="307"/>
  <c r="H17" i="307"/>
  <c r="E140" i="307"/>
  <c r="G18" i="307"/>
  <c r="N97" i="307"/>
  <c r="J213" i="307"/>
  <c r="L213" i="307"/>
  <c r="M7" i="307"/>
  <c r="G162" i="307"/>
  <c r="L69" i="307"/>
  <c r="G236" i="307"/>
  <c r="H236" i="307"/>
  <c r="I285" i="307"/>
  <c r="E16" i="307"/>
  <c r="I158" i="307"/>
  <c r="L54" i="307"/>
  <c r="J54" i="307"/>
  <c r="K166" i="307"/>
  <c r="E88" i="307"/>
  <c r="K31" i="307"/>
  <c r="G111" i="307"/>
  <c r="E111" i="307"/>
  <c r="J124" i="307"/>
  <c r="I119" i="307"/>
  <c r="N206" i="307"/>
  <c r="E156" i="307"/>
  <c r="G156" i="307"/>
  <c r="E218" i="307"/>
  <c r="E262" i="307"/>
  <c r="H259" i="307"/>
  <c r="H240" i="307"/>
  <c r="E240" i="307"/>
  <c r="M139" i="307"/>
  <c r="H13" i="307"/>
  <c r="J58" i="307"/>
  <c r="N72" i="307"/>
  <c r="K72" i="307"/>
  <c r="G242" i="307"/>
  <c r="G280" i="307"/>
  <c r="N17" i="307"/>
  <c r="I137" i="307"/>
  <c r="F137" i="307"/>
  <c r="I201" i="307"/>
  <c r="N265" i="307"/>
  <c r="H39" i="307"/>
  <c r="G272" i="307"/>
  <c r="F272" i="307"/>
  <c r="E40" i="307"/>
  <c r="G124" i="307"/>
  <c r="L228" i="307"/>
  <c r="L187" i="307"/>
  <c r="J187" i="307"/>
  <c r="H267" i="307"/>
  <c r="K77" i="307"/>
  <c r="K57" i="307"/>
  <c r="H193" i="307"/>
  <c r="F193" i="307"/>
  <c r="N143" i="307"/>
  <c r="H224" i="307"/>
  <c r="G135" i="307"/>
  <c r="I241" i="307"/>
  <c r="H241" i="307"/>
  <c r="N275" i="307"/>
  <c r="J162" i="307"/>
  <c r="I24" i="307"/>
  <c r="L216" i="307"/>
  <c r="J216" i="307"/>
  <c r="F78" i="307"/>
  <c r="N188" i="307"/>
  <c r="M185" i="307"/>
  <c r="N141" i="307"/>
  <c r="K141" i="307"/>
  <c r="E195" i="307"/>
  <c r="I82" i="307"/>
  <c r="M55" i="307"/>
  <c r="F161" i="307"/>
  <c r="I161" i="307"/>
  <c r="E265" i="307"/>
  <c r="F20" i="307"/>
  <c r="N32" i="307"/>
  <c r="E100" i="307"/>
  <c r="G100" i="307"/>
  <c r="I10" i="307"/>
  <c r="E35" i="307"/>
  <c r="F152" i="307"/>
  <c r="K215" i="307"/>
  <c r="M215" i="307"/>
  <c r="K99" i="307"/>
  <c r="I12" i="307"/>
  <c r="I215" i="307"/>
  <c r="E268" i="307"/>
  <c r="F268" i="307"/>
  <c r="J117" i="307"/>
  <c r="L186" i="307"/>
  <c r="N245" i="307"/>
  <c r="G197" i="307"/>
  <c r="F197" i="307"/>
  <c r="J153" i="307"/>
  <c r="K233" i="307"/>
  <c r="I118" i="307"/>
  <c r="E106" i="307"/>
  <c r="H106" i="307"/>
  <c r="N249" i="307"/>
  <c r="L20" i="307"/>
  <c r="G147" i="307"/>
  <c r="M268" i="307"/>
  <c r="K268" i="307"/>
  <c r="K283" i="307"/>
  <c r="M60" i="307"/>
  <c r="H65" i="307"/>
  <c r="F261" i="307"/>
  <c r="E261" i="307"/>
  <c r="J260" i="307"/>
  <c r="F77" i="307"/>
  <c r="N258" i="307"/>
  <c r="K61" i="307"/>
  <c r="N61" i="307"/>
  <c r="M291" i="307"/>
  <c r="M75" i="307"/>
  <c r="L96" i="307"/>
  <c r="L33" i="307"/>
  <c r="J33" i="307"/>
  <c r="I208" i="307"/>
  <c r="N242" i="307"/>
  <c r="G142" i="307"/>
  <c r="I150" i="307"/>
  <c r="G150" i="307"/>
  <c r="L198" i="307"/>
  <c r="F276" i="307"/>
  <c r="K232" i="307"/>
  <c r="L45" i="307"/>
  <c r="K45" i="307"/>
  <c r="N102" i="307"/>
  <c r="F278" i="307"/>
  <c r="H163" i="307"/>
  <c r="N204" i="307"/>
  <c r="K204" i="307"/>
  <c r="J240" i="307"/>
  <c r="E61" i="307"/>
  <c r="H176" i="307"/>
  <c r="L15" i="307"/>
  <c r="N15" i="307"/>
  <c r="F68" i="307"/>
  <c r="H101" i="307"/>
  <c r="E66" i="307"/>
  <c r="L280" i="307"/>
  <c r="M280" i="307"/>
  <c r="H104" i="307"/>
  <c r="F134" i="307"/>
  <c r="F131" i="307"/>
  <c r="H37" i="307"/>
  <c r="E37" i="307"/>
  <c r="J259" i="307"/>
  <c r="I71" i="307"/>
  <c r="G178" i="307"/>
  <c r="K231" i="307"/>
  <c r="M231" i="307"/>
  <c r="H9" i="307"/>
  <c r="H233" i="307"/>
  <c r="N115" i="307"/>
  <c r="G136" i="307"/>
  <c r="I136" i="307"/>
  <c r="N148" i="307"/>
  <c r="N293" i="307"/>
  <c r="I283" i="307"/>
  <c r="F167" i="307"/>
  <c r="G167" i="307"/>
  <c r="H23" i="307"/>
  <c r="L52" i="307"/>
  <c r="F153" i="307"/>
  <c r="M221" i="307"/>
  <c r="K221" i="307"/>
  <c r="F179" i="307"/>
  <c r="N227" i="307"/>
  <c r="J272" i="307"/>
  <c r="F221" i="307"/>
  <c r="E221" i="307"/>
  <c r="K95" i="307"/>
  <c r="J127" i="307"/>
  <c r="G144" i="307"/>
  <c r="M107" i="307"/>
  <c r="L107" i="307"/>
  <c r="J83" i="307"/>
  <c r="I74" i="307"/>
  <c r="I230" i="307"/>
  <c r="K80" i="307"/>
  <c r="J80" i="307"/>
  <c r="E112" i="307"/>
  <c r="I204" i="307"/>
  <c r="I151" i="307"/>
  <c r="F160" i="307"/>
  <c r="H160" i="307"/>
  <c r="F169" i="307"/>
  <c r="L11" i="307"/>
  <c r="M110" i="307"/>
  <c r="J160" i="307"/>
  <c r="M160" i="307"/>
  <c r="M112" i="307"/>
  <c r="N86" i="307"/>
  <c r="M191" i="307"/>
  <c r="H130" i="307"/>
  <c r="I130" i="307"/>
  <c r="M257" i="307"/>
  <c r="G253" i="307"/>
  <c r="N68" i="307"/>
  <c r="M85" i="307"/>
  <c r="K85" i="307"/>
  <c r="K182" i="307"/>
  <c r="L210" i="307"/>
  <c r="M118" i="307"/>
  <c r="G183" i="307"/>
  <c r="E183" i="307"/>
  <c r="E127" i="307"/>
  <c r="G219" i="307"/>
  <c r="E181" i="307"/>
  <c r="N163" i="307"/>
  <c r="L163" i="307"/>
  <c r="M53" i="307"/>
  <c r="N149" i="307"/>
  <c r="M282" i="307"/>
  <c r="J239" i="307"/>
  <c r="N239" i="307"/>
  <c r="J235" i="307"/>
  <c r="G227" i="307"/>
  <c r="I289" i="307"/>
  <c r="G216" i="307"/>
  <c r="I216" i="307"/>
  <c r="K137" i="307"/>
  <c r="G76" i="307"/>
  <c r="L116" i="307"/>
  <c r="F85" i="307"/>
  <c r="G85" i="307"/>
  <c r="I200" i="307"/>
  <c r="F117" i="307"/>
  <c r="H86" i="307"/>
  <c r="J38" i="307"/>
  <c r="N38" i="307"/>
  <c r="J178" i="307"/>
  <c r="G28" i="307"/>
  <c r="K130" i="307"/>
  <c r="N159" i="307"/>
  <c r="J159" i="307"/>
  <c r="F247" i="307"/>
  <c r="G251" i="307"/>
  <c r="L90" i="307"/>
  <c r="I248" i="307"/>
  <c r="I155" i="307"/>
  <c r="E138" i="307"/>
  <c r="L73" i="307"/>
  <c r="H185" i="307"/>
  <c r="K71" i="307"/>
  <c r="E209" i="307"/>
  <c r="K230" i="307"/>
  <c r="K281" i="307"/>
  <c r="M287" i="307"/>
  <c r="K197" i="307"/>
  <c r="N217" i="307"/>
  <c r="G121" i="307"/>
  <c r="J93" i="307"/>
  <c r="E49" i="307"/>
  <c r="F154" i="307"/>
  <c r="K256" i="307"/>
  <c r="F53" i="307"/>
  <c r="I11" i="307"/>
  <c r="E81" i="307"/>
  <c r="J169" i="307"/>
  <c r="J88" i="307"/>
  <c r="L64" i="307"/>
  <c r="I199" i="307"/>
  <c r="G228" i="307"/>
  <c r="H217" i="307"/>
  <c r="M146" i="307"/>
  <c r="E246" i="307"/>
  <c r="M70" i="307"/>
  <c r="F177" i="307"/>
  <c r="N135" i="307"/>
  <c r="N14" i="307"/>
  <c r="M292" i="307"/>
  <c r="L226" i="307"/>
  <c r="L248" i="307"/>
  <c r="K94" i="307"/>
  <c r="J35" i="307"/>
  <c r="H257" i="307"/>
  <c r="K21" i="307"/>
  <c r="E166" i="307"/>
  <c r="M74" i="307"/>
  <c r="E171" i="307"/>
  <c r="L270" i="307"/>
  <c r="H190" i="307"/>
  <c r="H87" i="307"/>
  <c r="I50" i="307"/>
  <c r="J47" i="307"/>
  <c r="E287" i="307"/>
  <c r="F109" i="307"/>
  <c r="F95" i="307"/>
  <c r="M105" i="307"/>
  <c r="I231" i="307"/>
  <c r="K84" i="307"/>
  <c r="F32" i="307"/>
  <c r="H110" i="307"/>
  <c r="J234" i="307"/>
  <c r="H252" i="307"/>
  <c r="M177" i="307"/>
  <c r="M244" i="307"/>
  <c r="H41" i="307"/>
  <c r="I43" i="307"/>
  <c r="H128" i="307"/>
  <c r="L91" i="307"/>
  <c r="G180" i="307"/>
  <c r="L10" i="307"/>
  <c r="I286" i="307"/>
  <c r="K289" i="307"/>
  <c r="J211" i="307"/>
  <c r="M274" i="307"/>
  <c r="L190" i="307"/>
  <c r="J218" i="307"/>
  <c r="K207" i="307"/>
  <c r="H89" i="307"/>
  <c r="N252" i="307"/>
  <c r="J131" i="307"/>
  <c r="L6" i="307"/>
  <c r="F173" i="307"/>
  <c r="N170" i="307"/>
  <c r="L201" i="307"/>
  <c r="H27" i="307"/>
  <c r="H266" i="307"/>
  <c r="I129" i="307"/>
  <c r="K194" i="307"/>
  <c r="N140" i="307"/>
  <c r="F125" i="307"/>
  <c r="I72" i="307"/>
  <c r="M277" i="307"/>
  <c r="E198" i="307"/>
  <c r="I293" i="307"/>
  <c r="J42" i="307"/>
  <c r="I34" i="307"/>
  <c r="M212" i="307"/>
  <c r="J98" i="307"/>
  <c r="J66" i="307"/>
  <c r="H29" i="307"/>
  <c r="H207" i="307"/>
  <c r="K121" i="307"/>
  <c r="G94" i="307"/>
  <c r="M269" i="307"/>
  <c r="J101" i="307"/>
  <c r="K172" i="307"/>
  <c r="L181" i="307"/>
  <c r="N209" i="307"/>
  <c r="K103" i="307"/>
  <c r="K164" i="307"/>
  <c r="K189" i="307"/>
  <c r="E70" i="307"/>
  <c r="H48" i="307"/>
  <c r="J192" i="307"/>
  <c r="L157" i="307"/>
  <c r="E206" i="307"/>
  <c r="N16" i="307"/>
  <c r="H44" i="307"/>
  <c r="H22" i="307"/>
  <c r="G45" i="307"/>
  <c r="E191" i="307"/>
  <c r="H15" i="307"/>
  <c r="L12" i="307"/>
  <c r="G168" i="307"/>
  <c r="I133" i="307"/>
  <c r="L125" i="307"/>
  <c r="I245" i="307"/>
  <c r="N288" i="307"/>
  <c r="G148" i="307"/>
  <c r="G123" i="307"/>
  <c r="L24" i="307"/>
  <c r="K243" i="307"/>
  <c r="F55" i="307"/>
  <c r="F264" i="307"/>
  <c r="J224" i="307"/>
  <c r="M48" i="307"/>
  <c r="L278" i="307"/>
  <c r="G274" i="307"/>
  <c r="F17" i="307"/>
  <c r="H140" i="307"/>
  <c r="J97" i="307"/>
  <c r="L7" i="307"/>
  <c r="F162" i="307"/>
  <c r="F236" i="307"/>
  <c r="G285" i="307"/>
  <c r="F158" i="307"/>
  <c r="J166" i="307"/>
  <c r="G88" i="307"/>
  <c r="H111" i="307"/>
  <c r="K124" i="307"/>
  <c r="L206" i="307"/>
  <c r="I218" i="307"/>
  <c r="G262" i="307"/>
  <c r="I240" i="307"/>
  <c r="J139" i="307"/>
  <c r="M58" i="307"/>
  <c r="E242" i="307"/>
  <c r="H280" i="307"/>
  <c r="G137" i="307"/>
  <c r="H201" i="307"/>
  <c r="E39" i="307"/>
  <c r="I40" i="307"/>
  <c r="H124" i="307"/>
  <c r="K187" i="307"/>
  <c r="F267" i="307"/>
  <c r="N57" i="307"/>
  <c r="J143" i="307"/>
  <c r="F224" i="307"/>
  <c r="F241" i="307"/>
  <c r="J275" i="307"/>
  <c r="E24" i="307"/>
  <c r="G78" i="307"/>
  <c r="M188" i="307"/>
  <c r="L141" i="307"/>
  <c r="F195" i="307"/>
  <c r="J55" i="307"/>
  <c r="G265" i="307"/>
  <c r="E20" i="307"/>
  <c r="F100" i="307"/>
  <c r="E10" i="307"/>
  <c r="G152" i="307"/>
  <c r="N99" i="307"/>
  <c r="E12" i="307"/>
  <c r="H268" i="307"/>
  <c r="K117" i="307"/>
  <c r="K245" i="307"/>
  <c r="M153" i="307"/>
  <c r="M233" i="307"/>
  <c r="G106" i="307"/>
  <c r="J249" i="307"/>
  <c r="H147" i="307"/>
  <c r="N283" i="307"/>
  <c r="L60" i="307"/>
  <c r="G261" i="307"/>
  <c r="K260" i="307"/>
  <c r="L258" i="307"/>
  <c r="L291" i="307"/>
  <c r="N75" i="307"/>
  <c r="N33" i="307"/>
  <c r="G208" i="307"/>
  <c r="F142" i="307"/>
  <c r="N198" i="307"/>
  <c r="H276" i="307"/>
  <c r="J45" i="307"/>
  <c r="J102" i="307"/>
  <c r="F163" i="307"/>
  <c r="K240" i="307"/>
  <c r="F61" i="307"/>
  <c r="J15" i="307"/>
  <c r="G68" i="307"/>
  <c r="I66" i="307"/>
  <c r="F104" i="307"/>
  <c r="E134" i="307"/>
  <c r="F37" i="307"/>
  <c r="M259" i="307"/>
  <c r="I178" i="307"/>
  <c r="F9" i="307"/>
  <c r="I233" i="307"/>
  <c r="E136" i="307"/>
  <c r="M148" i="307"/>
  <c r="H283" i="307"/>
  <c r="F23" i="307"/>
  <c r="M52" i="307"/>
  <c r="L221" i="307"/>
  <c r="E179" i="307"/>
  <c r="N272" i="307"/>
  <c r="J95" i="307"/>
  <c r="M127" i="307"/>
  <c r="J107" i="307"/>
  <c r="K83" i="307"/>
  <c r="E230" i="307"/>
  <c r="G112" i="307"/>
  <c r="F204" i="307"/>
  <c r="E160" i="307"/>
  <c r="I169" i="307"/>
  <c r="J110" i="307"/>
  <c r="N112" i="307"/>
  <c r="M86" i="307"/>
  <c r="G130" i="307"/>
  <c r="N257" i="307"/>
  <c r="L68" i="307"/>
  <c r="L182" i="307"/>
  <c r="J210" i="307"/>
  <c r="I183" i="307"/>
  <c r="H127" i="307"/>
  <c r="H181" i="307"/>
  <c r="J53" i="307"/>
  <c r="L149" i="307"/>
  <c r="L239" i="307"/>
  <c r="N235" i="307"/>
  <c r="G289" i="307"/>
  <c r="J137" i="307"/>
  <c r="F76" i="307"/>
  <c r="I85" i="307"/>
  <c r="F200" i="307"/>
  <c r="G86" i="307"/>
  <c r="L178" i="307"/>
  <c r="F28" i="307"/>
  <c r="L130" i="307"/>
  <c r="H247" i="307"/>
  <c r="E251" i="307"/>
  <c r="K90" i="307"/>
  <c r="I237" i="307"/>
  <c r="F237" i="307"/>
  <c r="N214" i="307"/>
  <c r="G165" i="307"/>
  <c r="J119" i="307"/>
  <c r="F67" i="307"/>
  <c r="I67" i="307"/>
  <c r="K109" i="307"/>
  <c r="L236" i="307"/>
  <c r="E226" i="307"/>
  <c r="K79" i="307"/>
  <c r="M79" i="307"/>
  <c r="I8" i="307"/>
  <c r="K264" i="307"/>
  <c r="I79" i="307"/>
  <c r="I149" i="307"/>
  <c r="F149" i="307"/>
  <c r="K171" i="307"/>
  <c r="J43" i="307"/>
  <c r="N144" i="307"/>
  <c r="E235" i="307"/>
  <c r="H235" i="307"/>
  <c r="I288" i="307"/>
  <c r="K108" i="307"/>
  <c r="G184" i="307"/>
  <c r="E189" i="307"/>
  <c r="F189" i="307"/>
  <c r="F277" i="307"/>
  <c r="N114" i="307"/>
  <c r="F46" i="307"/>
  <c r="H282" i="307"/>
  <c r="E282" i="307"/>
  <c r="M284" i="307"/>
  <c r="H271" i="307"/>
  <c r="N167" i="307"/>
  <c r="K123" i="307"/>
  <c r="L123" i="307"/>
  <c r="H62" i="307"/>
  <c r="J247" i="307"/>
  <c r="G98" i="307"/>
  <c r="G182" i="307"/>
  <c r="F182" i="307"/>
  <c r="F211" i="307"/>
  <c r="N193" i="307"/>
  <c r="L56" i="307"/>
  <c r="E139" i="307"/>
  <c r="F139" i="307"/>
  <c r="J267" i="307"/>
  <c r="J50" i="307"/>
  <c r="J134" i="307"/>
  <c r="G258" i="307"/>
  <c r="I258" i="307"/>
  <c r="K263" i="307"/>
  <c r="N261" i="307"/>
  <c r="L30" i="307"/>
  <c r="I170" i="307"/>
  <c r="E170" i="307"/>
  <c r="F33" i="307"/>
  <c r="G73" i="307"/>
  <c r="N29" i="307"/>
  <c r="H229" i="307"/>
  <c r="F229" i="307"/>
  <c r="L18" i="307"/>
  <c r="F202" i="307"/>
  <c r="K154" i="307"/>
  <c r="H30" i="307"/>
  <c r="E30" i="307"/>
  <c r="F210" i="307"/>
  <c r="E58" i="307"/>
  <c r="K165" i="307"/>
  <c r="N26" i="307"/>
  <c r="K26" i="307"/>
  <c r="I203" i="307"/>
  <c r="K100" i="307"/>
  <c r="L184" i="307"/>
  <c r="K78" i="307"/>
  <c r="M78" i="307"/>
  <c r="F25" i="307"/>
  <c r="H145" i="307"/>
  <c r="I212" i="307"/>
  <c r="K132" i="307"/>
  <c r="M132" i="307"/>
  <c r="K106" i="307"/>
  <c r="E114" i="307"/>
  <c r="G64" i="307"/>
  <c r="G196" i="307"/>
  <c r="I196" i="307"/>
  <c r="K276" i="307"/>
  <c r="I213" i="307"/>
  <c r="H279" i="307"/>
  <c r="N27" i="307"/>
  <c r="L27" i="307"/>
  <c r="N285" i="307"/>
  <c r="F214" i="307"/>
  <c r="F143" i="307"/>
  <c r="L279" i="307"/>
  <c r="N279" i="307"/>
  <c r="H244" i="307"/>
  <c r="H126" i="307"/>
  <c r="G188" i="307"/>
  <c r="M13" i="307"/>
  <c r="K13" i="307"/>
  <c r="I6" i="307"/>
  <c r="E38" i="307"/>
  <c r="H243" i="307"/>
  <c r="H69" i="307"/>
  <c r="E69" i="307"/>
  <c r="L39" i="307"/>
  <c r="H186" i="307"/>
  <c r="K222" i="307"/>
  <c r="H14" i="307"/>
  <c r="G14" i="307"/>
  <c r="I194" i="307"/>
  <c r="L9" i="307"/>
  <c r="N40" i="307"/>
  <c r="E59" i="307"/>
  <c r="H59" i="307"/>
  <c r="F260" i="307"/>
  <c r="K196" i="307"/>
  <c r="M168" i="307"/>
  <c r="G187" i="307"/>
  <c r="H187" i="307"/>
  <c r="E157" i="307"/>
  <c r="I84" i="307"/>
  <c r="H108" i="307"/>
  <c r="N147" i="307"/>
  <c r="L147" i="307"/>
  <c r="I92" i="307"/>
  <c r="E19" i="307"/>
  <c r="N225" i="307"/>
  <c r="L59" i="307"/>
  <c r="J59" i="307"/>
  <c r="K122" i="307"/>
  <c r="J155" i="307"/>
  <c r="H122" i="307"/>
  <c r="L138" i="307"/>
  <c r="K138" i="307"/>
  <c r="H120" i="307"/>
  <c r="M87" i="307"/>
  <c r="M156" i="307"/>
  <c r="E172" i="307"/>
  <c r="F172" i="307"/>
  <c r="K104" i="307"/>
  <c r="I164" i="307"/>
  <c r="F284" i="307"/>
  <c r="N142" i="307"/>
  <c r="J142" i="307"/>
  <c r="I54" i="307"/>
  <c r="H60" i="307"/>
  <c r="L246" i="307"/>
  <c r="H57" i="307"/>
  <c r="E57" i="307"/>
  <c r="J290" i="307"/>
  <c r="M51" i="307"/>
  <c r="G205" i="307"/>
  <c r="N126" i="307"/>
  <c r="L126" i="307"/>
  <c r="F192" i="307"/>
  <c r="I52" i="307"/>
  <c r="M158" i="307"/>
  <c r="J241" i="307"/>
  <c r="K241" i="307"/>
  <c r="I97" i="307"/>
  <c r="I238" i="307"/>
  <c r="M208" i="307"/>
  <c r="K67" i="307"/>
  <c r="N67" i="307"/>
  <c r="I223" i="307"/>
  <c r="F99" i="307"/>
  <c r="M63" i="307"/>
  <c r="F113" i="307"/>
  <c r="G113" i="307"/>
  <c r="K254" i="307"/>
  <c r="N145" i="307"/>
  <c r="J150" i="307"/>
  <c r="G159" i="307"/>
  <c r="F159" i="307"/>
  <c r="E281" i="307"/>
  <c r="K133" i="307"/>
  <c r="L202" i="307"/>
  <c r="L81" i="307"/>
  <c r="M81" i="307"/>
  <c r="M65" i="307"/>
  <c r="K266" i="307"/>
  <c r="G93" i="307"/>
  <c r="E275" i="307"/>
  <c r="F275" i="307"/>
  <c r="H103" i="307"/>
  <c r="I225" i="307"/>
  <c r="N253" i="307"/>
  <c r="J23" i="307"/>
  <c r="N23" i="307"/>
  <c r="E292" i="307"/>
  <c r="I141" i="307"/>
  <c r="L255" i="307"/>
  <c r="M41" i="307"/>
  <c r="N41" i="307"/>
  <c r="L37" i="307"/>
  <c r="K128" i="307"/>
  <c r="M62" i="307"/>
  <c r="N19" i="307"/>
  <c r="M19" i="307"/>
  <c r="K49" i="307"/>
  <c r="K200" i="307"/>
  <c r="L161" i="307"/>
  <c r="N183" i="307"/>
  <c r="K183" i="307"/>
  <c r="L34" i="307"/>
  <c r="G116" i="307"/>
  <c r="G166" i="307"/>
  <c r="I95" i="307"/>
  <c r="F248" i="307"/>
  <c r="E155" i="307"/>
  <c r="F138" i="307"/>
  <c r="K73" i="307"/>
  <c r="F107" i="307"/>
  <c r="M71" i="307"/>
  <c r="F209" i="307"/>
  <c r="J230" i="307"/>
  <c r="M281" i="307"/>
  <c r="G80" i="307"/>
  <c r="J197" i="307"/>
  <c r="J217" i="307"/>
  <c r="H121" i="307"/>
  <c r="K93" i="307"/>
  <c r="I31" i="307"/>
  <c r="G154" i="307"/>
  <c r="M256" i="307"/>
  <c r="G53" i="307"/>
  <c r="H11" i="307"/>
  <c r="M46" i="307"/>
  <c r="N169" i="307"/>
  <c r="L88" i="307"/>
  <c r="J64" i="307"/>
  <c r="F199" i="307"/>
  <c r="N89" i="307"/>
  <c r="F217" i="307"/>
  <c r="L146" i="307"/>
  <c r="G246" i="307"/>
  <c r="K70" i="307"/>
  <c r="E291" i="307"/>
  <c r="M135" i="307"/>
  <c r="L14" i="307"/>
  <c r="K292" i="307"/>
  <c r="J226" i="307"/>
  <c r="G51" i="307"/>
  <c r="M94" i="307"/>
  <c r="K35" i="307"/>
  <c r="G257" i="307"/>
  <c r="M21" i="307"/>
  <c r="N25" i="307"/>
  <c r="L74" i="307"/>
  <c r="G171" i="307"/>
  <c r="M270" i="307"/>
  <c r="E190" i="307"/>
  <c r="E21" i="307"/>
  <c r="E50" i="307"/>
  <c r="L47" i="307"/>
  <c r="G287" i="307"/>
  <c r="H109" i="307"/>
  <c r="J136" i="307"/>
  <c r="L105" i="307"/>
  <c r="E231" i="307"/>
  <c r="N84" i="307"/>
  <c r="H32" i="307"/>
  <c r="I75" i="307"/>
  <c r="L234" i="307"/>
  <c r="E252" i="307"/>
  <c r="J177" i="307"/>
  <c r="L244" i="307"/>
  <c r="I146" i="307"/>
  <c r="F43" i="307"/>
  <c r="E128" i="307"/>
  <c r="M91" i="307"/>
  <c r="I180" i="307"/>
  <c r="N262" i="307"/>
  <c r="F286" i="307"/>
  <c r="N289" i="307"/>
  <c r="N211" i="307"/>
  <c r="K274" i="307"/>
  <c r="J237" i="307"/>
  <c r="N218" i="307"/>
  <c r="N207" i="307"/>
  <c r="F89" i="307"/>
  <c r="K252" i="307"/>
  <c r="I7" i="307"/>
  <c r="M6" i="307"/>
  <c r="G173" i="307"/>
  <c r="L170" i="307"/>
  <c r="K201" i="307"/>
  <c r="H105" i="307"/>
  <c r="I266" i="307"/>
  <c r="F129" i="307"/>
  <c r="J194" i="307"/>
  <c r="J140" i="307"/>
  <c r="I56" i="307"/>
  <c r="F72" i="307"/>
  <c r="K277" i="307"/>
  <c r="G198" i="307"/>
  <c r="G293" i="307"/>
  <c r="L152" i="307"/>
  <c r="H34" i="307"/>
  <c r="L212" i="307"/>
  <c r="K98" i="307"/>
  <c r="K66" i="307"/>
  <c r="N180" i="307"/>
  <c r="I207" i="307"/>
  <c r="J121" i="307"/>
  <c r="E94" i="307"/>
  <c r="N269" i="307"/>
  <c r="L203" i="307"/>
  <c r="L172" i="307"/>
  <c r="M181" i="307"/>
  <c r="L209" i="307"/>
  <c r="N103" i="307"/>
  <c r="E270" i="307"/>
  <c r="M189" i="307"/>
  <c r="H70" i="307"/>
  <c r="I48" i="307"/>
  <c r="K192" i="307"/>
  <c r="M179" i="307"/>
  <c r="F206" i="307"/>
  <c r="K16" i="307"/>
  <c r="F44" i="307"/>
  <c r="G22" i="307"/>
  <c r="E90" i="307"/>
  <c r="H191" i="307"/>
  <c r="E15" i="307"/>
  <c r="M12" i="307"/>
  <c r="I168" i="307"/>
  <c r="K220" i="307"/>
  <c r="K125" i="307"/>
  <c r="G245" i="307"/>
  <c r="L288" i="307"/>
  <c r="H148" i="307"/>
  <c r="H269" i="307"/>
  <c r="J24" i="307"/>
  <c r="M243" i="307"/>
  <c r="I55" i="307"/>
  <c r="I264" i="307"/>
  <c r="H26" i="307"/>
  <c r="L48" i="307"/>
  <c r="N278" i="307"/>
  <c r="E274" i="307"/>
  <c r="E17" i="307"/>
  <c r="I18" i="307"/>
  <c r="M97" i="307"/>
  <c r="N7" i="307"/>
  <c r="I162" i="307"/>
  <c r="I236" i="307"/>
  <c r="I16" i="307"/>
  <c r="G158" i="307"/>
  <c r="N166" i="307"/>
  <c r="H88" i="307"/>
  <c r="F111" i="307"/>
  <c r="G119" i="307"/>
  <c r="M206" i="307"/>
  <c r="F218" i="307"/>
  <c r="I262" i="307"/>
  <c r="F240" i="307"/>
  <c r="I13" i="307"/>
  <c r="N58" i="307"/>
  <c r="H242" i="307"/>
  <c r="I280" i="307"/>
  <c r="H137" i="307"/>
  <c r="K265" i="307"/>
  <c r="G39" i="307"/>
  <c r="G40" i="307"/>
  <c r="E124" i="307"/>
  <c r="N187" i="307"/>
  <c r="M77" i="307"/>
  <c r="M57" i="307"/>
  <c r="L143" i="307"/>
  <c r="I224" i="307"/>
  <c r="G241" i="307"/>
  <c r="K162" i="307"/>
  <c r="H24" i="307"/>
  <c r="I78" i="307"/>
  <c r="K188" i="307"/>
  <c r="M141" i="307"/>
  <c r="F82" i="307"/>
  <c r="L55" i="307"/>
  <c r="I265" i="307"/>
  <c r="G20" i="307"/>
  <c r="H100" i="307"/>
  <c r="H35" i="307"/>
  <c r="E152" i="307"/>
  <c r="M99" i="307"/>
  <c r="F12" i="307"/>
  <c r="G268" i="307"/>
  <c r="K186" i="307"/>
  <c r="M245" i="307"/>
  <c r="N153" i="307"/>
  <c r="N233" i="307"/>
  <c r="F106" i="307"/>
  <c r="K20" i="307"/>
  <c r="F147" i="307"/>
  <c r="M283" i="307"/>
  <c r="J60" i="307"/>
  <c r="H261" i="307"/>
  <c r="G77" i="307"/>
  <c r="K258" i="307"/>
  <c r="J291" i="307"/>
  <c r="K75" i="307"/>
  <c r="M33" i="307"/>
  <c r="K242" i="307"/>
  <c r="H142" i="307"/>
  <c r="J198" i="307"/>
  <c r="E276" i="307"/>
  <c r="M45" i="307"/>
  <c r="G278" i="307"/>
  <c r="G163" i="307"/>
  <c r="L240" i="307"/>
  <c r="I61" i="307"/>
  <c r="K15" i="307"/>
  <c r="I101" i="307"/>
  <c r="F66" i="307"/>
  <c r="I104" i="307"/>
  <c r="H134" i="307"/>
  <c r="G37" i="307"/>
  <c r="E71" i="307"/>
  <c r="F178" i="307"/>
  <c r="G9" i="307"/>
  <c r="F233" i="307"/>
  <c r="H136" i="307"/>
  <c r="L293" i="307"/>
  <c r="F283" i="307"/>
  <c r="E23" i="307"/>
  <c r="K52" i="307"/>
  <c r="J221" i="307"/>
  <c r="M227" i="307"/>
  <c r="M272" i="307"/>
  <c r="N95" i="307"/>
  <c r="L127" i="307"/>
  <c r="N107" i="307"/>
  <c r="H74" i="307"/>
  <c r="G230" i="307"/>
  <c r="I112" i="307"/>
  <c r="G204" i="307"/>
  <c r="I160" i="307"/>
  <c r="N11" i="307"/>
  <c r="N110" i="307"/>
  <c r="L112" i="307"/>
  <c r="L86" i="307"/>
  <c r="F130" i="307"/>
  <c r="I253" i="307"/>
  <c r="J68" i="307"/>
  <c r="J182" i="307"/>
  <c r="M210" i="307"/>
  <c r="H183" i="307"/>
  <c r="E219" i="307"/>
  <c r="G181" i="307"/>
  <c r="L53" i="307"/>
  <c r="J149" i="307"/>
  <c r="K239" i="307"/>
  <c r="F227" i="307"/>
  <c r="E289" i="307"/>
  <c r="M137" i="307"/>
  <c r="I76" i="307"/>
  <c r="E85" i="307"/>
  <c r="H117" i="307"/>
  <c r="F86" i="307"/>
  <c r="K178" i="307"/>
  <c r="E28" i="307"/>
  <c r="L159" i="307"/>
  <c r="E247" i="307"/>
  <c r="F251" i="307"/>
  <c r="J90" i="307"/>
  <c r="H237" i="307"/>
  <c r="M214" i="307"/>
  <c r="K214" i="307"/>
  <c r="H165" i="307"/>
  <c r="M119" i="307"/>
  <c r="G67" i="307"/>
  <c r="N109" i="307"/>
  <c r="J109" i="307"/>
  <c r="J236" i="307"/>
  <c r="H226" i="307"/>
  <c r="J79" i="307"/>
  <c r="H8" i="307"/>
  <c r="F8" i="307"/>
  <c r="N264" i="307"/>
  <c r="F79" i="307"/>
  <c r="H149" i="307"/>
  <c r="M171" i="307"/>
  <c r="N171" i="307"/>
  <c r="M43" i="307"/>
  <c r="L144" i="307"/>
  <c r="G235" i="307"/>
  <c r="H288" i="307"/>
  <c r="F288" i="307"/>
  <c r="L108" i="307"/>
  <c r="E184" i="307"/>
  <c r="I189" i="307"/>
  <c r="E277" i="307"/>
  <c r="I277" i="307"/>
  <c r="J114" i="307"/>
  <c r="I46" i="307"/>
  <c r="F282" i="307"/>
  <c r="J284" i="307"/>
  <c r="K284" i="307"/>
  <c r="I271" i="307"/>
  <c r="L167" i="307"/>
  <c r="N123" i="307"/>
  <c r="E62" i="307"/>
  <c r="F62" i="307"/>
  <c r="M247" i="307"/>
  <c r="E98" i="307"/>
  <c r="E182" i="307"/>
  <c r="E211" i="307"/>
  <c r="H211" i="307"/>
  <c r="K193" i="307"/>
  <c r="J56" i="307"/>
  <c r="G139" i="307"/>
  <c r="N267" i="307"/>
  <c r="M267" i="307"/>
  <c r="K50" i="307"/>
  <c r="N134" i="307"/>
  <c r="H258" i="307"/>
  <c r="N263" i="307"/>
  <c r="M263" i="307"/>
  <c r="J261" i="307"/>
  <c r="K30" i="307"/>
  <c r="H170" i="307"/>
  <c r="E33" i="307"/>
  <c r="I33" i="307"/>
  <c r="I73" i="307"/>
  <c r="J29" i="307"/>
  <c r="G229" i="307"/>
  <c r="N18" i="307"/>
  <c r="J18" i="307"/>
  <c r="H202" i="307"/>
  <c r="M154" i="307"/>
  <c r="G30" i="307"/>
  <c r="H210" i="307"/>
  <c r="E210" i="307"/>
  <c r="I58" i="307"/>
  <c r="N165" i="307"/>
  <c r="J26" i="307"/>
  <c r="E203" i="307"/>
  <c r="F203" i="307"/>
  <c r="N100" i="307"/>
  <c r="M184" i="307"/>
  <c r="L78" i="307"/>
  <c r="E25" i="307"/>
  <c r="H25" i="307"/>
  <c r="G145" i="307"/>
  <c r="F212" i="307"/>
  <c r="J132" i="307"/>
  <c r="M106" i="307"/>
  <c r="N106" i="307"/>
  <c r="G114" i="307"/>
  <c r="I64" i="307"/>
  <c r="E196" i="307"/>
  <c r="M276" i="307"/>
  <c r="N276" i="307"/>
  <c r="G213" i="307"/>
  <c r="E279" i="307"/>
  <c r="J27" i="307"/>
  <c r="J285" i="307"/>
  <c r="M285" i="307"/>
  <c r="H214" i="307"/>
  <c r="I143" i="307"/>
  <c r="K279" i="307"/>
  <c r="G244" i="307"/>
  <c r="E244" i="307"/>
  <c r="I126" i="307"/>
  <c r="I188" i="307"/>
  <c r="L13" i="307"/>
  <c r="G6" i="307"/>
  <c r="E6" i="307"/>
  <c r="I38" i="307"/>
  <c r="E243" i="307"/>
  <c r="G69" i="307"/>
  <c r="K39" i="307"/>
  <c r="J39" i="307"/>
  <c r="E186" i="307"/>
  <c r="L222" i="307"/>
  <c r="I14" i="307"/>
  <c r="H194" i="307"/>
  <c r="E194" i="307"/>
  <c r="J9" i="307"/>
  <c r="J40" i="307"/>
  <c r="F59" i="307"/>
  <c r="E260" i="307"/>
  <c r="G260" i="307"/>
  <c r="J196" i="307"/>
  <c r="J168" i="307"/>
  <c r="E187" i="307"/>
  <c r="H157" i="307"/>
  <c r="I157" i="307"/>
  <c r="H84" i="307"/>
  <c r="G108" i="307"/>
  <c r="M147" i="307"/>
  <c r="F92" i="307"/>
  <c r="E92" i="307"/>
  <c r="G19" i="307"/>
  <c r="K225" i="307"/>
  <c r="K59" i="307"/>
  <c r="J122" i="307"/>
  <c r="N122" i="307"/>
  <c r="K155" i="307"/>
  <c r="G122" i="307"/>
  <c r="J138" i="307"/>
  <c r="I120" i="307"/>
  <c r="E120" i="307"/>
  <c r="K87" i="307"/>
  <c r="K156" i="307"/>
  <c r="H172" i="307"/>
  <c r="L104" i="307"/>
  <c r="M104" i="307"/>
  <c r="F164" i="307"/>
  <c r="I284" i="307"/>
  <c r="M142" i="307"/>
  <c r="G54" i="307"/>
  <c r="F54" i="307"/>
  <c r="G60" i="307"/>
  <c r="J246" i="307"/>
  <c r="G57" i="307"/>
  <c r="K290" i="307"/>
  <c r="L290" i="307"/>
  <c r="K51" i="307"/>
  <c r="I205" i="307"/>
  <c r="J126" i="307"/>
  <c r="E192" i="307"/>
  <c r="I192" i="307"/>
  <c r="H52" i="307"/>
  <c r="N158" i="307"/>
  <c r="M241" i="307"/>
  <c r="G97" i="307"/>
  <c r="E97" i="307"/>
  <c r="G238" i="307"/>
  <c r="N208" i="307"/>
  <c r="L67" i="307"/>
  <c r="F223" i="307"/>
  <c r="H223" i="307"/>
  <c r="E99" i="307"/>
  <c r="J63" i="307"/>
  <c r="H113" i="307"/>
  <c r="M254" i="307"/>
  <c r="N254" i="307"/>
  <c r="M145" i="307"/>
  <c r="N150" i="307"/>
  <c r="E159" i="307"/>
  <c r="F281" i="307"/>
  <c r="I281" i="307"/>
  <c r="J133" i="307"/>
  <c r="J202" i="307"/>
  <c r="N81" i="307"/>
  <c r="N65" i="307"/>
  <c r="L65" i="307"/>
  <c r="L266" i="307"/>
  <c r="F93" i="307"/>
  <c r="I275" i="307"/>
  <c r="I103" i="307"/>
  <c r="F103" i="307"/>
  <c r="F225" i="307"/>
  <c r="K253" i="307"/>
  <c r="K23" i="307"/>
  <c r="I292" i="307"/>
  <c r="H292" i="307"/>
  <c r="F141" i="307"/>
  <c r="K255" i="307"/>
  <c r="J41" i="307"/>
  <c r="K37" i="307"/>
  <c r="M37" i="307"/>
  <c r="M128" i="307"/>
  <c r="K62" i="307"/>
  <c r="L19" i="307"/>
  <c r="M49" i="307"/>
  <c r="L49" i="307"/>
  <c r="J200" i="307"/>
  <c r="M161" i="307"/>
  <c r="L183" i="307"/>
  <c r="M34" i="307"/>
  <c r="J34" i="307"/>
  <c r="E116" i="307"/>
  <c r="H222" i="307"/>
  <c r="N151" i="307"/>
  <c r="F174" i="307"/>
  <c r="G155" i="307"/>
  <c r="G91" i="307"/>
  <c r="E185" i="307"/>
  <c r="G107" i="307"/>
  <c r="E220" i="307"/>
  <c r="I209" i="307"/>
  <c r="H255" i="307"/>
  <c r="N287" i="307"/>
  <c r="I80" i="307"/>
  <c r="L92" i="307"/>
  <c r="L217" i="307"/>
  <c r="E290" i="307"/>
  <c r="F49" i="307"/>
  <c r="G31" i="307"/>
  <c r="G47" i="307"/>
  <c r="J256" i="307"/>
  <c r="F254" i="307"/>
  <c r="H81" i="307"/>
  <c r="L46" i="307"/>
  <c r="I263" i="307"/>
  <c r="K88" i="307"/>
  <c r="M129" i="307"/>
  <c r="I228" i="307"/>
  <c r="J89" i="307"/>
  <c r="E249" i="307"/>
  <c r="J146" i="307"/>
  <c r="I42" i="307"/>
  <c r="E177" i="307"/>
  <c r="H291" i="307"/>
  <c r="L44" i="307"/>
  <c r="K14" i="307"/>
  <c r="E256" i="307"/>
  <c r="K248" i="307"/>
  <c r="E51" i="307"/>
  <c r="N286" i="307"/>
  <c r="M35" i="307"/>
  <c r="I222" i="307"/>
  <c r="I166" i="307"/>
  <c r="J25" i="307"/>
  <c r="K28" i="307"/>
  <c r="I171" i="307"/>
  <c r="L175" i="307"/>
  <c r="I87" i="307"/>
  <c r="G21" i="307"/>
  <c r="L273" i="307"/>
  <c r="M47" i="307"/>
  <c r="M151" i="307"/>
  <c r="E95" i="307"/>
  <c r="M136" i="307"/>
  <c r="G234" i="307"/>
  <c r="H231" i="307"/>
  <c r="K271" i="307"/>
  <c r="G110" i="307"/>
  <c r="E75" i="307"/>
  <c r="H273" i="307"/>
  <c r="G252" i="307"/>
  <c r="M82" i="307"/>
  <c r="E41" i="307"/>
  <c r="H146" i="307"/>
  <c r="E175" i="307"/>
  <c r="G128" i="307"/>
  <c r="F63" i="307"/>
  <c r="J10" i="307"/>
  <c r="K262" i="307"/>
  <c r="N250" i="307"/>
  <c r="L289" i="307"/>
  <c r="F250" i="307"/>
  <c r="J190" i="307"/>
  <c r="N237" i="307"/>
  <c r="H132" i="307"/>
  <c r="J207" i="307"/>
  <c r="E83" i="307"/>
  <c r="K131" i="307"/>
  <c r="H7" i="307"/>
  <c r="N22" i="307"/>
  <c r="I173" i="307"/>
  <c r="K36" i="307"/>
  <c r="E27" i="307"/>
  <c r="I105" i="307"/>
  <c r="M238" i="307"/>
  <c r="G129" i="307"/>
  <c r="I102" i="307"/>
  <c r="H125" i="307"/>
  <c r="H56" i="307"/>
  <c r="J199" i="307"/>
  <c r="J277" i="307"/>
  <c r="M219" i="307"/>
  <c r="L42" i="307"/>
  <c r="J152" i="307"/>
  <c r="N251" i="307"/>
  <c r="J212" i="307"/>
  <c r="L176" i="307"/>
  <c r="E29" i="307"/>
  <c r="K180" i="307"/>
  <c r="M174" i="307"/>
  <c r="M121" i="307"/>
  <c r="G36" i="307"/>
  <c r="M101" i="307"/>
  <c r="J203" i="307"/>
  <c r="K113" i="307"/>
  <c r="J181" i="307"/>
  <c r="L223" i="307"/>
  <c r="L164" i="307"/>
  <c r="I270" i="307"/>
  <c r="F115" i="307"/>
  <c r="F70" i="307"/>
  <c r="M8" i="307"/>
  <c r="M157" i="307"/>
  <c r="K179" i="307"/>
  <c r="M120" i="307"/>
  <c r="J16" i="307"/>
  <c r="M111" i="307"/>
  <c r="I45" i="307"/>
  <c r="G90" i="307"/>
  <c r="J205" i="307"/>
  <c r="G15" i="307"/>
  <c r="M76" i="307"/>
  <c r="E133" i="307"/>
  <c r="M220" i="307"/>
  <c r="H232" i="307"/>
  <c r="H245" i="307"/>
  <c r="K173" i="307"/>
  <c r="E123" i="307"/>
  <c r="G269" i="307"/>
  <c r="N195" i="307"/>
  <c r="L243" i="307"/>
  <c r="L229" i="307"/>
  <c r="N224" i="307"/>
  <c r="E26" i="307"/>
  <c r="H96" i="307"/>
  <c r="J278" i="307"/>
  <c r="H239" i="307"/>
  <c r="F140" i="307"/>
  <c r="F18" i="307"/>
  <c r="K213" i="307"/>
  <c r="J7" i="307"/>
  <c r="J69" i="307"/>
  <c r="H285" i="307"/>
  <c r="G16" i="307"/>
  <c r="K54" i="307"/>
  <c r="M166" i="307"/>
  <c r="N31" i="307"/>
  <c r="M124" i="307"/>
  <c r="H119" i="307"/>
  <c r="H156" i="307"/>
  <c r="H218" i="307"/>
  <c r="F259" i="307"/>
  <c r="K139" i="307"/>
  <c r="E13" i="307"/>
  <c r="L72" i="307"/>
  <c r="I242" i="307"/>
  <c r="K17" i="307"/>
  <c r="G201" i="307"/>
  <c r="M265" i="307"/>
  <c r="H272" i="307"/>
  <c r="H40" i="307"/>
  <c r="N228" i="307"/>
  <c r="E267" i="307"/>
  <c r="J77" i="307"/>
  <c r="E193" i="307"/>
  <c r="K143" i="307"/>
  <c r="E135" i="307"/>
  <c r="K275" i="307"/>
  <c r="L162" i="307"/>
  <c r="K216" i="307"/>
  <c r="E78" i="307"/>
  <c r="L185" i="307"/>
  <c r="G195" i="307"/>
  <c r="H82" i="307"/>
  <c r="E161" i="307"/>
  <c r="F265" i="307"/>
  <c r="M32" i="307"/>
  <c r="F10" i="307"/>
  <c r="G35" i="307"/>
  <c r="L215" i="307"/>
  <c r="L99" i="307"/>
  <c r="F215" i="307"/>
  <c r="L117" i="307"/>
  <c r="J186" i="307"/>
  <c r="H197" i="307"/>
  <c r="L153" i="307"/>
  <c r="F118" i="307"/>
  <c r="L249" i="307"/>
  <c r="J20" i="307"/>
  <c r="N268" i="307"/>
  <c r="J283" i="307"/>
  <c r="I65" i="307"/>
  <c r="M260" i="307"/>
  <c r="I77" i="307"/>
  <c r="M61" i="307"/>
  <c r="K291" i="307"/>
  <c r="J96" i="307"/>
  <c r="E208" i="307"/>
  <c r="J242" i="307"/>
  <c r="E150" i="307"/>
  <c r="K198" i="307"/>
  <c r="N232" i="307"/>
  <c r="M102" i="307"/>
  <c r="H278" i="307"/>
  <c r="L204" i="307"/>
  <c r="M240" i="307"/>
  <c r="E176" i="307"/>
  <c r="H68" i="307"/>
  <c r="F101" i="307"/>
  <c r="N280" i="307"/>
  <c r="E104" i="307"/>
  <c r="H131" i="307"/>
  <c r="K259" i="307"/>
  <c r="H71" i="307"/>
  <c r="L231" i="307"/>
  <c r="I9" i="307"/>
  <c r="M115" i="307"/>
  <c r="L148" i="307"/>
  <c r="M293" i="307"/>
  <c r="I167" i="307"/>
  <c r="G23" i="307"/>
  <c r="G153" i="307"/>
  <c r="I179" i="307"/>
  <c r="J227" i="307"/>
  <c r="G221" i="307"/>
  <c r="L95" i="307"/>
  <c r="F144" i="307"/>
  <c r="M83" i="307"/>
  <c r="E74" i="307"/>
  <c r="L80" i="307"/>
  <c r="H112" i="307"/>
  <c r="H151" i="307"/>
  <c r="G169" i="307"/>
  <c r="M11" i="307"/>
  <c r="L160" i="307"/>
  <c r="K112" i="307"/>
  <c r="L191" i="307"/>
  <c r="K257" i="307"/>
  <c r="F253" i="307"/>
  <c r="J85" i="307"/>
  <c r="M182" i="307"/>
  <c r="N118" i="307"/>
  <c r="I127" i="307"/>
  <c r="F219" i="307"/>
  <c r="J163" i="307"/>
  <c r="K53" i="307"/>
  <c r="N282" i="307"/>
  <c r="K235" i="307"/>
  <c r="H227" i="307"/>
  <c r="H216" i="307"/>
  <c r="N137" i="307"/>
  <c r="K116" i="307"/>
  <c r="E200" i="307"/>
  <c r="G117" i="307"/>
  <c r="M38" i="307"/>
  <c r="N178" i="307"/>
  <c r="J130" i="307"/>
  <c r="M159" i="307"/>
  <c r="I247" i="307"/>
  <c r="H251" i="307"/>
  <c r="M90" i="307"/>
  <c r="G237" i="307"/>
  <c r="J214" i="307"/>
  <c r="I165" i="307"/>
  <c r="E165" i="307"/>
  <c r="L119" i="307"/>
  <c r="E67" i="307"/>
  <c r="M109" i="307"/>
  <c r="N236" i="307"/>
  <c r="M236" i="307"/>
  <c r="F226" i="307"/>
  <c r="N79" i="307"/>
  <c r="G8" i="307"/>
  <c r="J264" i="307"/>
  <c r="M264" i="307"/>
  <c r="E79" i="307"/>
  <c r="E149" i="307"/>
  <c r="L171" i="307"/>
  <c r="N43" i="307"/>
  <c r="L43" i="307"/>
  <c r="M144" i="307"/>
  <c r="F235" i="307"/>
  <c r="E288" i="307"/>
  <c r="J108" i="307"/>
  <c r="M108" i="307"/>
  <c r="H184" i="307"/>
  <c r="G189" i="307"/>
  <c r="H277" i="307"/>
  <c r="L114" i="307"/>
  <c r="M114" i="307"/>
  <c r="G46" i="307"/>
  <c r="I282" i="307"/>
  <c r="N284" i="307"/>
  <c r="F271" i="307"/>
  <c r="E271" i="307"/>
  <c r="J167" i="307"/>
  <c r="J123" i="307"/>
  <c r="G62" i="307"/>
  <c r="K247" i="307"/>
  <c r="N247" i="307"/>
  <c r="I98" i="307"/>
  <c r="H182" i="307"/>
  <c r="I211" i="307"/>
  <c r="J193" i="307"/>
  <c r="M193" i="307"/>
  <c r="N56" i="307"/>
  <c r="I139" i="307"/>
  <c r="L267" i="307"/>
  <c r="N50" i="307"/>
  <c r="L50" i="307"/>
  <c r="L134" i="307"/>
  <c r="F258" i="307"/>
  <c r="J263" i="307"/>
  <c r="M261" i="307"/>
  <c r="L261" i="307"/>
  <c r="J30" i="307"/>
  <c r="F170" i="307"/>
  <c r="G33" i="307"/>
  <c r="H73" i="307"/>
  <c r="F73" i="307"/>
  <c r="L29" i="307"/>
  <c r="I229" i="307"/>
  <c r="M18" i="307"/>
  <c r="G202" i="307"/>
  <c r="E202" i="307"/>
  <c r="L154" i="307"/>
  <c r="F30" i="307"/>
  <c r="I210" i="307"/>
  <c r="G58" i="307"/>
  <c r="H58" i="307"/>
  <c r="J165" i="307"/>
  <c r="L26" i="307"/>
  <c r="G203" i="307"/>
  <c r="J100" i="307"/>
  <c r="M100" i="307"/>
  <c r="J184" i="307"/>
  <c r="N78" i="307"/>
  <c r="I25" i="307"/>
  <c r="E145" i="307"/>
  <c r="I145" i="307"/>
  <c r="H212" i="307"/>
  <c r="N132" i="307"/>
  <c r="L106" i="307"/>
  <c r="H114" i="307"/>
  <c r="F114" i="307"/>
  <c r="E64" i="307"/>
  <c r="F196" i="307"/>
  <c r="L276" i="307"/>
  <c r="H213" i="307"/>
  <c r="F213" i="307"/>
  <c r="F279" i="307"/>
  <c r="M27" i="307"/>
  <c r="L285" i="307"/>
  <c r="I214" i="307"/>
  <c r="G214" i="307"/>
  <c r="E143" i="307"/>
  <c r="M279" i="307"/>
  <c r="F244" i="307"/>
  <c r="E126" i="307"/>
  <c r="F126" i="307"/>
  <c r="H188" i="307"/>
  <c r="J13" i="307"/>
  <c r="H6" i="307"/>
  <c r="H38" i="307"/>
  <c r="F38" i="307"/>
  <c r="I243" i="307"/>
  <c r="I69" i="307"/>
  <c r="N39" i="307"/>
  <c r="G186" i="307"/>
  <c r="I186" i="307"/>
  <c r="N222" i="307"/>
  <c r="E14" i="307"/>
  <c r="F194" i="307"/>
  <c r="N9" i="307"/>
  <c r="K9" i="307"/>
  <c r="L40" i="307"/>
  <c r="I59" i="307"/>
  <c r="I260" i="307"/>
  <c r="M196" i="307"/>
  <c r="N196" i="307"/>
  <c r="N168" i="307"/>
  <c r="F187" i="307"/>
  <c r="F157" i="307"/>
  <c r="F84" i="307"/>
  <c r="E84" i="307"/>
  <c r="E108" i="307"/>
  <c r="J147" i="307"/>
  <c r="H92" i="307"/>
  <c r="F19" i="307"/>
  <c r="I19" i="307"/>
  <c r="L225" i="307"/>
  <c r="N59" i="307"/>
  <c r="L122" i="307"/>
  <c r="N155" i="307"/>
  <c r="M155" i="307"/>
  <c r="E122" i="307"/>
  <c r="N138" i="307"/>
  <c r="G120" i="307"/>
  <c r="J87" i="307"/>
  <c r="L87" i="307"/>
  <c r="N156" i="307"/>
  <c r="I172" i="307"/>
  <c r="N104" i="307"/>
  <c r="H164" i="307"/>
  <c r="G164" i="307"/>
  <c r="E284" i="307"/>
  <c r="K142" i="307"/>
  <c r="H54" i="307"/>
  <c r="I60" i="307"/>
  <c r="F60" i="307"/>
  <c r="N246" i="307"/>
  <c r="F57" i="307"/>
  <c r="N290" i="307"/>
  <c r="L51" i="307"/>
  <c r="J51" i="307"/>
  <c r="E205" i="307"/>
  <c r="K126" i="307"/>
  <c r="G192" i="307"/>
  <c r="F52" i="307"/>
  <c r="E52" i="307"/>
  <c r="K158" i="307"/>
  <c r="N241" i="307"/>
  <c r="F97" i="307"/>
  <c r="F238" i="307"/>
  <c r="H238" i="307"/>
  <c r="K208" i="307"/>
  <c r="J67" i="307"/>
  <c r="G223" i="307"/>
  <c r="I99" i="307"/>
  <c r="H99" i="307"/>
  <c r="N63" i="307"/>
  <c r="E113" i="307"/>
  <c r="L254" i="307"/>
  <c r="J145" i="307"/>
  <c r="L145" i="307"/>
  <c r="K150" i="307"/>
  <c r="I159" i="307"/>
  <c r="G281" i="307"/>
  <c r="L133" i="307"/>
  <c r="M133" i="307"/>
  <c r="N202" i="307"/>
  <c r="K81" i="307"/>
  <c r="J65" i="307"/>
  <c r="N266" i="307"/>
  <c r="J266" i="307"/>
  <c r="I93" i="307"/>
  <c r="H275" i="307"/>
  <c r="E103" i="307"/>
  <c r="H225" i="307"/>
  <c r="E225" i="307"/>
  <c r="L253" i="307"/>
  <c r="M23" i="307"/>
  <c r="F292" i="307"/>
  <c r="H141" i="307"/>
  <c r="E141" i="307"/>
  <c r="M255" i="307"/>
  <c r="K41" i="307"/>
  <c r="J37" i="307"/>
  <c r="N128" i="307"/>
  <c r="J128" i="307"/>
  <c r="N62" i="307"/>
  <c r="K19" i="307"/>
  <c r="J49" i="307"/>
  <c r="M200" i="307"/>
  <c r="L200" i="307"/>
  <c r="K161" i="307"/>
  <c r="M183" i="307"/>
  <c r="N34" i="307"/>
  <c r="I116" i="307"/>
  <c r="H116" i="307"/>
  <c r="H174" i="307"/>
  <c r="I138" i="307"/>
  <c r="F91" i="307"/>
  <c r="G185" i="307"/>
  <c r="H107" i="307"/>
  <c r="I220" i="307"/>
  <c r="M230" i="307"/>
  <c r="E255" i="307"/>
  <c r="K287" i="307"/>
  <c r="F80" i="307"/>
  <c r="N92" i="307"/>
  <c r="E121" i="307"/>
  <c r="F290" i="307"/>
  <c r="H49" i="307"/>
  <c r="E31" i="307"/>
  <c r="I47" i="307"/>
  <c r="I53" i="307"/>
  <c r="H254" i="307"/>
  <c r="G81" i="307"/>
  <c r="K46" i="307"/>
  <c r="G263" i="307"/>
  <c r="K64" i="307"/>
  <c r="L129" i="307"/>
  <c r="F228" i="307"/>
  <c r="L89" i="307"/>
  <c r="F249" i="307"/>
  <c r="H246" i="307"/>
  <c r="G42" i="307"/>
  <c r="I177" i="307"/>
  <c r="F291" i="307"/>
  <c r="N44" i="307"/>
  <c r="J292" i="307"/>
  <c r="I256" i="307"/>
  <c r="J248" i="307"/>
  <c r="F51" i="307"/>
  <c r="M286" i="307"/>
  <c r="E257" i="307"/>
  <c r="L25" i="307"/>
  <c r="M28" i="307"/>
  <c r="N270" i="307"/>
  <c r="N175" i="307"/>
  <c r="G87" i="307"/>
  <c r="H21" i="307"/>
  <c r="J273" i="307"/>
  <c r="I287" i="307"/>
  <c r="N136" i="307"/>
  <c r="F110" i="307"/>
  <c r="J82" i="307"/>
  <c r="K91" i="307"/>
  <c r="K250" i="307"/>
  <c r="L237" i="307"/>
  <c r="N131" i="307"/>
  <c r="J36" i="307"/>
  <c r="N194" i="307"/>
  <c r="L199" i="307"/>
  <c r="N152" i="307"/>
  <c r="G29" i="307"/>
  <c r="I36" i="307"/>
  <c r="J209" i="307"/>
  <c r="I115" i="307"/>
  <c r="L179" i="307"/>
  <c r="E45" i="307"/>
  <c r="L76" i="307"/>
  <c r="M288" i="307"/>
  <c r="M195" i="307"/>
  <c r="F26" i="307"/>
  <c r="I140" i="307"/>
  <c r="M69" i="307"/>
  <c r="I88" i="307"/>
  <c r="I156" i="307"/>
  <c r="F13" i="307"/>
  <c r="E201" i="307"/>
  <c r="J228" i="307"/>
  <c r="G224" i="307"/>
  <c r="M216" i="307"/>
  <c r="G82" i="307"/>
  <c r="H10" i="307"/>
  <c r="H215" i="307"/>
  <c r="L233" i="307"/>
  <c r="L268" i="307"/>
  <c r="H77" i="307"/>
  <c r="F208" i="307"/>
  <c r="J232" i="307"/>
  <c r="H61" i="307"/>
  <c r="J280" i="307"/>
  <c r="G71" i="307"/>
  <c r="J148" i="307"/>
  <c r="H153" i="307"/>
  <c r="N127" i="307"/>
  <c r="M80" i="307"/>
  <c r="J11" i="307"/>
  <c r="J257" i="307"/>
  <c r="J118" i="307"/>
  <c r="M149" i="307"/>
  <c r="F216" i="307"/>
  <c r="E117" i="307"/>
  <c r="K159" i="307"/>
  <c r="E237" i="307"/>
  <c r="N119" i="307"/>
  <c r="I226" i="307"/>
  <c r="L264" i="307"/>
  <c r="J171" i="307"/>
  <c r="I235" i="307"/>
  <c r="I184" i="307"/>
  <c r="H46" i="307"/>
  <c r="G271" i="307"/>
  <c r="I62" i="307"/>
  <c r="I182" i="307"/>
  <c r="M56" i="307"/>
  <c r="M134" i="307"/>
  <c r="K261" i="307"/>
  <c r="H33" i="307"/>
  <c r="E229" i="307"/>
  <c r="N154" i="307"/>
  <c r="L165" i="307"/>
  <c r="L100" i="307"/>
  <c r="G25" i="307"/>
  <c r="L132" i="307"/>
  <c r="H64" i="307"/>
  <c r="G279" i="307"/>
  <c r="E214" i="307"/>
  <c r="I244" i="307"/>
  <c r="N13" i="307"/>
  <c r="G243" i="307"/>
  <c r="M222" i="307"/>
  <c r="M9" i="307"/>
  <c r="H260" i="307"/>
  <c r="I187" i="307"/>
  <c r="I108" i="307"/>
  <c r="M225" i="307"/>
  <c r="L155" i="307"/>
  <c r="F120" i="307"/>
  <c r="G172" i="307"/>
  <c r="H284" i="307"/>
  <c r="K246" i="307"/>
  <c r="N51" i="307"/>
  <c r="H192" i="307"/>
  <c r="L241" i="307"/>
  <c r="J208" i="307"/>
  <c r="L63" i="307"/>
  <c r="K145" i="307"/>
  <c r="H281" i="307"/>
  <c r="J81" i="307"/>
  <c r="H93" i="307"/>
  <c r="M253" i="307"/>
  <c r="G141" i="307"/>
  <c r="N37" i="307"/>
  <c r="J19" i="307"/>
  <c r="J161" i="307"/>
  <c r="G52" i="307"/>
  <c r="M67" i="307"/>
  <c r="M150" i="307"/>
  <c r="K65" i="307"/>
  <c r="G275" i="307"/>
  <c r="N255" i="307"/>
  <c r="N49" i="307"/>
  <c r="H98" i="307"/>
  <c r="M30" i="307"/>
  <c r="G210" i="307"/>
  <c r="K184" i="307"/>
  <c r="J276" i="307"/>
  <c r="E188" i="307"/>
  <c r="M39" i="307"/>
  <c r="L168" i="307"/>
  <c r="M59" i="307"/>
  <c r="E164" i="307"/>
  <c r="I57" i="307"/>
  <c r="E238" i="307"/>
  <c r="I113" i="307"/>
  <c r="M266" i="307"/>
  <c r="L23" i="307"/>
  <c r="N200" i="307"/>
  <c r="N177" i="307"/>
  <c r="K238" i="307"/>
  <c r="K176" i="307"/>
  <c r="F270" i="307"/>
  <c r="N12" i="307"/>
  <c r="L224" i="307"/>
  <c r="M54" i="307"/>
  <c r="E119" i="307"/>
  <c r="I124" i="307"/>
  <c r="I195" i="307"/>
  <c r="I197" i="307"/>
  <c r="M96" i="307"/>
  <c r="J204" i="307"/>
  <c r="L259" i="307"/>
  <c r="H221" i="307"/>
  <c r="N191" i="307"/>
  <c r="E227" i="307"/>
  <c r="N90" i="307"/>
  <c r="E8" i="307"/>
  <c r="G149" i="307"/>
  <c r="K114" i="307"/>
  <c r="F98" i="307"/>
  <c r="L263" i="307"/>
  <c r="J154" i="307"/>
  <c r="J78" i="307"/>
  <c r="F64" i="307"/>
  <c r="K285" i="307"/>
  <c r="F243" i="307"/>
  <c r="G59" i="307"/>
  <c r="H19" i="307"/>
  <c r="L156" i="307"/>
  <c r="G284" i="307"/>
  <c r="M126" i="307"/>
  <c r="G99" i="307"/>
  <c r="M202" i="307"/>
  <c r="G292" i="307"/>
  <c r="N161" i="307"/>
  <c r="F116" i="307"/>
  <c r="E234" i="307"/>
  <c r="F75" i="307"/>
  <c r="I41" i="307"/>
  <c r="I63" i="307"/>
  <c r="L211" i="307"/>
  <c r="I132" i="307"/>
  <c r="E7" i="307"/>
  <c r="G27" i="307"/>
  <c r="G102" i="307"/>
  <c r="H198" i="307"/>
  <c r="M251" i="307"/>
  <c r="M180" i="307"/>
  <c r="L101" i="307"/>
  <c r="J223" i="307"/>
  <c r="E48" i="307"/>
  <c r="L120" i="307"/>
  <c r="H90" i="307"/>
  <c r="H133" i="307"/>
  <c r="L173" i="307"/>
  <c r="H55" i="307"/>
  <c r="I96" i="307"/>
  <c r="H18" i="307"/>
  <c r="F285" i="307"/>
  <c r="M31" i="307"/>
  <c r="F262" i="307"/>
  <c r="M72" i="307"/>
  <c r="J265" i="307"/>
  <c r="I267" i="307"/>
  <c r="F135" i="307"/>
  <c r="J188" i="307"/>
  <c r="G161" i="307"/>
  <c r="I35" i="307"/>
  <c r="M117" i="307"/>
  <c r="H118" i="307"/>
  <c r="K60" i="307"/>
  <c r="J61" i="307"/>
  <c r="L242" i="307"/>
  <c r="K102" i="307"/>
  <c r="I176" i="307"/>
  <c r="G134" i="307"/>
  <c r="J231" i="307"/>
  <c r="J293" i="307"/>
  <c r="G179" i="307"/>
  <c r="E144" i="307"/>
  <c r="H204" i="307"/>
  <c r="N160" i="307"/>
  <c r="E253" i="307"/>
  <c r="F127" i="307"/>
  <c r="J282" i="307"/>
  <c r="H76" i="307"/>
  <c r="K38" i="307"/>
  <c r="G247" i="307"/>
  <c r="L214" i="307"/>
  <c r="H67" i="307"/>
  <c r="G226" i="307"/>
  <c r="G79" i="307"/>
  <c r="K43" i="307"/>
  <c r="G288" i="307"/>
  <c r="H189" i="307"/>
  <c r="E46" i="307"/>
  <c r="M167" i="307"/>
  <c r="L247" i="307"/>
  <c r="G211" i="307"/>
  <c r="H139" i="307"/>
  <c r="K134" i="307"/>
  <c r="N30" i="307"/>
  <c r="E73" i="307"/>
  <c r="K18" i="307"/>
  <c r="I30" i="307"/>
  <c r="M165" i="307"/>
  <c r="N184" i="307"/>
  <c r="F145" i="307"/>
  <c r="J106" i="307"/>
  <c r="H196" i="307"/>
  <c r="I279" i="307"/>
  <c r="G143" i="307"/>
  <c r="G126" i="307"/>
  <c r="F6" i="307"/>
  <c r="F69" i="307"/>
  <c r="J222" i="307"/>
  <c r="M40" i="307"/>
  <c r="L196" i="307"/>
  <c r="G157" i="307"/>
  <c r="K147" i="307"/>
  <c r="J225" i="307"/>
  <c r="I122" i="307"/>
  <c r="N87" i="307"/>
  <c r="J104" i="307"/>
  <c r="L142" i="307"/>
  <c r="M246" i="307"/>
  <c r="H205" i="307"/>
  <c r="H97" i="307"/>
  <c r="K63" i="307"/>
  <c r="N133" i="307"/>
  <c r="J253" i="307"/>
  <c r="L128" i="307"/>
  <c r="J183" i="307"/>
  <c r="K267" i="307"/>
  <c r="M29" i="307"/>
  <c r="M26" i="307"/>
  <c r="I114" i="307"/>
  <c r="H143" i="307"/>
  <c r="F14" i="307"/>
  <c r="G84" i="307"/>
  <c r="F122" i="307"/>
  <c r="E54" i="307"/>
  <c r="L158" i="307"/>
  <c r="L150" i="307"/>
  <c r="G103" i="307"/>
  <c r="J255" i="307"/>
  <c r="K34" i="307"/>
  <c r="H175" i="307"/>
  <c r="J262" i="307"/>
  <c r="H83" i="307"/>
  <c r="F56" i="307"/>
  <c r="H94" i="307"/>
  <c r="N111" i="307"/>
  <c r="F269" i="307"/>
  <c r="H162" i="307"/>
  <c r="J17" i="307"/>
  <c r="N162" i="307"/>
  <c r="G12" i="307"/>
  <c r="N20" i="307"/>
  <c r="I276" i="307"/>
  <c r="K115" i="307"/>
  <c r="G74" i="307"/>
  <c r="N210" i="307"/>
  <c r="M130" i="307"/>
  <c r="K236" i="307"/>
  <c r="F184" i="307"/>
  <c r="M123" i="307"/>
  <c r="M50" i="307"/>
  <c r="G170" i="307"/>
  <c r="F58" i="307"/>
  <c r="E212" i="307"/>
  <c r="J279" i="307"/>
  <c r="F186" i="307"/>
  <c r="K168" i="307"/>
  <c r="M122" i="307"/>
  <c r="M290" i="307"/>
  <c r="L208" i="307"/>
  <c r="H159" i="307"/>
  <c r="G225" i="307"/>
  <c r="L62" i="307"/>
  <c r="L84" i="307"/>
  <c r="I273" i="307"/>
  <c r="E146" i="307"/>
  <c r="K10" i="307"/>
  <c r="E250" i="307"/>
  <c r="G89" i="307"/>
  <c r="J22" i="307"/>
  <c r="E105" i="307"/>
  <c r="E125" i="307"/>
  <c r="L219" i="307"/>
  <c r="M98" i="307"/>
  <c r="J174" i="307"/>
  <c r="N203" i="307"/>
  <c r="M164" i="307"/>
  <c r="J8" i="307"/>
  <c r="I44" i="307"/>
  <c r="K205" i="307"/>
  <c r="J220" i="307"/>
  <c r="I123" i="307"/>
  <c r="J229" i="307"/>
  <c r="H274" i="307"/>
  <c r="M213" i="307"/>
  <c r="H16" i="307"/>
  <c r="N124" i="307"/>
  <c r="E259" i="307"/>
  <c r="E280" i="307"/>
  <c r="E272" i="307"/>
  <c r="N77" i="307"/>
  <c r="M275" i="307"/>
  <c r="K185" i="307"/>
  <c r="H20" i="307"/>
  <c r="N215" i="307"/>
  <c r="N186" i="307"/>
  <c r="K249" i="307"/>
  <c r="G65" i="307"/>
  <c r="J75" i="307"/>
  <c r="H150" i="307"/>
  <c r="I278" i="307"/>
  <c r="E68" i="307"/>
  <c r="I131" i="307"/>
  <c r="G233" i="307"/>
  <c r="H167" i="307"/>
  <c r="K227" i="307"/>
  <c r="L83" i="307"/>
  <c r="E151" i="307"/>
  <c r="K86" i="307"/>
  <c r="L85" i="307"/>
  <c r="H219" i="307"/>
  <c r="M235" i="307"/>
  <c r="N116" i="307"/>
  <c r="I28" i="307"/>
  <c r="I251" i="307"/>
  <c r="F165" i="307"/>
  <c r="L109" i="307"/>
  <c r="L79" i="307"/>
  <c r="H79" i="307"/>
  <c r="J144" i="307"/>
  <c r="N108" i="307"/>
  <c r="G277" i="307"/>
  <c r="G282" i="307"/>
  <c r="K167" i="307"/>
  <c r="L193" i="307"/>
  <c r="E258" i="307"/>
  <c r="I202" i="307"/>
  <c r="G212" i="307"/>
  <c r="K27" i="307"/>
  <c r="G38" i="307"/>
  <c r="K40" i="307"/>
  <c r="G92" i="307"/>
  <c r="J156" i="307"/>
  <c r="F205" i="307"/>
  <c r="E223" i="307"/>
  <c r="K202" i="307"/>
  <c r="J62" i="307"/>
  <c r="L271" i="307"/>
  <c r="M190" i="307"/>
  <c r="K170" i="307"/>
  <c r="M42" i="307"/>
  <c r="N113" i="307"/>
  <c r="J157" i="307"/>
  <c r="G232" i="307"/>
  <c r="E239" i="307"/>
  <c r="L139" i="307"/>
  <c r="G193" i="307"/>
  <c r="L32" i="307"/>
  <c r="L260" i="307"/>
  <c r="E101" i="307"/>
  <c r="J52" i="307"/>
  <c r="E169" i="307"/>
  <c r="M163" i="307"/>
  <c r="G200" i="307"/>
  <c r="K119" i="307"/>
  <c r="K144" i="307"/>
  <c r="L284" i="307"/>
  <c r="K56" i="307"/>
  <c r="K29" i="307"/>
  <c r="H203" i="307"/>
  <c r="E213" i="307"/>
  <c r="F188" i="307"/>
  <c r="G194" i="307"/>
  <c r="F108" i="307"/>
  <c r="M138" i="307"/>
  <c r="E60" i="307"/>
  <c r="J158" i="307"/>
  <c r="J254" i="307"/>
  <c r="E93" i="307"/>
  <c r="L41" i="307"/>
</calcChain>
</file>

<file path=xl/sharedStrings.xml><?xml version="1.0" encoding="utf-8"?>
<sst xmlns="http://schemas.openxmlformats.org/spreadsheetml/2006/main" count="24419" uniqueCount="1890">
  <si>
    <t>Zone Summary Information and Peak Load Forecast</t>
  </si>
  <si>
    <t>Substation</t>
  </si>
  <si>
    <t>AGWA - Agnes Water (66/22kV)</t>
  </si>
  <si>
    <t>Supply</t>
  </si>
  <si>
    <t>T166 - Granite Creek BSP</t>
  </si>
  <si>
    <t>Description</t>
  </si>
  <si>
    <t>Region is Capricornia</t>
  </si>
  <si>
    <t>Transformer size is 2x66/22kV 15/20MVA ONAN/ONAF</t>
  </si>
  <si>
    <t>Capacity of commissioned Embedded Generation (with Connection Agreements) is 0.0 MVA</t>
  </si>
  <si>
    <t>Growth Rates</t>
  </si>
  <si>
    <t>2020 W 0.2%, 2021 S 0.2% W 0.2%, 2022 S 0.0% W 0.0%, 2023 S 0.2% W 0.2%, 2024 S -0.1% W -0.1</t>
  </si>
  <si>
    <t>Latest Peak Compensated Load</t>
  </si>
  <si>
    <t>5 MVA on 02/01/2020 at 19:00</t>
  </si>
  <si>
    <t>Hours PA Exceeding 95% Peak Load</t>
  </si>
  <si>
    <t xml:space="preserve"> </t>
  </si>
  <si>
    <t>PEAK LOAD FORECAST AND CAPACITY</t>
  </si>
  <si>
    <t>SUMMER</t>
  </si>
  <si>
    <t>WINTER</t>
  </si>
  <si>
    <t>2020/21</t>
  </si>
  <si>
    <t>2021/22</t>
  </si>
  <si>
    <t>2022/23</t>
  </si>
  <si>
    <t>2023/24</t>
  </si>
  <si>
    <t>2024/25</t>
  </si>
  <si>
    <t>2020</t>
  </si>
  <si>
    <t>2021</t>
  </si>
  <si>
    <t>2022</t>
  </si>
  <si>
    <t>2023</t>
  </si>
  <si>
    <t>2024</t>
  </si>
  <si>
    <t>NCC Rating (MVA)</t>
  </si>
  <si>
    <t>Contracted non-network (MVA)</t>
  </si>
  <si>
    <t>10 PoE Load (MVA)</t>
  </si>
  <si>
    <t>LARn (MVA)</t>
  </si>
  <si>
    <t>LARn (MW)</t>
  </si>
  <si>
    <t>Power Factor at Peak Load</t>
  </si>
  <si>
    <t>ECC Rating (MVA)</t>
  </si>
  <si>
    <t>50 PoE Load (MVA)</t>
  </si>
  <si>
    <r>
      <rPr>
        <b/>
        <sz val="7"/>
        <color rgb="FF000000"/>
        <rFont val="Arial"/>
        <family val="2"/>
      </rPr>
      <t xml:space="preserve">50 PoE Load &gt;  </t>
    </r>
    <r>
      <rPr>
        <b/>
        <sz val="7"/>
        <color rgb="FF000000"/>
        <rFont val="Arial"/>
        <family val="2"/>
      </rPr>
      <t>95%</t>
    </r>
    <r>
      <rPr>
        <b/>
        <sz val="7"/>
        <color rgb="FF000000"/>
        <rFont val="Arial"/>
        <family val="2"/>
      </rPr>
      <t xml:space="preserve">  (MVA)</t>
    </r>
  </si>
  <si>
    <r>
      <rPr>
        <b/>
        <sz val="7"/>
        <color rgb="FF000000"/>
        <rFont val="Arial"/>
        <family val="2"/>
      </rPr>
      <t xml:space="preserve">Hours PA &gt;  </t>
    </r>
    <r>
      <rPr>
        <b/>
        <sz val="7"/>
        <color rgb="FF000000"/>
        <rFont val="Arial"/>
        <family val="2"/>
      </rPr>
      <t>95%</t>
    </r>
    <r>
      <rPr>
        <b/>
        <sz val="7"/>
        <color rgb="FF000000"/>
        <rFont val="Arial"/>
        <family val="2"/>
      </rPr>
      <t xml:space="preserve">  Peak Load</t>
    </r>
  </si>
  <si>
    <t>6.5</t>
  </si>
  <si>
    <t>Raw LAR (MVA)</t>
  </si>
  <si>
    <t>Auto Trans Avail (MVA)</t>
  </si>
  <si>
    <t>Remote Trans Avail (MVA)</t>
  </si>
  <si>
    <t>Manual Trans Avail (MVA)</t>
  </si>
  <si>
    <t>Mobile Plant Avail (MVA)</t>
  </si>
  <si>
    <t>Shed(30min)</t>
  </si>
  <si>
    <t>Shed(4Hour)</t>
  </si>
  <si>
    <t>LARc (MVA)</t>
  </si>
  <si>
    <t>LARc (MW)</t>
  </si>
  <si>
    <t>Substation Category</t>
  </si>
  <si>
    <t>Rural/ Remote</t>
  </si>
  <si>
    <t>Meets Security Standard</t>
  </si>
  <si>
    <t>Yes</t>
  </si>
  <si>
    <t>AITK - Aitkenvale (66/11kV)</t>
  </si>
  <si>
    <t>TMES - Townsville Mesh</t>
  </si>
  <si>
    <t>Region is Nth Queensland</t>
  </si>
  <si>
    <t>Transformer size is 2x66/11kV 15/20/25MVA ONAN/ONAF/ODAF</t>
  </si>
  <si>
    <t>2020 W -0.1%, 2021 S -0.2% W -0.2%2022 S -0.5% W -0.5%2023 S -0.3% W -0.3%2024 S -0.4% W -0.4</t>
  </si>
  <si>
    <t>20.6 MVA on 11/02/2020 at 16:30</t>
  </si>
  <si>
    <t>8</t>
  </si>
  <si>
    <t>Regional Centre</t>
  </si>
  <si>
    <t>ALSH - Alan Sherriff (132/11kV)</t>
  </si>
  <si>
    <t>QASF - Alan Sherriff TCP</t>
  </si>
  <si>
    <t>Transformer size is 2x132/11kV 18/22.5/30MVA ONAN/OFAF/ODAF</t>
  </si>
  <si>
    <t>2020 W -0.0%, 2021 S -0.2% W -0.2%2022 S -0.4% W -0.4%2023 S -0.2% W -0.2%2024 S -0.4% W -0.4</t>
  </si>
  <si>
    <t>29 MVA on 12/02/2020 at 17:30</t>
  </si>
  <si>
    <t>12.5</t>
  </si>
  <si>
    <t>ALST - Alfred Street (33/11kV)</t>
  </si>
  <si>
    <t>MACK - Mackay BSP</t>
  </si>
  <si>
    <t>Region is Mackay</t>
  </si>
  <si>
    <t>Transformer size is 2x33/11kV 35/40MVA ONAN/ONAF</t>
  </si>
  <si>
    <t>2020 W -0.8%, 2021 S -0.4% W -0.4%2022 S -0.7% W -0.7%2023 S -0.4% W -0.4%2024 S -0.4% W -0.4</t>
  </si>
  <si>
    <t>21.4 MVA on 05/12/2019 at 15:00</t>
  </si>
  <si>
    <t>18</t>
  </si>
  <si>
    <t>ALLO - Allora (33/11kV)</t>
  </si>
  <si>
    <t>T058 - Warwick BSP</t>
  </si>
  <si>
    <t>Region is South West</t>
  </si>
  <si>
    <t>Transformer size is 2x33/11kV 3MVA ONAN</t>
  </si>
  <si>
    <t>2020 W 0.0%, 2021 S 0.4% W 0.4%, 2022 S 0.2% W 0.2%, 2023 S 0.4% W 0.4%, 2024 S 0.1% W 0.1%</t>
  </si>
  <si>
    <t>4.7 MVA on 05/01/2020 at 19:00</t>
  </si>
  <si>
    <t>6</t>
  </si>
  <si>
    <t>ATHE - Atherton (66/22kV)</t>
  </si>
  <si>
    <t>TURK - Turkinje 66kV BSP</t>
  </si>
  <si>
    <t>Region is Far North</t>
  </si>
  <si>
    <t>Transformer size is 1x66/22kV 24/30/40MVA ONAN/ODAN/ODAF;1x66/22kV 24/30/40MVA ONAN/ONAF/ONAF</t>
  </si>
  <si>
    <t>Capacity of commissioned Embedded Generation (with Connection Agreements) is 1.7 MVA</t>
  </si>
  <si>
    <t>2020 W 0.5%, 2021 S 0.6% W 0.6%, 2022 S 0.5% W 0.5%, 2023 S 0.6% W 0.6%, 2024 S 0.3% W 0.3%</t>
  </si>
  <si>
    <t>24.4 MVA on 06/06/2019 at 18:00</t>
  </si>
  <si>
    <t>9</t>
  </si>
  <si>
    <t>AWOO - Awoonga (66/11kV)</t>
  </si>
  <si>
    <t>T019 - Gladstone South BSP</t>
  </si>
  <si>
    <t>Transformer size is 2x66/11kV 7.5/10MVA ON/OB</t>
  </si>
  <si>
    <t>Capacity of commissioned Embedded Generation (with Connection Agreements) is 1.1 MVA</t>
  </si>
  <si>
    <t>2020 W 0.2%, 2021 S 0.1% W 0.1%, 2022 S -0.0% W -0.0%2023 S 0.2% W 0.2%, 2024 S -0.1% W -0.1</t>
  </si>
  <si>
    <t>7.2 MVA on 15/03/2020 at 18:30</t>
  </si>
  <si>
    <t>AYRZ - Ayr (66/11kV)</t>
  </si>
  <si>
    <t>T193 - Clare South BSP</t>
  </si>
  <si>
    <t>Transformer size is 1x66/11kV 7.5/10MVA ON/OB;1x66/11kV 7.5/10MVA ONAN/ONAF</t>
  </si>
  <si>
    <t>2020 W -0.0%, 2021 S -0.1% W -0.1%2022 S -0.2% W -0.2%2023 S 0.0% W 0.0%, 2024 S -0.2% W -0.2</t>
  </si>
  <si>
    <t>10.7 MVA on 16/12/2019 at 19:00</t>
  </si>
  <si>
    <t>8.5</t>
  </si>
  <si>
    <t>BALB - Balberra (33/11kV)</t>
  </si>
  <si>
    <t>T065 - Alligator Creek BSP</t>
  </si>
  <si>
    <t>Transformer size is 1x33/11kV 5MVA ONAN</t>
  </si>
  <si>
    <t>2020 W 0.2%, 2021 S 0.1% W 0.1%, 2022 S 0.0% W 0.0%, 2023 S 0.1% W 0.1%, 2024 S 0.0% W 0.0%</t>
  </si>
  <si>
    <t>3 MVA on 14/12/2019 at 19:30</t>
  </si>
  <si>
    <t>3</t>
  </si>
  <si>
    <t>BAMB - Bambaroo (66/11kV)</t>
  </si>
  <si>
    <t>T047 - Ingham BSP</t>
  </si>
  <si>
    <t>Transformer size is 1x66/11kV 1.5MVA ONAN</t>
  </si>
  <si>
    <t>2020 W -0.2%, 2021 S -0.3% W -0.3%2022 S -0.3% W -0.3%2023 S -0.3% W -0.3%2024 S -0.4% W -0.4</t>
  </si>
  <si>
    <t>0.6 MVA on 14/11/2019 at 19:00</t>
  </si>
  <si>
    <t>22</t>
  </si>
  <si>
    <t>BARC - Barcaldine (66/22kV)</t>
  </si>
  <si>
    <t>T072 - Barcaldine BSP</t>
  </si>
  <si>
    <t>Transformer size is 2x66/22kV 8/10MVA ONAN/ONAF</t>
  </si>
  <si>
    <t>Capacity of commissioned Embedded Generation (with Connection Agreements) is 28.4 MVA</t>
  </si>
  <si>
    <t>2020 W -0.7%, 2021 S -0.3% W -0.3%2022 S -0.3% W -0.3%2023 S -0.2% W -0.2%2024 S -0.4% W -0.4</t>
  </si>
  <si>
    <t>7.5 MVA on 17/12/2019 at 19:00</t>
  </si>
  <si>
    <t>196</t>
  </si>
  <si>
    <t>BARG - Bargara (66/11kV)</t>
  </si>
  <si>
    <t>BUND - Bundaberg BSP</t>
  </si>
  <si>
    <t>Region is Wide Bay</t>
  </si>
  <si>
    <t>Transformer size is 2x66/11kV 15/18/25MVA ONAN/ODAN/ODAF</t>
  </si>
  <si>
    <t>2020 W 1.9%, 2021 S 1.4% W 1.4%, 2022 S 1.2% W 1.2%, 2023 S 1.3% W 1.3%, 2024 S 1.0% W 1.0%</t>
  </si>
  <si>
    <t>14.3 MVA on 16/02/2020 at 18:00</t>
  </si>
  <si>
    <t>BARR - Barratta (66/11kV)</t>
  </si>
  <si>
    <t>Transformer size is 1xBARR TX NO 1-66/11KV TRANSF 1</t>
  </si>
  <si>
    <t>2020 W -0.0%, 2021 S -0.1% W -0.1%2022 S -0.2% W -0.2%2023 S -0.0% W -0.0%2024 S -0.2% W -0.2</t>
  </si>
  <si>
    <t>3 MVA on 05/12/2019 at 08:00</t>
  </si>
  <si>
    <t>BEWE - Bedford Weir (66/22kV)</t>
  </si>
  <si>
    <t>T032 - Blackwater BSP</t>
  </si>
  <si>
    <t>Transformer size is 1x66/22kV 10MVA ONAN;1x66/22kV 7.5/10MVA ON/OB</t>
  </si>
  <si>
    <t>2020 W -0.5%, 2021 S -0.2% W -0.2%2022 S -0.4% W -0.4%2023 S -0.1% W -0.1%2024 S -0.5% W -0.5</t>
  </si>
  <si>
    <t>7.6 MVA on 20/11/2019 at 19:00</t>
  </si>
  <si>
    <t>BEGA - Belgian Gardens (66/11kV)</t>
  </si>
  <si>
    <t>Transformer size is 2x66/11kV 19/26/32MVA ONAN/ODAN/ODAF</t>
  </si>
  <si>
    <t>2020 W 1.0%, 2021 S 0.8% W 0.8%, 2022 S 0.7% W 0.7%, 2023 S 0.8% W 0.8%, 2024 S 0.6% W 0.6%</t>
  </si>
  <si>
    <t>14.5 MVA on 11/02/2020 at 19:00</t>
  </si>
  <si>
    <t>10.5</t>
  </si>
  <si>
    <t>BERS - Berserker (66/11kV)</t>
  </si>
  <si>
    <t>RMES - Rockhampton Mesh</t>
  </si>
  <si>
    <t>2020 W -0.2%, 2021 S -0.2% W -0.2%2022 S -0.5% W -0.5%2023 S -0.3% W -0.3%2024 S -0.3% W -0.3</t>
  </si>
  <si>
    <t>21.4 MVA on 16/12/2019 at 16:30</t>
  </si>
  <si>
    <t>7.5</t>
  </si>
  <si>
    <t>BILO - Biloela (66/11kV)</t>
  </si>
  <si>
    <t>T026 - Biloela BSP</t>
  </si>
  <si>
    <t>Transformer size is 1x66/11kV 15/20MVA ONAN/ONAF;1x66/11kV 25/32MVA ONAN/ONAF</t>
  </si>
  <si>
    <t>2020 W -1.2%, 2021 S -0.4% W -0.4%2022 S -0.7% W -0.7%2023 S -0.5% W -0.5%2024 S -0.5% W -0.5</t>
  </si>
  <si>
    <t>15.9 MVA on 11/12/2019 at 15:30</t>
  </si>
  <si>
    <t>BING - Bingegang (66/22kV)</t>
  </si>
  <si>
    <t>Transformer size is 2x66/22kV 5MVA ON</t>
  </si>
  <si>
    <t>2020 W -0.7%, 2021 S -0.1% W -0.1%2022 S -0.3% W -0.3%2023 S 0.1% W 0.1%, 2024 S -0.4% W -0.4</t>
  </si>
  <si>
    <t>2 MVA on 17/11/2019 at 19:30</t>
  </si>
  <si>
    <t>26.5</t>
  </si>
  <si>
    <t>BLRI - Black River (66/11kV)</t>
  </si>
  <si>
    <t>Transformer size is 2x66/11kV 16/20MVA ONAN/ONAF</t>
  </si>
  <si>
    <t>2020 W 1.6%, 2021 S 2.3% W 2.3%, 2022 S 2.1% W 2.1%, 2023 S 2.1% W 2.1%, 2024 S 1.9% W 1.9%</t>
  </si>
  <si>
    <t>23.6 MVA on 12/02/2020 at 18:30</t>
  </si>
  <si>
    <t>BLAK - Blackall (66/22kV)</t>
  </si>
  <si>
    <t>Transformer size is 2x66/22kV 5/6.25MVA ONAN/ONAF</t>
  </si>
  <si>
    <t>2020 W -0.9%, 2021 S -0.3% W -0.3%2022 S -0.4% W -0.4%2023 S -0.3% W -0.3%2024 S -0.5% W -0.5</t>
  </si>
  <si>
    <t>4.2 MVA on 17/12/2019 at 19:00</t>
  </si>
  <si>
    <t>3.5</t>
  </si>
  <si>
    <t>Transformer size is 2x11/22kV 7.5/10MVA ONAN/ONAF;2x132/22kV 160 MVA</t>
  </si>
  <si>
    <t>2020 W -0.4%, 2021 S -0.3% W -0.3%2022 S -0.4% W -0.4%2023 S -0.2% W -0.2%2024 S -0.5% W -0.5</t>
  </si>
  <si>
    <t>9.6 MVA on 16/12/2019 at 19:00</t>
  </si>
  <si>
    <t>5.5</t>
  </si>
  <si>
    <t>BLUE - Bluewater (66/11kV)</t>
  </si>
  <si>
    <t>Transformer size is 1x66/11kV 5MVA ONAN</t>
  </si>
  <si>
    <t>2020 W 1.1%, 2021 S 0.4% W 0.4%, 2022 S 0.2% W 0.2%, 2023 S 0.3% W 0.3%, 2024 S 0.1% W 0.1%</t>
  </si>
  <si>
    <t>3.9 MVA on 11/02/2020 at 19:30</t>
  </si>
  <si>
    <t>12</t>
  </si>
  <si>
    <t>BOHL - Bohle (66/11kV)</t>
  </si>
  <si>
    <t>Transformer size is 1x66/11kV 15/20/25MVA ODAN/ONAF/ODAF;1x66/11kV 15/20/25MVA ONAN/ONAF/ODAF</t>
  </si>
  <si>
    <t>2020 W 0.8%, 2021 S 1.2% W 1.2%, 2022 S 1.1% W 1.1%, 2023 S 1.3% W 1.3%, 2024 S 1.0% W 1.0%</t>
  </si>
  <si>
    <t>24.2 MVA on 11/02/2020 at 19:00</t>
  </si>
  <si>
    <t>BODA - Boondooma Dam (66/11kV)</t>
  </si>
  <si>
    <t>H018 - Tarong BSP</t>
  </si>
  <si>
    <t>Transformer size is 1x66/11kV 4.1MVA ONAN;1x66/11kV 1MVA ONAN(Standby)</t>
  </si>
  <si>
    <t>2020 W 0.0%, 2021 S 0.0% W 0.0%, 2022 S 0.0% W 0.0%, 2023 S 0.0% W 0.0%, 2024 S 0.0% W 0.0%</t>
  </si>
  <si>
    <t>2.2 MVA on 18/07/2019 at 18:30</t>
  </si>
  <si>
    <t>2794</t>
  </si>
  <si>
    <t>BOWE - Bowen (66/11kV)</t>
  </si>
  <si>
    <t>T181 - Bowen North BSP</t>
  </si>
  <si>
    <t>Transformer size is 2x66/11kV 15/16MVA ONAN/OFDAN</t>
  </si>
  <si>
    <t>2020 W -0.1%, 2021 S 0.6% W 0.6%, 2022 S 0.5% W 0.5%, 2023 S 0.6% W 0.6%, 2024 S 0.4% W 0.4%</t>
  </si>
  <si>
    <t>12.2 MVA on 18/02/2020 at 19:00</t>
  </si>
  <si>
    <t>15.5</t>
  </si>
  <si>
    <t>BORE - Boyne Residential (66/11kV)</t>
  </si>
  <si>
    <t>Transformer size is 2x66/11kV 7.5/10MVA ONAN/ONAF</t>
  </si>
  <si>
    <t>2020 W -0.4%, 2021 S 0.4% W 0.4%, 2022 S 0.3% W 0.3%, 2023 S 0.4% W 0.4%, 2024 S 0.2% W 0.2%</t>
  </si>
  <si>
    <t>11.3 MVA on 17/02/2020 at 19:00</t>
  </si>
  <si>
    <t>7</t>
  </si>
  <si>
    <t>BROX - Broxburn (33/11kV)</t>
  </si>
  <si>
    <t>YARA - Yarranlea BSP</t>
  </si>
  <si>
    <t>Transformer size is 2x33/11kV 5MVA ON</t>
  </si>
  <si>
    <t>2020 W 0.4%, 2021 S 0.0% W 0.0%, 2022 S -0.2% W -0.2%2023 S 0.0% W 0.0%, 2024 S -0.1% W -0.1</t>
  </si>
  <si>
    <t>8.6 MVA on 16/12/2019 at 17:30</t>
  </si>
  <si>
    <t>5</t>
  </si>
  <si>
    <t>No</t>
  </si>
  <si>
    <t>BULL - Bullyard (66/11kV)</t>
  </si>
  <si>
    <t>Transformer size is 1x66/11kV 5MVA ON;1x66/11kV 5MVA ONAN</t>
  </si>
  <si>
    <t>2020 W 0.3%, 2021 S 0.2% W 0.2%, 2022 S 0.1% W 0.1%, 2023 S 0.2% W 0.2%, 2024 S 0.0% W 0.0%</t>
  </si>
  <si>
    <t>3.5 MVA on 16/12/2019 at 19:30</t>
  </si>
  <si>
    <t>BUCE - Bundaberg Central (66/11kV)</t>
  </si>
  <si>
    <t>2020 W -1.0%, 2021 S -0.7% W -0.7%2022 S -1.2% W -1.2%2023 S -0.5% W -0.5%2024 S -0.3% W -0.3</t>
  </si>
  <si>
    <t>16.8 MVA on 20/02/2020 at 13:30</t>
  </si>
  <si>
    <t>CACI - Cairns City (132/22kV)</t>
  </si>
  <si>
    <t>QCNS - Cairns 132kV TCP</t>
  </si>
  <si>
    <t>Transformer size is 1x132/22kV 55/80MVA ONAN/ODAN;1x132/22kV 64/80MVA ONAN/ODAN</t>
  </si>
  <si>
    <t>2020 W 0.3%, 2021 S -0.3% W -0.3%2022 S -0.7% W -0.7%2023 S -0.2% W -0.2%2024 S -0.5% W -0.5</t>
  </si>
  <si>
    <t>43 MVA on 14/02/2020 at 15:00</t>
  </si>
  <si>
    <t>50.5</t>
  </si>
  <si>
    <t>CANO - Cairns North (132/22kV)</t>
  </si>
  <si>
    <t>QWRE - Woree TCP</t>
  </si>
  <si>
    <t>Transformer size is 2x132/22kV 50/63MVA ONAN/ODAN</t>
  </si>
  <si>
    <t>2020 W 0.9%, 2021 S 0.5% W 0.5%, 2022 S 0.3% W 0.3%, 2023 S 0.5% W 0.5%, 2024 S 0.2% W 0.2%</t>
  </si>
  <si>
    <t>46.8 MVA on 12/02/2020 at 19:00</t>
  </si>
  <si>
    <t>16</t>
  </si>
  <si>
    <t>CALE - Calen (66/11kV)</t>
  </si>
  <si>
    <t>PROS - Proserpine BSP</t>
  </si>
  <si>
    <t>Transformer size is 2x66/11kV 5MVA ONAN</t>
  </si>
  <si>
    <t>2020 W 0.3%, 2021 S 0.4% W 0.4%, 2022 S 0.3% W 0.3%, 2023 S 0.4% W 0.4%, 2024 S 0.3% W 0.3%</t>
  </si>
  <si>
    <t>4.6 MVA on 08/12/2019 at 19:00</t>
  </si>
  <si>
    <t>4</t>
  </si>
  <si>
    <t>CALL - Calliope (66/11kV)</t>
  </si>
  <si>
    <t>2020 W 0.3%, 2021 S 0.7% W 0.7%, 2022 S 0.6% W 0.6%, 2023 S 0.6% W 0.6%, 2024 S 0.4% W 0.4%</t>
  </si>
  <si>
    <t>9 MVA on 16/12/2019 at 18:30</t>
  </si>
  <si>
    <t>CAST - Canning Street (66/11kV)</t>
  </si>
  <si>
    <t>Transformer size is 2x16/20 MVA 66/11 ONAF</t>
  </si>
  <si>
    <t>2020 W -0.8%, 2021 S -0.2% W -0.2%2022 S -0.3% W -0.3%2023 S -0.2% W -0.2%2024 S -0.4% W -0.4</t>
  </si>
  <si>
    <t>23.1 MVA on 04/02/2020 at 16:00</t>
  </si>
  <si>
    <t>14.5</t>
  </si>
  <si>
    <t>CANN - Cannonvale (66/11kV)</t>
  </si>
  <si>
    <t>Transformer size is 2x66/11kV 15MVA ONAN</t>
  </si>
  <si>
    <t>2020 W 0.9%, 2021 S 0.8% W 0.8%, 2022 S 0.5% W 0.5%, 2023 S 0.7% W 0.7%, 2024 S 0.5% W 0.5%</t>
  </si>
  <si>
    <t>15.9 MVA on 14/02/2020 at 14:00</t>
  </si>
  <si>
    <t>32.5</t>
  </si>
  <si>
    <t>CAFE - Cape Ferguson (66/11kV)</t>
  </si>
  <si>
    <t>Transformer size is 1x66/11kV 2.3MVA ONAN;1x66/11kV 2MVA ONAN</t>
  </si>
  <si>
    <t>2020 W 0.9%, 2021 S 2.3% W 2.3%, 2022 S 2.2% W 2.2%, 2023 S 2.2% W 2.2%, 2024 S 1.9% W 1.9%</t>
  </si>
  <si>
    <t>1.9 MVA on 04/07/2019 at 18:00</t>
  </si>
  <si>
    <t>33</t>
  </si>
  <si>
    <t>CARI - Cape River (66/11kV)</t>
  </si>
  <si>
    <t>T095 - Millchester BSP</t>
  </si>
  <si>
    <t>Transformer size is 1x66/11kV 1MVA ONAN</t>
  </si>
  <si>
    <t>2020 W 0.3%, 2021 S 0.1% W 0.1%, 2022 S 0.0% W 0.0%, 2023 S 0.1% W 0.1%, 2024 S -0.1% W -0.1</t>
  </si>
  <si>
    <t>0.8 MVA on 08/12/2019 at 19:00</t>
  </si>
  <si>
    <t>CAUP - Cape Upstart (66/11kV)</t>
  </si>
  <si>
    <t>2021 W 0.0%, 2022 S 0.0% W 0.0%, 2023 S 0.0% W 0.0%, 2024 S 0.0% W 0.0%</t>
  </si>
  <si>
    <t xml:space="preserve">No current information, due to be commissioned Winter 2021 </t>
  </si>
  <si>
    <r>
      <rPr>
        <b/>
        <sz val="7"/>
        <color rgb="FF000000"/>
        <rFont val="Arial"/>
        <family val="2"/>
      </rPr>
      <t xml:space="preserve">50 PoE Load &gt;  </t>
    </r>
    <r>
      <rPr>
        <b/>
        <sz val="7"/>
        <color rgb="FF000000"/>
        <rFont val="Arial"/>
        <family val="2"/>
      </rPr>
      <t xml:space="preserve">  (MVA)</t>
    </r>
  </si>
  <si>
    <r>
      <rPr>
        <b/>
        <sz val="7"/>
        <color rgb="FF000000"/>
        <rFont val="Arial"/>
        <family val="2"/>
      </rPr>
      <t xml:space="preserve">Hours PA &gt;  </t>
    </r>
    <r>
      <rPr>
        <b/>
        <sz val="7"/>
        <color rgb="FF000000"/>
        <rFont val="Arial"/>
        <family val="2"/>
      </rPr>
      <t xml:space="preserve">  Peak Load</t>
    </r>
  </si>
  <si>
    <t>N/A</t>
  </si>
  <si>
    <t>10</t>
  </si>
  <si>
    <t>CARM - Carmila (33/11kV)</t>
  </si>
  <si>
    <t>Transformer size is 1x33/11kV 1MVA ONAN</t>
  </si>
  <si>
    <t>2020 W -1.5%, 2021 S -0.3% W -0.3%2022 S -0.4% W -0.4%2023 S -0.2% W -0.2%2024 S -0.4% W -0.4</t>
  </si>
  <si>
    <t>0.7 MVA on 12/12/2019 at 19:00</t>
  </si>
  <si>
    <t>CEPL - Cecil Plains (33/11kV)</t>
  </si>
  <si>
    <t>2020 W -2.4%, 2021 S -0.3% W -0.3%2022 S -0.7% W -0.7%2023 S -0.3% W -0.3%2024 S -0.6% W -0.6</t>
  </si>
  <si>
    <t>3.8 MVA on 04/06/2019 at 20:30</t>
  </si>
  <si>
    <t>42</t>
  </si>
  <si>
    <t>ROMA - Roma 66kV BSP</t>
  </si>
  <si>
    <t>Transformer size is 1x66/11kV 7.5MVA ONAN;1x66/22kV 7.5MVA ONAN</t>
  </si>
  <si>
    <t>11.5 MVA on 17/12/2019 at 18:30</t>
  </si>
  <si>
    <t>13.5</t>
  </si>
  <si>
    <t>CHTO - Charters Towers (66/11kV)</t>
  </si>
  <si>
    <t>Transformer size is 1x66/11kV 7.5/10MVA ONAN/ONAF;1x66/11kV 8/10MVA ONAN/ONAF</t>
  </si>
  <si>
    <t>2020 W -0.2%, 2021 S 0.1% W 0.1%, 2022 S -0.1% W -0.1%2023 S 0.1% W 0.1%, 2024 S -0.2% W -0.2</t>
  </si>
  <si>
    <t>9.7 MVA on 19/02/2020 at 19:30</t>
  </si>
  <si>
    <t>31</t>
  </si>
  <si>
    <t>CHIL - Childers (66/11kV)</t>
  </si>
  <si>
    <t>ISIS - Isis BSP</t>
  </si>
  <si>
    <t>Transformer size is 1x66/11kV 10/7.5MVA ONB/ON;1x66/11kV 7.5/10MVA ON/ONB</t>
  </si>
  <si>
    <t>2020 W 0.6%, 2021 S 0.6% W 0.6%, 2022 S 0.4% W 0.4%, 2023 S 0.6% W 0.6%, 2024 S 0.3% W 0.3%</t>
  </si>
  <si>
    <t>7.3 MVA on 02/12/2019 at 18:30</t>
  </si>
  <si>
    <t>CHIA - Chillagoe (66/22kV)</t>
  </si>
  <si>
    <t>Transformer size is 1x66/22kV 6.3MVA ONAN</t>
  </si>
  <si>
    <t>2020 W 5.0%, 2021 S 0.1% W 0.1%, 2022 S -1.6% W -1.6%2023 S 2.2% W 2.2%, 2024 S -2.6% W -2.6</t>
  </si>
  <si>
    <t>0.5 MVA on 14/12/2019 at 18:00</t>
  </si>
  <si>
    <t>15</t>
  </si>
  <si>
    <t>CHTW - Chinchilla Town (33/11kV)</t>
  </si>
  <si>
    <t>CHIN - Chinchilla BSP</t>
  </si>
  <si>
    <t>Transformer size is 2x33/11kV 5MVA ONAN</t>
  </si>
  <si>
    <t>2020 W 0.1%, 2021 S 0.3% W 0.3%, 2022 S 0.1% W 0.1%, 2023 S 0.2% W 0.2%, 2024 S 0.2% W 0.2%</t>
  </si>
  <si>
    <t>7.8 MVA on 11/12/2019 at 16:30</t>
  </si>
  <si>
    <t>CLSO - Clare South (66/11kV)</t>
  </si>
  <si>
    <t>Transformer size is 1x66/11kV 6.3MVA ONAN</t>
  </si>
  <si>
    <t>2020 W -0.0%, 2021 S -0.1% W -0.1%2022 S -0.2% W -0.2%2023 S 0.1% W 0.1%, 2024 S -0.2% W -0.2</t>
  </si>
  <si>
    <t>2.8 MVA on 04/12/2019 at 18:30</t>
  </si>
  <si>
    <t>CLER - Clermont (66/22kV)</t>
  </si>
  <si>
    <t>CLBS - Clermont BSP</t>
  </si>
  <si>
    <t>Transformer size is 1xCLERSS CL-T6 11KV TRANSF 6 TRANSF CL-T6;1xCLERSS TRANSF 5 TRANSFORMER</t>
  </si>
  <si>
    <t>2020 W -0.9%, 2021 S 0.5% W 0.5%, 2022 S 0.4% W 0.4%, 2023 S 0.5% W 0.5%, 2024 S 0.4% W 0.4%</t>
  </si>
  <si>
    <t>9.9 MVA on 17/12/2019 at 19:00</t>
  </si>
  <si>
    <t>CLIF - Clifton (33/11kV)</t>
  </si>
  <si>
    <t>T043 - South Toowoomba BSP</t>
  </si>
  <si>
    <t>2020 W 0.6%, 2021 S 0.3% W 0.3%, 2022 S 0.2% W 0.2%, 2023 S 0.4% W 0.4%, 2024 S 0.1% W 0.1%</t>
  </si>
  <si>
    <t>4 MVA on 20/11/2019 at 18:30</t>
  </si>
  <si>
    <t>4.5</t>
  </si>
  <si>
    <t>CLIN - Clinton (66/11kV)</t>
  </si>
  <si>
    <t>GLNO - Gladstone North BSP</t>
  </si>
  <si>
    <t>Transformer size is 2x66/11kV 16/20/25MVA ONAN/ONAF/ODAF</t>
  </si>
  <si>
    <t>2020 W -0.3%, 2021 S -0.3% W -0.3%2022 S -0.9% W -0.9%2023 S -0.7% W -0.7%2024 S -0.4% W -0.4</t>
  </si>
  <si>
    <t>14.9 MVA on 10/02/2020 at 14:30</t>
  </si>
  <si>
    <t>CLON - Cloncurry (66/11kV)</t>
  </si>
  <si>
    <t>CHUM - Chumvale BSP</t>
  </si>
  <si>
    <t>Transformer size is 1x66/11kV 2/2.3MVA ONAN/ONAF;1x66/11kV 3MVA ONAN</t>
  </si>
  <si>
    <t>2020 W -0.4%, 2021 S -0.4% W -0.4%2022 S -0.6% W -0.6%2023 S -0.4% W -0.4%2024 S -0.6% W -0.6</t>
  </si>
  <si>
    <t>3.5 MVA on 18/12/2019 at 18:30</t>
  </si>
  <si>
    <t>40</t>
  </si>
  <si>
    <t>COME - Comet (66/22kV)</t>
  </si>
  <si>
    <t>Transformer size is 1x66/22kV 5MVA ON;1x66/22kV 2MVA ON(Standby)</t>
  </si>
  <si>
    <t>2020 W -0.8%, 2021 S 0.0% W 0.0%, 2022 S -0.1% W -0.1%2023 S 0.1% W 0.1%, 2024 S -0.1% W -0.1</t>
  </si>
  <si>
    <t>3.3 MVA on 10/08/2019 at 16:30</t>
  </si>
  <si>
    <t>22.5</t>
  </si>
  <si>
    <t>COOK - Cooktown (66/22kV)</t>
  </si>
  <si>
    <t>T159 - Lakeland BSP</t>
  </si>
  <si>
    <t>2020 W 0.7%, 2021 S 0.3% W 0.3%, 2022 S 0.1% W 0.1%, 2023 S 0.3% W 0.3%, 2024 S 0.0% W 0.0%</t>
  </si>
  <si>
    <t>4.4 MVA on 13/02/2020 at 18:00</t>
  </si>
  <si>
    <t>COOM - Coominglah (66/22kV)</t>
  </si>
  <si>
    <t>Transformer size is 1x66/22kV 2MVA ONAN;1x66/22kV 2MVA ONAN(Standby)</t>
  </si>
  <si>
    <t>2020 W -0.2%, 2021 S -0.1% W -0.1%2022 S -0.2% W -0.2%2023 S -0.1% W -0.1%2024 S -0.2% W -0.2</t>
  </si>
  <si>
    <t>1.5 MVA on 12/07/2019 at 07:30</t>
  </si>
  <si>
    <t>11.5</t>
  </si>
  <si>
    <t>CRAI - Craiglie (132/22kV)</t>
  </si>
  <si>
    <t>QTUH - Turkinje 132kV TCP</t>
  </si>
  <si>
    <t>Transformer size is 2x132/22kV 15/20MVA ONAN/ONAF</t>
  </si>
  <si>
    <t>2020 W 0.6%, 2021 S 0.3% W 0.3%, 2022 S 0.0% W 0.0%, 2023 S 0.3% W 0.3%, 2024 S 0.1% W 0.1%</t>
  </si>
  <si>
    <t>14.2 MVA on 23/01/2020 at 16:00</t>
  </si>
  <si>
    <t>CRAN - Cranbrook (66/11kV)</t>
  </si>
  <si>
    <t>Transformer size is 2x66/11kV 15/20/25MVA ONAN/ONAF/OFDAF</t>
  </si>
  <si>
    <t>2020 W -0.6%, 2021 S -0.3% W -0.3%2022 S -0.6% W -0.6%2023 S -0.4% W -0.4%2024 S -0.4% W -0.4</t>
  </si>
  <si>
    <t>17.4 MVA on 12/02/2020 at 17:00</t>
  </si>
  <si>
    <t>CRED - Crediton (66/11kV)</t>
  </si>
  <si>
    <t>PIVA - Pioneer Valley BSP</t>
  </si>
  <si>
    <t>2020 W 1.2%, 2021 S 0.6% W 0.6%, 2022 S 0.5% W 0.5%, 2023 S 0.6% W 0.6%, 2024 S 0.5% W 0.5%</t>
  </si>
  <si>
    <t>0.4 MVA on 16/02/2020 at 17:30</t>
  </si>
  <si>
    <t>CRNE - Crows Nest (33/11kV)</t>
  </si>
  <si>
    <t>T029 - Postmans Ridge BSP</t>
  </si>
  <si>
    <t>Transformer size is 1x33/11kV 6.3MVA ONAN;1x33/11kV 1.5MVA ON(Standby)</t>
  </si>
  <si>
    <t>2020 W 0.3%, 2021 S 0.5% W 0.5%, 2022 S 0.4% W 0.4%, 2023 S 0.5% W 0.5%, 2024 S 0.2% W 0.2%</t>
  </si>
  <si>
    <t>4.3 MVA on 15/07/2019 at 18:00</t>
  </si>
  <si>
    <t>CROY - Croydon (66/22kV)</t>
  </si>
  <si>
    <t>GEOR - Georgetown BSP</t>
  </si>
  <si>
    <t>Transformer size is 2x66/22kV 2MVA ONAN</t>
  </si>
  <si>
    <t>2020 W -0.8%, 2021 S -0.1% W -0.1%2022 S -0.2% W -0.2%2023 S -0.0% W -0.0%2024 S -0.3% W -0.3</t>
  </si>
  <si>
    <t>0.6 MVA on 19/11/2019 at 18:30</t>
  </si>
  <si>
    <t>13</t>
  </si>
  <si>
    <t>CUNN - Cunnamulla (66/22kV)</t>
  </si>
  <si>
    <t>Transformer size is 1x66/11kV 5 MVA;1x66/22kV 5 MVA;1x22/11kV 3 MVA(Standby)</t>
  </si>
  <si>
    <t>4.3 MVA on 09/01/2020 at 19:00</t>
  </si>
  <si>
    <t>14</t>
  </si>
  <si>
    <t>DACE - Dalby Central (33/11kV)</t>
  </si>
  <si>
    <t>T002 - Dalby East BSP</t>
  </si>
  <si>
    <t>Transformer size is 2x33/11kV 16/20MVA ONAN/ONAF</t>
  </si>
  <si>
    <t>2020 W -0.5%, 2021 S -0.1% W -0.1%2022 S -0.4% W -0.4%2023 S -0.3% W -0.3%2024 S -0.2% W -0.2</t>
  </si>
  <si>
    <t>15.3 MVA on 11/12/2019 at 16:30</t>
  </si>
  <si>
    <t>DAGL - Dan Gleeson (66/11kV)</t>
  </si>
  <si>
    <t>Transformer size is 1x66/11kV 15/20/25MVA ONAN/ODAN/ODAF;1x66/11kV 15/20/25MVA ONAN/ONAF/ODAF</t>
  </si>
  <si>
    <t>2020 W 0.5%, 2021 S 0.5% W 0.5%, 2022 S 0.4% W 0.4%, 2023 S 0.5% W 0.5%, 2024 S 0.3% W 0.3%</t>
  </si>
  <si>
    <t>29 MVA on 12/02/2020 at 19:00</t>
  </si>
  <si>
    <t>DEGI - Degilbo (66/11kV)</t>
  </si>
  <si>
    <t>Transformer size is 2x66/11kV 2MVA ONAN</t>
  </si>
  <si>
    <t>Capacity of commissioned Embedded Generation (with Connection Agreements) is 2.8 MVA</t>
  </si>
  <si>
    <t>2020 W 0.2%, 2021 S 0.1% W 0.1%, 2022 S -0.1% W -0.1%2023 S 0.1% W 0.1%, 2024 S -0.2% W -0.2</t>
  </si>
  <si>
    <t>2.4 MVA on 16/12/2019 at 19:00</t>
  </si>
  <si>
    <t>DIMB - Dimbulah (66/22kV)</t>
  </si>
  <si>
    <t>Transformer size is 2x66/22kV 10MVA ONAN</t>
  </si>
  <si>
    <t>2020 W 0.3%, 2021 S -1.8% W -1.8%2022 S -2.6% W -2.6%2023 S -2.4% W -2.4%2024 S -1.5% W -1.5</t>
  </si>
  <si>
    <t>4.8 MVA on 14/12/2019 at 18:00</t>
  </si>
  <si>
    <t>DISR - Disraeli (66/11kV)</t>
  </si>
  <si>
    <t>Transformer size is 1xDISR TX NO 1-66/11KV TRANSF 1</t>
  </si>
  <si>
    <t>0.1 MVA on 11/11/2019 at 18:00</t>
  </si>
  <si>
    <t>0.5</t>
  </si>
  <si>
    <t>DURO - Duchess Road (132/66kV)</t>
  </si>
  <si>
    <t>QMCL - Mica Creek 132kV TCP</t>
  </si>
  <si>
    <t>Transformer size is 2x132/11kV 40/60MVA ONAN/ONAF;1x66/11kV 5/6.25MVA ONAN/ONAF(Standby)</t>
  </si>
  <si>
    <t>2020 W -0.9%, 2021 S -0.2% W -0.2%2022 S -0.3% W -0.3%2023 S -0.2% W -0.2%2024 S -0.4% W -0.4</t>
  </si>
  <si>
    <t>34 MVA on 18/02/2020 at 18:30</t>
  </si>
  <si>
    <t>17</t>
  </si>
  <si>
    <t>DYSA - Dysart (66/22kV)</t>
  </si>
  <si>
    <t>T035 - Dysart BSP</t>
  </si>
  <si>
    <t>Transformer size is 2x20MVA 66kV Transformer</t>
  </si>
  <si>
    <t>2020 W -1.7%, 2021 S -0.2% W -0.2%2022 S -0.3% W -0.3%2023 S -0.1% W -0.1%2024 S -0.3% W -0.3</t>
  </si>
  <si>
    <t>7.3 MVA on 16/12/2019 at 19:00</t>
  </si>
  <si>
    <t>EAAY - East Ayr (66/11kV)</t>
  </si>
  <si>
    <t>2020 W 0.1%, 2021 S 0.3% W 0.3%, 2022 S 0.2% W 0.2%, 2023 S 0.4% W 0.4%, 2024 S 0.1% W 0.1%</t>
  </si>
  <si>
    <t>13.7 MVA on 17/02/2020 at 20:00</t>
  </si>
  <si>
    <t>EABU - East Bundaberg (66/11kV)</t>
  </si>
  <si>
    <t>Transformer size is 2x66/11kV 12/16MVA ONAN/ONAF</t>
  </si>
  <si>
    <t>Capacity of commissioned Embedded Generation (with Connection Agreements) is 1.8 MVA</t>
  </si>
  <si>
    <t>2020 W 1.2%, 2021 S 1.0% W 1.0%, 2022 S 0.9% W 0.9%, 2023 S 1.0% W 1.0%, 2024 S 0.7% W 0.7%</t>
  </si>
  <si>
    <t>19.6 MVA on 17/02/2020 at 18:30</t>
  </si>
  <si>
    <t>23</t>
  </si>
  <si>
    <t>EATO - East Toowoomba (33/11kV)</t>
  </si>
  <si>
    <t>Transformer size is 2x33/11kV 15/18/25MVA ONAN/OFDAN/OFDAF</t>
  </si>
  <si>
    <t>2020 W -1.0%, 2021 S -0.1% W -0.1%2022 S -0.5% W -0.5%2023 S -0.4% W -0.4%2024 S -0.3% W -0.3</t>
  </si>
  <si>
    <t>31.2 MVA on 15/07/2019 at 19:00</t>
  </si>
  <si>
    <t>EDMO - Edmonton (132/22kV)</t>
  </si>
  <si>
    <t>QEMT - Edmonton TCP</t>
  </si>
  <si>
    <t>Transformer size is 2xEDMOSS TRANSFORMER</t>
  </si>
  <si>
    <t>Capacity of commissioned Embedded Generation (with Connection Agreements) is 16.3 MVA</t>
  </si>
  <si>
    <t>2020 W 0.7%, 2021 S 0.9% W 0.9%, 2022 S 0.8% W 0.8%, 2023 S 0.9% W 0.9%, 2024 S 0.7% W 0.7%</t>
  </si>
  <si>
    <t>45.9 MVA on 14/02/2020 at 18:00</t>
  </si>
  <si>
    <t>9.5</t>
  </si>
  <si>
    <t>EIDS - Eidsvold (66/11kV)</t>
  </si>
  <si>
    <t>Transformer size is 1x62/11kV 2MVA ON;1x66/11kV 2MVA ONAN</t>
  </si>
  <si>
    <t>2020 W 0.0%, 2021 S -0.0% W -0.0%2022 S -0.2% W -0.2%2023 S 0.0% W 0.0%, 2024 S -0.2% W -0.2</t>
  </si>
  <si>
    <t>1.8 MVA on 10/12/2019 at 19:00</t>
  </si>
  <si>
    <t>ELRO - Ellwoods Road (66/11kV)</t>
  </si>
  <si>
    <t>Transformer size is 1x66/11kV 4.1MVA ONAN;1x66/11kV 4.1MVA ONAN(Standby)</t>
  </si>
  <si>
    <t>2020 W -1.1%, 2021 S -0.1% W -0.1%2022 S -0.3% W -0.3%2023 S 0.1% W 0.1%, 2024 S -0.3% W -0.3</t>
  </si>
  <si>
    <t>2.5 MVA on 27/06/2019 at 07:30</t>
  </si>
  <si>
    <t>58.5</t>
  </si>
  <si>
    <t>EMER - Emerald (66/22kV)</t>
  </si>
  <si>
    <t>H015 - Lilyvale BSP</t>
  </si>
  <si>
    <t>Transformer size is 2x66/22kV 15/20MVA ONAN/ONAF;1x66/22kV 16/20MVA ONAN/ONAF</t>
  </si>
  <si>
    <t>2020 W -0.6%, 2021 S 0.1% W 0.1%, 2022 S -0.1% W -0.1%2023 S 0.1% W 0.1%, 2024 S -0.1% W -0.1</t>
  </si>
  <si>
    <t>32.9 MVA on 16/12/2019 at 17:30</t>
  </si>
  <si>
    <t>ETON - Eton (33/11kV)</t>
  </si>
  <si>
    <t>Transformer size is 2x33/11kV 7.5/5MVA ONAF/ONAN</t>
  </si>
  <si>
    <t>2020 W 0.1%, 2021 S 0.1% W 0.1%, 2022 S 0.0% W 0.0%, 2023 S 0.1% W 0.1%, 2024 S 0.0% W 0.0%</t>
  </si>
  <si>
    <t>7.8 MVA on 14/12/2019 at 19:30</t>
  </si>
  <si>
    <t>11</t>
  </si>
  <si>
    <t>EUDA - Eungella Dam (66/11kV)</t>
  </si>
  <si>
    <t>Transformer size is 1x66/11kV 1MVA ONAN;1x66/11kV 5MVA ONAN</t>
  </si>
  <si>
    <t>0.9 MVA on 01/01/2020 at 17:00</t>
  </si>
  <si>
    <t>6989</t>
  </si>
  <si>
    <t>EVEL - Evelyn (66/22kV)</t>
  </si>
  <si>
    <t>Transformer size is 1x66/22kV 6.3 MVA</t>
  </si>
  <si>
    <t>2020 W 0.2%, 2021 S 0.1% W 0.1%, 2022 S -0.1% W -0.1%2023 S 0.1% W 0.1%, 2024 S -0.1% W -0.1</t>
  </si>
  <si>
    <t>1.5 MVA on 30/11/2019 at 17:00</t>
  </si>
  <si>
    <t>28.5</t>
  </si>
  <si>
    <t>FARL - Farleigh (33/11kV)</t>
  </si>
  <si>
    <t>Transformer size is 1x33/11kV 5/7.5MVA ONAF/ONAN;1x33/11kV 5/7.5MVA ONAN/ONAF</t>
  </si>
  <si>
    <t>Capacity of commissioned Embedded Generation (with Connection Agreements) is 14.4 MVA</t>
  </si>
  <si>
    <t>2020 W 0.7%, 2021 S 0.0% W 0.0%, 2022 S -0.3% W -0.3%2023 S -0.2% W -0.2%2024 S -0.2% W -0.2</t>
  </si>
  <si>
    <t>3.9 MVA on 22/01/2020 at 19:00</t>
  </si>
  <si>
    <t>16.5</t>
  </si>
  <si>
    <t>FARN - Farnsfield (66/11kV)</t>
  </si>
  <si>
    <t>Transformer size is 2x66/11kV 10/12.5MVA ONAN/ONAF</t>
  </si>
  <si>
    <t>2020 W 0.1%, 2021 S 0.1% W 0.1%, 2022 S 0.0% W 0.0%, 2023 S 0.1% W 0.1%, 2024 S -0.0% W -0.0</t>
  </si>
  <si>
    <t>11.9 MVA on 10/01/2020 at 20:00</t>
  </si>
  <si>
    <t>FREN - Frenchville (66/11kV)</t>
  </si>
  <si>
    <t>Transformer size is 2x66/11kV 15/20MVA ONAN/ONAF</t>
  </si>
  <si>
    <t>2020 W 0.4%, 2021 S 0.5% W 0.5%, 2022 S 0.4% W 0.4%, 2023 S 0.4% W 0.4%, 2024 S 0.2% W 0.2%</t>
  </si>
  <si>
    <t>18.8 MVA on 16/12/2019 at 18:00</t>
  </si>
  <si>
    <t>GLFS - Friend Street (66/11kV)</t>
  </si>
  <si>
    <t>Transformer size is 1x66/11kV 16/20MVA ONAN/ONAF;1x66/11kV 24/32MVA ONAN/ONAF</t>
  </si>
  <si>
    <t>2020 W -1.1%, 2021 S -0.2% W -0.2%2022 S -0.5% W -0.5%2023 S -0.3% W -0.3%2024 S -0.3% W -0.3</t>
  </si>
  <si>
    <t>18.4 MVA on 20/02/2020 at 16:00</t>
  </si>
  <si>
    <t>1175</t>
  </si>
  <si>
    <t>GARB - Garbutt (66/11kV)</t>
  </si>
  <si>
    <t>Transformer size is 1x66/11kV 21/26.25/35MVA ONAN/ODAN/ODAF;1x66/11kV 21/26.25/35MVA ONAN/ONAF/ODAF</t>
  </si>
  <si>
    <t>2020 W 0.0%, 2021 S -0.7% W -0.7%2022 S -0.9% W -0.9%2023 S -0.6% W -0.6%2024 S -0.6% W -0.6</t>
  </si>
  <si>
    <t>29.1 MVA on 20/01/2020 at 13:30</t>
  </si>
  <si>
    <t>17.5</t>
  </si>
  <si>
    <t>GAYN - Gayndah (66/11kV)</t>
  </si>
  <si>
    <t>2020 W -0.3%, 2021 S -0.6% W -0.6%2022 S -0.9% W -0.9%2023 S -0.7% W -0.7%2024 S -0.6% W -0.6</t>
  </si>
  <si>
    <t>5.7 MVA on 16/12/2019 at 17:30</t>
  </si>
  <si>
    <t>GEOR - Georgetown (66/22kV)</t>
  </si>
  <si>
    <t>2020 W -0.6%, 2021 S -0.2% W -0.2%2022 S -0.3% W -0.3%2023 S -0.1% W -0.1%2024 S -0.4% W -0.4</t>
  </si>
  <si>
    <t>1.6 MVA on 04/12/2019 at 19:00</t>
  </si>
  <si>
    <t>GIRU - Giru (66/11kV)</t>
  </si>
  <si>
    <t>Transformer size is 2x66/11kV 4MVA ONAN</t>
  </si>
  <si>
    <t>2020 W -0.2%, 2021 S 0.1% W 0.1%, 2022 S 0.0% W 0.0%, 2023 S 0.2% W 0.2%, 2024 S -0.1% W -0.1</t>
  </si>
  <si>
    <t>2.2 MVA on 03/12/2019 at 19:00</t>
  </si>
  <si>
    <t>333</t>
  </si>
  <si>
    <t>GIVE - Givelda (66/11kV)</t>
  </si>
  <si>
    <t>Transformer size is 1x66/11kV 10MVA ONAN;1x66/11kV 7.5/10MVA ONAN/ONAF</t>
  </si>
  <si>
    <t>2020 W 0.1%, 2021 S 0.0% W 0.0%, 2022 S -0.1% W -0.1%2023 S 0.1% W 0.1%, 2024 S -0.1% W -0.1</t>
  </si>
  <si>
    <t>9 MVA on 21/11/2019 at 19:00</t>
  </si>
  <si>
    <t>99.5</t>
  </si>
  <si>
    <t>GLSO - Gladstone South (66/11kV)</t>
  </si>
  <si>
    <t>Transformer size is 1x66/11kV 15/20 MVA ONAN/ONAF;1x66/11kV 15/20MVA ONAN/ONAF</t>
  </si>
  <si>
    <t>2020 W 0.2%, 2021 S 0.4% W 0.4%, 2022 S 0.0% W 0.0%, 2023 S 0.1% W 0.1%, 2024 S 0.2% W 0.2%</t>
  </si>
  <si>
    <t>21.1 MVA on 16/12/2019 at 18:00</t>
  </si>
  <si>
    <t>GLEN - Glenden (66/11kV)</t>
  </si>
  <si>
    <t>NEWL - Newlands BSP</t>
  </si>
  <si>
    <t>Transformer size is 2x66/11kV 7.5MVA ONAN</t>
  </si>
  <si>
    <t>GLEE - Glenelg (66/33kV)</t>
  </si>
  <si>
    <t>Transformer size is 1x66/0.0191kV 0.63 MVA</t>
  </si>
  <si>
    <t>2020 W -0.1%, 2021 S -0.2% W -0.2%2022 S -0.2% W -0.2%2023 S -0.1% W -0.1%2024 S -0.3% W -0.3</t>
  </si>
  <si>
    <t>0.6 MVA on 19/01/2020 at 19:00</t>
  </si>
  <si>
    <t>GLEL - Glenella 11kV (66/11kV)</t>
  </si>
  <si>
    <t>2020 W 0.3%, 2021 S 0.1% W 0.1%, 2022 S 0.0% W 0.0%, 2023 S 0.1% W 0.1%, 2024 S 0.0% W 0.0%</t>
  </si>
  <si>
    <t>11 MVA on 20/02/2020 at 18:00</t>
  </si>
  <si>
    <t>GOOB - Gooburrum (66/11kV)</t>
  </si>
  <si>
    <t>2020 W 0.3%, 2021 S 0.2% W 0.2%, 2022 S 0.1% W 0.1%, 2023 S 0.2% W 0.2%, 2024 S 0.1% W 0.1%</t>
  </si>
  <si>
    <t>5.2 MVA on 09/01/2020 at 19:00</t>
  </si>
  <si>
    <t>GOOT - Gootchie (66/11kV)</t>
  </si>
  <si>
    <t>MARY - Maryborough BSP</t>
  </si>
  <si>
    <t>Transformer size is 1x62/11kV 2MVA ON;1x66/11kV 6.3MVA ONAN</t>
  </si>
  <si>
    <t>2020 W 0.3%, 2021 S -0.6% W -0.6%2022 S 0.1% W 0.1%, 2023 S 0.5% W 0.5%, 2024 S 0.2% W 0.2%</t>
  </si>
  <si>
    <t>4.1 MVA on 16/12/2019 at 18:30</t>
  </si>
  <si>
    <t>2.5</t>
  </si>
  <si>
    <t>Gracem - Gracemere (66/11kV)</t>
  </si>
  <si>
    <t>Transformer size is 1x10MVA 66kV Transformer</t>
  </si>
  <si>
    <t>2022 W 1.0%, 2023 S 1.0% W 1.0%, 2024 S 0.9% W 0.9%</t>
  </si>
  <si>
    <t xml:space="preserve">No current information, due to be commissioned Winter 2022 </t>
  </si>
  <si>
    <t>GRCR - Granite Creek (66/22kV)</t>
  </si>
  <si>
    <t>Transformer size is 1xGRCRSS 22/22KV REGULATOR 1 REG 1</t>
  </si>
  <si>
    <t>2020 W 0.2%, 2021 S 0.3% W 0.3%, 2022 S 0.1% W 0.1%, 2023 S 0.2% W 0.2%, 2024 S 0.1% W 0.1%</t>
  </si>
  <si>
    <t>0.3 MVA on 16/12/2019 at 19:00</t>
  </si>
  <si>
    <t>GREN - Greenvale (66/11kV)</t>
  </si>
  <si>
    <t>Transformer size is 1x66/11kV 0.5MVA ONAN</t>
  </si>
  <si>
    <t>0.5 MVA on 02/12/2019 at 18:00</t>
  </si>
  <si>
    <t>GUML - Gumlu (66/11kV)</t>
  </si>
  <si>
    <t>Transformer size is 1x66/11kV 0.5MVA ONAN;1x66/11kV 1MVA ONAN</t>
  </si>
  <si>
    <t>2020 W -1.7%, 2021 S -0.2% W -0.2%2022 S -0.3% W -0.3%2023 S -0.1% W -0.1%2024 S -0.4% W -0.4</t>
  </si>
  <si>
    <t>1.2 MVA on 02/11/2019 at 14:30</t>
  </si>
  <si>
    <t>159</t>
  </si>
  <si>
    <t>GUTH - Guthalungra (66/11kV)</t>
  </si>
  <si>
    <t>0.5 MVA on 01/01/2020 at 17:00</t>
  </si>
  <si>
    <t>8750</t>
  </si>
  <si>
    <t>HAPU - Haughton (66/11kV)</t>
  </si>
  <si>
    <t>Transformer size is 1x66/11kV 2.5MVA ONAN;1x66/11kV 4MVA ONAN</t>
  </si>
  <si>
    <t>2020 W 0.2%, 2021 S 0.3% W 0.3%, 2022 S 0.2% W 0.2%, 2023 S 0.3% W 0.3%, 2024 S 0.2% W 0.2%</t>
  </si>
  <si>
    <t>4.8 MVA on 19/12/2019 at 13:00</t>
  </si>
  <si>
    <t>169.5</t>
  </si>
  <si>
    <t>HELE - Helenvale (66/22kV)</t>
  </si>
  <si>
    <t>Transformer size is 1x66/22kV 4MVA ONAN</t>
  </si>
  <si>
    <t>0.8 MVA on 13/02/2020 at 19:00</t>
  </si>
  <si>
    <t>HEPA - Hermit Park (66/11kV)</t>
  </si>
  <si>
    <t>2020 W 0.1%, 2021 S 0.0% W 0.0%, 2022 S -0.3% W -0.3%2023 S -0.1% W -0.1%2024 S -0.2% W -0.2</t>
  </si>
  <si>
    <t>18.6 MVA on 14/02/2020 at 16:00</t>
  </si>
  <si>
    <t>HIGH - Highfields (33/11kV)</t>
  </si>
  <si>
    <t>Transformer size is 1x33/11kV 5MVA ON</t>
  </si>
  <si>
    <t>2020 W 0.9%, 2021 S 0.6% W 0.6%, 2022 S 0.5% W 0.5%, 2023 S 0.5% W 0.5%, 2024 S 0.3% W 0.3%</t>
  </si>
  <si>
    <t>3.6 MVA on 15/07/2019 at 18:00</t>
  </si>
  <si>
    <t>46</t>
  </si>
  <si>
    <t>HILL - Hillsborough (66/11kV)</t>
  </si>
  <si>
    <t>Transformer size is 1x66/11kV 0.05MVA ONAN</t>
  </si>
  <si>
    <t>0.1 MVA on 01/01/2020 at 17:00</t>
  </si>
  <si>
    <t>8742.5</t>
  </si>
  <si>
    <t>HOHI - Home Hill (66/11kV)</t>
  </si>
  <si>
    <t>Capacity of commissioned Embedded Generation (with Connection Agreements) is 15.1 MVA</t>
  </si>
  <si>
    <t>2020 W -0.2%, 2021 S -0.2% W -0.2%2022 S -0.3% W -0.3%2023 S -0.1% W -0.1%2024 S -0.3% W -0.3</t>
  </si>
  <si>
    <t>14.1 MVA on 13/01/2020 at 18:30</t>
  </si>
  <si>
    <t>HOWA - Howard (66/11kV)</t>
  </si>
  <si>
    <t>Transformer size is 2x62/11kV 7.5MVA ONAN</t>
  </si>
  <si>
    <t>2020 W 1.4%, 2021 S 1.2% W 1.2%, 2022 S 1.0% W 1.0%, 2023 S 1.0% W 1.0%, 2024 S 0.7% W 0.7%</t>
  </si>
  <si>
    <t>8.3 MVA on 22/01/2020 at 18:00</t>
  </si>
  <si>
    <t>HUGH - Hughenden (66/33kV)</t>
  </si>
  <si>
    <t>Transformer size is 2x66/33/6.6kV 8/5.5MVA ONAF/ONAN</t>
  </si>
  <si>
    <t>Capacity of commissioned Embedded Generation (with Connection Agreements) is 10.0 MVA</t>
  </si>
  <si>
    <t>2020 W -1.7%, 2021 S -0.4% W -0.4%2022 S -0.5% W -0.5%2023 S -0.3% W -0.3%2024 S -0.5% W -0.5</t>
  </si>
  <si>
    <t>3.9 MVA on 17/12/2019 at 19:30</t>
  </si>
  <si>
    <t>ILBI - Ilbilbie (33/11kV)</t>
  </si>
  <si>
    <t>2020 W -1.7%, 2021 S -0.3% W -0.3%2022 S -0.4% W -0.4%2023 S -0.3% W -0.3%2024 S -0.5% W -0.5</t>
  </si>
  <si>
    <t>0.7 MVA on 11/12/2019 at 19:00</t>
  </si>
  <si>
    <t>INGH - Ingham (66/11kV)</t>
  </si>
  <si>
    <t>2020 W -2.3%, 2021 S -0.6% W -0.6%2022 S -0.9% W -0.9%2023 S -0.6% W -0.6%2024 S -0.5% W -0.5</t>
  </si>
  <si>
    <t>11.3 MVA on 14/02/2020 at 17:30</t>
  </si>
  <si>
    <t>27</t>
  </si>
  <si>
    <t>JAND - Jandowae (33/11kV)</t>
  </si>
  <si>
    <t>Transformer size is 1x33/11 3.15MVA ON;1x33/11kV 0.75MVA ON(Standby)</t>
  </si>
  <si>
    <t>2020 W 0.0%, 2021 S 0.4% W 0.4%, 2022 S 0.3% W 0.3%, 2023 S 0.4% W 0.4%, 2024 S 0.2% W 0.2%</t>
  </si>
  <si>
    <t>1.4 MVA on 08/12/2019 at 18:30</t>
  </si>
  <si>
    <t>JARV - Jarvisfield (66/11kV)</t>
  </si>
  <si>
    <t>2020 W 0.0%, 2021 S -0.0% W -0.0%2022 S -0.1% W -0.1%2023 S 0.0% W 0.0%, 2024 S -0.2% W -0.2</t>
  </si>
  <si>
    <t>6.4 MVA on 14/01/2020 at 20:00</t>
  </si>
  <si>
    <t>JUPO - Jubilee Pocket (66/11kV)</t>
  </si>
  <si>
    <t>Transformer size is 1x66/11kV 19/26/32MVA ONAN/ODAN/ODAF</t>
  </si>
  <si>
    <t>2020 W 1.4%, 2021 S 1.3% W 1.3%, 2022 S 1.2% W 1.2%, 2023 S 1.3% W 1.3%, 2024 S 1.1% W 1.1%</t>
  </si>
  <si>
    <t>4.5 MVA on 19/02/2020 at 18:30</t>
  </si>
  <si>
    <t>21.5</t>
  </si>
  <si>
    <t>JUCR - Julia Creek (66/33kV)</t>
  </si>
  <si>
    <t>Transformer size is 1x66/33kV 7.5/6.3MVA ONAF/ONAN</t>
  </si>
  <si>
    <t>2020 W -0.5%, 2021 S -0.2% W -0.2%2022 S -0.3% W -0.3%2023 S -0.2% W -0.2%2024 S -0.4% W -0.4</t>
  </si>
  <si>
    <t>2.9 MVA on 11/12/2019 at 18:30</t>
  </si>
  <si>
    <t>KAIM - Kaimkillenbun (33/11kV)</t>
  </si>
  <si>
    <t>Transformer size is 1x33/11kV 1MVA ONAN;1x33/11kV 1MVA ONAN(Standby)</t>
  </si>
  <si>
    <t>0.9 MVA on 16/12/2019 at 19:00</t>
  </si>
  <si>
    <t>KALA - Kalamia (66/11kV)</t>
  </si>
  <si>
    <t>Transformer size is 1x66/11kV 7.5/10MVA ONAN/ONAF</t>
  </si>
  <si>
    <t>Capacity of commissioned Embedded Generation (with Connection Agreements) is 11.3 MVA</t>
  </si>
  <si>
    <t>2020 W 0.0%, 2021 S 0.0% W 0.0%, 2022 S -0.1% W -0.1%2023 S 0.1% W 0.1%, 2024 S -0.2% W -0.2</t>
  </si>
  <si>
    <t>4.3 MVA on 20/01/2020 at 19:00</t>
  </si>
  <si>
    <t>KESP - Kearneys Spring (110/11kV)</t>
  </si>
  <si>
    <t>QMRG - Middle Ridge (Ergon) TCP</t>
  </si>
  <si>
    <t>Transformer size is 2x110/11kV 30/40MVA ONAN/ONAF</t>
  </si>
  <si>
    <t>2020 W 0.4%, 2021 S -0.7% W -0.7%2022 S -0.2% W -0.2%2023 S 0.6% W 0.6%, 2024 S 0.4% W 0.4%</t>
  </si>
  <si>
    <t>28.5 MVA on 04/06/2019 at 17:30</t>
  </si>
  <si>
    <t>KECE - Kelsey Creek East (66/11kV)</t>
  </si>
  <si>
    <t>Transformer size is 1x66/11kV 12.5/16MVA ONAN/ONAF;1x66/11kV 16/20MVA ONAN/ONAF</t>
  </si>
  <si>
    <t>2020 W 0.1%, 2021 S 0.5% W 0.5%, 2022 S 0.4% W 0.4%, 2023 S 0.5% W 0.5%, 2024 S 0.3% W 0.3%</t>
  </si>
  <si>
    <t>14.5 MVA on 04/12/2019 at 19:00</t>
  </si>
  <si>
    <t>KIDS - Kidston (132/6.6kV)</t>
  </si>
  <si>
    <t>QROS - Ross (Kidston and Milchester) TCP</t>
  </si>
  <si>
    <t>Transformer size is 2x132/6.6kV 20MVA ONAN</t>
  </si>
  <si>
    <t>2020 W 0.1%, 2021 S 0.0% W 0.0%, 2022 S 0.0% W 0.0%, 2023 S 0.0% W 0.0%, 2024 S -0.0% W -0.0</t>
  </si>
  <si>
    <t>0.3 MVA on 11/03/2020 at 16:00</t>
  </si>
  <si>
    <t>KITO - Kilkivan Town (66/11kV)</t>
  </si>
  <si>
    <t>KILK - Kilkivan BSP</t>
  </si>
  <si>
    <t>Transformer size is 2x62/11kV 1MVA ON</t>
  </si>
  <si>
    <t>2020 W -0.0%, 2021 S 0.5% W 0.5%, 2022 S 0.3% W 0.3%, 2023 S 0.5% W 0.5%, 2024 S 0.2% W 0.2%</t>
  </si>
  <si>
    <t>1.1 MVA on 05/12/2019 at 19:00</t>
  </si>
  <si>
    <t>KILL - Killarney (33/11kV)</t>
  </si>
  <si>
    <t>2020 W -3.7%, 2021 S 1.8% W 1.8%, 2022 S 1.6% W 1.6%, 2023 S 2.2% W 2.2%, 2024 S 2.6% W 2.6%</t>
  </si>
  <si>
    <t>2.1 MVA on 19/07/2019 at 07:00</t>
  </si>
  <si>
    <t>KING - Kingaroy (66/11kV)</t>
  </si>
  <si>
    <t>Transformer size is 2x66/11kV 20/25/27MVA ONAN/ONAF</t>
  </si>
  <si>
    <t>2020 W -1.7%, 2021 S 0.1% W 0.1%, 2022 S -0.3% W -0.3%2023 S 0.0% W 0.0%, 2024 S -0.2% W -0.2</t>
  </si>
  <si>
    <t>24.4 MVA on 16/12/2019 at 17:30</t>
  </si>
  <si>
    <t>KIRK - Kirknie (66/11kV)</t>
  </si>
  <si>
    <t>Transformer size is 1x66/11kV 10MVA ONAN</t>
  </si>
  <si>
    <t>2020 W -0.0%, 2021 S -0.4% W -0.4%2022 S -0.7% W -0.7%2023 S -0.1% W -0.1%2024 S -0.5% W -0.5</t>
  </si>
  <si>
    <t>8.4 MVA on 13/02/2020 at 19:30</t>
  </si>
  <si>
    <t>62</t>
  </si>
  <si>
    <t>KOCR - Kogan Creek (33/11kV)</t>
  </si>
  <si>
    <t>Transformer size is 1xKOCR TFR1-66/33KV TRANSF 1</t>
  </si>
  <si>
    <t>2020 W 7.2%, 2021 S 0.5% W 0.5%, 2022 S 0.4% W 0.4%, 2023 S 0.4% W 0.4%, 2024 S 0.3% W 0.3%</t>
  </si>
  <si>
    <t>0.5 MVA on 11/02/2020 at 21:00</t>
  </si>
  <si>
    <t>69</t>
  </si>
  <si>
    <t>KOUM - Koumala (33/11kV)</t>
  </si>
  <si>
    <t>2.3 MVA on 04/12/2019 at 21:30</t>
  </si>
  <si>
    <t>LAQU - Laguna Quays (66/11kV)</t>
  </si>
  <si>
    <t>2020 W 0.4%, 2021 S 0.6% W 0.6%, 2022 S 0.5% W 0.5%, 2023 S 0.6% W 0.6%, 2024 S 0.4% W 0.4%</t>
  </si>
  <si>
    <t>2 MVA on 05/12/2019 at 19:30</t>
  </si>
  <si>
    <t>LAKE - Lakeland (66/22kV)</t>
  </si>
  <si>
    <t>Transformer size is 2x20MVA</t>
  </si>
  <si>
    <t>2020 W 0.3%, 2021 S 0.1% W 0.1%, 2022 S -0.1% W -0.1%2023 S 0.2% W 0.2%, 2024 S -0.1% W -0.1</t>
  </si>
  <si>
    <t>1.5 MVA on 16/07/2019 at 18:00</t>
  </si>
  <si>
    <t>LACR - Lakes Creek (66/11kV)</t>
  </si>
  <si>
    <t>2020 W -0.6%, 2021 S -0.1% W -0.1%2022 S -0.4% W -0.4%2023 S -0.0% W -0.0%2024 S -0.4% W -0.4</t>
  </si>
  <si>
    <t>13.7 MVA on 16/12/2019 at 17:30</t>
  </si>
  <si>
    <t>LANN - Lannercost (66/11kV)</t>
  </si>
  <si>
    <t>2020 W -0.3%, 2021 S -0.4% W -0.4%2022 S -0.5% W -0.5%2023 S -0.4% W -0.4%2024 S -0.5% W -0.5</t>
  </si>
  <si>
    <t>2.1 MVA on 11/02/2020 at 18:30</t>
  </si>
  <si>
    <t>LITT - Littlemore (66/11kV)</t>
  </si>
  <si>
    <t>Transformer size is 1x66/11kV 2MVA ON;1x66/11kV 2MVA ON(Standby)</t>
  </si>
  <si>
    <t>2020 W 0.2%, 2021 S 0.8% W 0.8%, 2022 S 0.2% W 0.2%, 2023 S 1.5% W 1.5%, 2024 S -0.2% W -0.2</t>
  </si>
  <si>
    <t>0.7 MVA on 16/12/2019 at 15:00</t>
  </si>
  <si>
    <t>LONG - Longreach (66/22kV)</t>
  </si>
  <si>
    <t>2020 W -1.9%, 2021 S -0.8% W -0.8%2022 S -0.9% W -0.9%2023 S -0.4% W -0.4%2024 S -0.6% W -0.6</t>
  </si>
  <si>
    <t>9.1 MVA on 18/02/2020 at 18:30</t>
  </si>
  <si>
    <t>LOCR - Louisa Creek (33/11kV)</t>
  </si>
  <si>
    <t>T176 - Louisa Creek BSP</t>
  </si>
  <si>
    <t>Transformer size is 1x33/11kV 6.3MVA ONAN</t>
  </si>
  <si>
    <t>2.4 MVA on 16/02/2020 at 18:00</t>
  </si>
  <si>
    <t>LUCI - Lucinda (66/11kV)</t>
  </si>
  <si>
    <t>Transformer size is 1x66/11kV 5/4MVA ONAF/ONAN</t>
  </si>
  <si>
    <t>2020 W -0.4%, 2021 S -0.2% W -0.2%2022 S -0.3% W -0.3%2023 S -0.2% W -0.2%2024 S -0.3% W -0.3</t>
  </si>
  <si>
    <t>2.8 MVA on 25/08/2019 at 17:00</t>
  </si>
  <si>
    <t>34</t>
  </si>
  <si>
    <t>LYLA - Lyndley Lane (33/22kV)</t>
  </si>
  <si>
    <t>Transformer size is 1x33/22kV 0.3MVA ON;1x33/22kV 0.75MVA ONAN</t>
  </si>
  <si>
    <t>2020 W 0.0%, 2021 S 0.3% W 0.3%, 2022 S 0.2% W 0.2%, 2023 S 0.3% W 0.3%, 2024 S 0.1% W 0.1%</t>
  </si>
  <si>
    <t>0.7 MVA on 02/01/2020 at 19:00</t>
  </si>
  <si>
    <t>MACN - Macknade (66/11kV)</t>
  </si>
  <si>
    <t>Capacity of commissioned Embedded Generation (with Connection Agreements) is 8.8 MVA</t>
  </si>
  <si>
    <t>2020 W -0.3%, 2021 S -0.4% W -0.4%2022 S -0.5% W -0.5%2023 S -0.4% W -0.4%2024 S -0.6% W -0.6</t>
  </si>
  <si>
    <t>4.5 MVA on 20/01/2020 at 19:00</t>
  </si>
  <si>
    <t>MALC - Malchi (66/11kV)</t>
  </si>
  <si>
    <t>2020 W 1.0%, 2021 S 1.2% W 1.2%, 2022 S 1.0% W 1.0%, 2023 S 1.0% W 1.0%, 2024 S 0.9% W 0.9%</t>
  </si>
  <si>
    <t>19 MVA on 16/12/2019 at 19:00</t>
  </si>
  <si>
    <t>MARE - Mareeba (66/22kV)</t>
  </si>
  <si>
    <t>Transformer size is 2x66/22kV 20/25MVA ONAN/ONAF</t>
  </si>
  <si>
    <t>2020 W 1.0%, 2021 S 0.7% W 0.7%, 2022 S 0.5% W 0.5%, 2023 S 0.7% W 0.7%, 2024 S 0.4% W 0.4%</t>
  </si>
  <si>
    <t>20.2 MVA on 05/12/2019 at 18:00</t>
  </si>
  <si>
    <t>MASO - Marian South (66/11kV)</t>
  </si>
  <si>
    <t>Transformer size is 1x10MVA 66/11kV Transformer</t>
  </si>
  <si>
    <t>Capacity of commissioned Embedded Generation (with Connection Agreements) is 23.4 MVA</t>
  </si>
  <si>
    <t>2020 W 0.7%, 2021 S 0.3% W 0.3%, 2022 S 0.2% W 0.2%, 2023 S 0.3% W 0.3%, 2024 S 0.1% W 0.1%</t>
  </si>
  <si>
    <t>6.3 MVA on 26/11/2019 at 19:00</t>
  </si>
  <si>
    <t>MACI - Maryborough City (66/11kV)</t>
  </si>
  <si>
    <t>Transformer size is 2x66/11kV 14/19MVA ONAN/ONAF</t>
  </si>
  <si>
    <t>Capacity of commissioned Embedded Generation (with Connection Agreements) is 73.0 MVA</t>
  </si>
  <si>
    <t>2020 W -1.6%, 2021 S -0.4% W -0.4%2022 S -0.8% W -0.8%2023 S -0.6% W -0.6%2024 S -0.4% W -0.4</t>
  </si>
  <si>
    <t>14.5 MVA on 16/12/2019 at 16:30</t>
  </si>
  <si>
    <t>MAFU - Max Fulton (66/11kV)</t>
  </si>
  <si>
    <t>Transformer size is 2x66/11kV 21/26.25/35MVA ONAN/ODAN/ODAF</t>
  </si>
  <si>
    <t>2020 W -0.1%, 2021 S -0.3% W -0.3%2022 S -0.5% W -0.5%2023 S -0.2% W -0.2%2024 S -0.3% W -0.3</t>
  </si>
  <si>
    <t>13.9 MVA on 14/02/2020 at 16:30</t>
  </si>
  <si>
    <t>21</t>
  </si>
  <si>
    <t>MCCR - McKinley Creek (66/11kV)</t>
  </si>
  <si>
    <t>Transformer size is 1x66/11kV 5/6.3MVA ONAN/ONAF;1xMCCR TX NO 1-66/11KV TRANSF 1</t>
  </si>
  <si>
    <t>2020 W 0.5%, 2021 S 0.8% W 0.8%, 2022 S 0.6% W 0.6%, 2023 S 0.7% W 0.7%, 2024 S 0.5% W 0.5%</t>
  </si>
  <si>
    <t>3.5 MVA on 14/02/2020 at 18:00</t>
  </si>
  <si>
    <t>MEAD - Meadowvale (66/11kV)</t>
  </si>
  <si>
    <t>Transformer size is 1x66/11kV 12/14MVA ONAN/ONAF;1x62/11kV 7.5MVA ONAN(Standby)</t>
  </si>
  <si>
    <t>2020 W 0.4%, 2021 S 0.2% W 0.2%, 2022 S 0.1% W 0.1%, 2023 S 0.2% W 0.2%, 2024 S -0.1% W -0.1</t>
  </si>
  <si>
    <t>9.5 MVA on 03/12/2019 at 19:00</t>
  </si>
  <si>
    <t>MEAN - Meandarra (33/22kV)</t>
  </si>
  <si>
    <t>COLU - Columboola BSP</t>
  </si>
  <si>
    <t>Transformer size is 1x33/22kV 1MVA ONAN;1x33/22kV 1MVA ONAN(Standby)</t>
  </si>
  <si>
    <t>2020 W -0.2%, 2021 S 0.0% W 0.0%, 2022 S -0.1% W -0.1%2023 S 0.0% W 0.0%, 2024 S -0.2% W -0.2</t>
  </si>
  <si>
    <t>0.7 MVA on 16/12/2019 at 19:30</t>
  </si>
  <si>
    <t>MERI - Merinda (66/11kV)</t>
  </si>
  <si>
    <t>Transformer size is 1x66/11kV 6.3MVA ONAN;1x66/11kV 8/10MVA ONAN/ONAF(Standby)</t>
  </si>
  <si>
    <t>2020 W -0.5%, 2021 S -0.4% W -0.4%2022 S -0.5% W -0.5%2023 S -0.2% W -0.2%2024 S -0.6% W -0.6</t>
  </si>
  <si>
    <t>5.3 MVA on 28/08/2019 at 14:00</t>
  </si>
  <si>
    <t>147.5</t>
  </si>
  <si>
    <t>MERN - Meringandan (33/11kV)</t>
  </si>
  <si>
    <t>T116 - Torrington BSP</t>
  </si>
  <si>
    <t>Transformer size is 2x66/11kV 6.3MVA ONAN</t>
  </si>
  <si>
    <t>2020 W 0.9%, 2021 S 1.2% W 1.2%, 2022 S 1.0% W 1.0%, 2023 S 1.1% W 1.1%, 2024 S 0.9% W 0.9%</t>
  </si>
  <si>
    <t>11.4 MVA on 04/06/2019 at 18:30</t>
  </si>
  <si>
    <t>MIDD - Middlemount (66/22kV)</t>
  </si>
  <si>
    <t>Transformer size is 2x66/22kV 5MVA ONAN</t>
  </si>
  <si>
    <t>2020 W -1.1%, 2021 S -0.1% W -0.1%2022 S -0.2% W -0.2%2023 S 0.0% W 0.0%, 2024 S -0.3% W -0.3</t>
  </si>
  <si>
    <t>5.3 MVA on 16/12/2019 at 19:00</t>
  </si>
  <si>
    <t>MILE - Miles (33/11kV)</t>
  </si>
  <si>
    <t>Transformer size is 1x33/11kV 6.3MVA ONAN;1x33/11KV 1.5MVA ONAN(Standby)</t>
  </si>
  <si>
    <t>2020 W 0.3%, 2021 S 0.0% W 0.0%, 2022 S -0.2% W -0.2%2023 S 0.1% W 0.1%, 2024 S -0.4% W -0.4</t>
  </si>
  <si>
    <t>3.3 MVA on 30/01/2020 at 18:00</t>
  </si>
  <si>
    <t>MICO - Miles-Condamine (33/22kV)</t>
  </si>
  <si>
    <t>Transformer size is 1x33/22kV 0.75MVA ON;1x33/22kV 0.75MVA ONAN</t>
  </si>
  <si>
    <t>2020 W 0.1%, 2021 S 0.0% W 0.0%, 2022 S -0.1% W -0.1%2023 S 0.0% W 0.0%, 2024 S -0.1% W -0.1</t>
  </si>
  <si>
    <t>0.7 MVA on 16/12/2019 at 19:00</t>
  </si>
  <si>
    <t>MILL - Millaroo (66/11kV)</t>
  </si>
  <si>
    <t>2020 W -0.1%, 2021 S -0.1% W -0.1%2022 S -0.2% W -0.2%2023 S 0.1% W 0.1%, 2024 S -0.2% W -0.2</t>
  </si>
  <si>
    <t>2.5 MVA on 20/12/2019 at 19:30</t>
  </si>
  <si>
    <t>36</t>
  </si>
  <si>
    <t>MILC - Millchester (66/11kV)</t>
  </si>
  <si>
    <t>2020 W -0.6%, 2021 S 0.1% W 0.1%, 2022 S -0.0% W -0.0%2023 S 0.1% W 0.1%, 2024 S -0.1% W -0.1</t>
  </si>
  <si>
    <t>6 MVA on 19/02/2020 at 19:30</t>
  </si>
  <si>
    <t>MILM - Millmerran (33/11kV)</t>
  </si>
  <si>
    <t>2020 W -0.4%, 2021 S 0.1% W 0.1%, 2022 S 0.0% W 0.0%, 2023 S 0.1% W 0.1%, 2024 S 0.0% W 0.0%</t>
  </si>
  <si>
    <t>3.9 MVA on 16/12/2019 at 17:30</t>
  </si>
  <si>
    <t>5391</t>
  </si>
  <si>
    <t>MING - Mingela (66/11kV)</t>
  </si>
  <si>
    <t>Transformer size is 1xMING TX NO 1-66/11KV TRANSF 1</t>
  </si>
  <si>
    <t>2020 W 0.2%, 2021 S 0.0% W 0.0%, 2022 S 0.0% W 0.0%, 2023 S 0.0% W 0.0%, 2024 S 0.0% W 0.0%</t>
  </si>
  <si>
    <t>0.3 MVA on 01/01/2020 at 17:00</t>
  </si>
  <si>
    <t>2709</t>
  </si>
  <si>
    <t>MIRA - Mirani (66/11kV)</t>
  </si>
  <si>
    <t>2020 W 0.6%, 2021 S 0.3% W 0.3%, 2022 S 0.2% W 0.2%, 2023 S 0.3% W 0.3%, 2024 S 0.1% W 0.1%</t>
  </si>
  <si>
    <t>4.3 MVA on 14/12/2019 at 20:00</t>
  </si>
  <si>
    <t>MIVA - Miriam Vale (66/22kV)</t>
  </si>
  <si>
    <t>2020 W 0.2%, 2021 S 0.2% W 0.2%, 2022 S 0.0% W 0.0%, 2023 S 0.1% W 0.1%, 2024 S -0.1% W -0.1</t>
  </si>
  <si>
    <t>1.9 MVA on 16/12/2019 at 19:00</t>
  </si>
  <si>
    <t>235.5</t>
  </si>
  <si>
    <t>MITC - Mitchell (33/11kV)</t>
  </si>
  <si>
    <t>T083 - Roma 33kV BSP</t>
  </si>
  <si>
    <t>Transformer size is 3x33/11kV 0.75MVA ON</t>
  </si>
  <si>
    <t>2020 W -1.7%, 2021 S -0.4% W -0.4%2022 S -0.7% W -0.7%2023 S -0.3% W -0.3%2024 S -0.5% W -0.5</t>
  </si>
  <si>
    <t>2 MVA on 11/12/2019 at 15:00</t>
  </si>
  <si>
    <t>MOPA - Mona Park (66/11kV)</t>
  </si>
  <si>
    <t>2020 W 0.0%, 2021 S -0.4% W -0.4%2022 S -0.7% W -0.7%2023 S -0.2% W -0.2%2024 S -0.4% W -0.4</t>
  </si>
  <si>
    <t>5.8 MVA on 12/12/2019 at 19:30</t>
  </si>
  <si>
    <t>29</t>
  </si>
  <si>
    <t>MODA - Monduran Dam (66/11kV)</t>
  </si>
  <si>
    <t>Transformer size is 1xMODA TX NO 2-66/11/3.3KV TRANSF 2(Standby);1xMODA TX NO 1-66/11/3.3KV TRANSF 1</t>
  </si>
  <si>
    <t>2020 W 0.3%, 2021 S 0.7% W 0.7%, 2022 S 0.3% W 0.3%, 2023 S 0.9% W 0.9%, 2024 S -0.0% W -0.0</t>
  </si>
  <si>
    <t>0.2 MVA on 04/06/2019 at 19:00</t>
  </si>
  <si>
    <t>MONT - Monto (66/11kV)</t>
  </si>
  <si>
    <t>Transformer size is 2x66/11kV 6.25MVA ONAN</t>
  </si>
  <si>
    <t>2020 W 0.0%, 2021 S 0.0% W 0.0%, 2022 S -0.1% W -0.1%2023 S 0.0% W 0.0%, 2024 S -0.2% W -0.2</t>
  </si>
  <si>
    <t>5.2 MVA on 15/12/2019 at 19:00</t>
  </si>
  <si>
    <t>MOOR - Moorvale (66/11kV)</t>
  </si>
  <si>
    <t>T198 - Broadlea BSP</t>
  </si>
  <si>
    <t>Transformer size is 1x66/11kV 7.5/10MVA ON/OB</t>
  </si>
  <si>
    <t>5.8 MVA on 18/11/2019 at 18:30</t>
  </si>
  <si>
    <t>MORA - Moranbah Town (132/11kV)</t>
  </si>
  <si>
    <t>QMRL - Moranbah 11kV TCP</t>
  </si>
  <si>
    <t>Transformer size is 1x20 MVA;1x20MVA</t>
  </si>
  <si>
    <t>Capacity of commissioned Embedded Generation (with Connection Agreements) is 19.3 MVA</t>
  </si>
  <si>
    <t>2020 W 0.4%, 2021 S 0.8% W 0.8%, 2022 S 0.7% W 0.7%, 2023 S 0.9% W 0.9%, 2024 S 0.6% W 0.6%</t>
  </si>
  <si>
    <t>13 MVA on 18/02/2020 at 18:30</t>
  </si>
  <si>
    <t>MOSS - Mossman (66/22kV)</t>
  </si>
  <si>
    <t>2020 W 0.3%, 2021 S 0.3% W 0.3%, 2022 S 0.1% W 0.1%, 2023 S 0.3% W 0.3%, 2024 S 0.0% W 0.0%</t>
  </si>
  <si>
    <t>7.9 MVA on 13/02/2020 at 18:30</t>
  </si>
  <si>
    <t>MOFO - Mount Fox (66/33kV)</t>
  </si>
  <si>
    <t>Transformer size is 1x66/11kV 0.63MVA ONAN</t>
  </si>
  <si>
    <t>2020 W -0.4%, 2021 S -0.4% W -0.4%2022 S -0.4% W -0.4%2023 S -0.3% W -0.3%2024 S -0.4% W -0.4</t>
  </si>
  <si>
    <t>0.1 MVA on 06/12/2019 at 18:30</t>
  </si>
  <si>
    <t>1</t>
  </si>
  <si>
    <t>MLEP - Mount Leyshon Pump (66/11kV)</t>
  </si>
  <si>
    <t xml:space="preserve">Transformer size is 1x66/11kV 0MVA </t>
  </si>
  <si>
    <t>635</t>
  </si>
  <si>
    <t>MORO - Mount Rooper (66/11kV)</t>
  </si>
  <si>
    <t>2020 W 0.6%, 2021 S 0.0% W 0.0%, 2022 S -0.2% W -0.2%2023 S -0.1% W -0.1%2024 S -0.1% W -0.1</t>
  </si>
  <si>
    <t>1.1 MVA on 14/02/2020 at 13:30</t>
  </si>
  <si>
    <t>85</t>
  </si>
  <si>
    <t>MOUR - Moura (66/22kV)</t>
  </si>
  <si>
    <t>T027 - Moura BSP</t>
  </si>
  <si>
    <t>Transformer size is 2x7.5/10 MVA ONAN/ONAF</t>
  </si>
  <si>
    <t>2020 W -0.5%, 2021 S -0.3% W -0.3%2022 S -0.4% W -0.4%2023 S -0.2% W -0.2%2024 S -0.5% W -0.5</t>
  </si>
  <si>
    <t>7.9 MVA on 17/02/2020 at 19:00</t>
  </si>
  <si>
    <t>MOBA - Mt Bassett (33/11kV)</t>
  </si>
  <si>
    <t>Transformer size is 1x33/11kV 10MVA ONAN;2x33/11kV 12.5MVA ONAN</t>
  </si>
  <si>
    <t>2020 W 1.0%, 2021 S 0.4% W 0.4%, 2022 S 0.3% W 0.3%, 2023 S 0.5% W 0.5%, 2024 S 0.2% W 0.2%</t>
  </si>
  <si>
    <t>11.8 MVA on 10/02/2020 at 14:00</t>
  </si>
  <si>
    <t>MOGA - Mt Garnet (66/22kV)</t>
  </si>
  <si>
    <t>Transformer size is 2x66/22kV 4MVA ONAN</t>
  </si>
  <si>
    <t>2020 W -2.8%, 2021 S 0.0% W 0.0%, 2022 S -0.3% W -0.3%2023 S 0.4% W 0.4%, 2024 S -0.5% W -0.5</t>
  </si>
  <si>
    <t>1.8 MVA on 04/12/2019 at 15:30</t>
  </si>
  <si>
    <t>MOMO - Mt Molloy (66/22kV)</t>
  </si>
  <si>
    <t>Transformer size is 1x66/22kV 10/12.5MVA ONAN/ONAF;1x66/22kV 1.5MVA ONAN(Standby)</t>
  </si>
  <si>
    <t>2020 W 0.6%, 2021 S 0.3% W 0.3%, 2022 S 0.2% W 0.2%, 2023 S 0.3% W 0.3%, 2024 S 0.0% W 0.0%</t>
  </si>
  <si>
    <t>1.1 MVA on 15/02/2020 at 16:30</t>
  </si>
  <si>
    <t>MOMR - Mt Morgan (66/11kV)</t>
  </si>
  <si>
    <t>Transformer size is 2x66/11kV 5/6.25MVA ONAN/ONAF</t>
  </si>
  <si>
    <t>2020 W 0.2%, 2021 S 0.0% W 0.0%, 2022 S -0.1% W -0.1%2023 S 0.0% W 0.0%, 2024 S -0.2% W -0.2</t>
  </si>
  <si>
    <t>3.3 MVA on 16/12/2019 at 19:00</t>
  </si>
  <si>
    <t>MOMW - Mt Mowbullan (33/11kV)</t>
  </si>
  <si>
    <t>Transformer size is 1x33/11kV 1MVA ON</t>
  </si>
  <si>
    <t>2020 W -0.1%, 2021 S 0.5% W 0.5%, 2022 S 0.3% W 0.3%, 2023 S 0.6% W 0.6%, 2024 S 0.2% W 0.2%</t>
  </si>
  <si>
    <t>0.7 MVA on 01/06/2019 at 18:30</t>
  </si>
  <si>
    <t>MOSI - Mt Sibley (33/11kV)</t>
  </si>
  <si>
    <t>Transformer size is 1x33/11kV 3MVA ON;1x33/11KV 5MVA ONAN</t>
  </si>
  <si>
    <t>2020 W 0.5%, 2021 S 0.3% W 0.3%, 2022 S 0.2% W 0.2%, 2023 S 0.3% W 0.3%, 2024 S 0.1% W 0.1%</t>
  </si>
  <si>
    <t>4.4 MVA on 16/12/2019 at 17:30</t>
  </si>
  <si>
    <t>510</t>
  </si>
  <si>
    <t>MUTO - Mundubbera Town (66/11kV)</t>
  </si>
  <si>
    <t>Transformer size is 1x66/11kV 16/20MVA ONAN/ONAF;1xMUTO 66/11kV TRANSF 2 TX02T01</t>
  </si>
  <si>
    <t>2020 W -0.1%, 2021 S -0.2% W -0.2%2022 S -0.4% W -0.4%2023 S -0.1% W -0.1%2024 S -0.4% W -0.4</t>
  </si>
  <si>
    <t>7.1 MVA on 11/12/2019 at 17:30</t>
  </si>
  <si>
    <t>MURG - Murgon (66/11kV)</t>
  </si>
  <si>
    <t>Transformer size is 2x66/11kV 8.5/12.5MVA ONAN/ONAF</t>
  </si>
  <si>
    <t>2020 W 0.1%, 2021 S 0.5% W 0.5%, 2022 S 0.4% W 0.4%, 2023 S 0.6% W 0.6%, 2024 S 0.3% W 0.3%</t>
  </si>
  <si>
    <t>12.2 MVA on 16/12/2019 at 19:00</t>
  </si>
  <si>
    <t>MUTA - Mutarnee (66/11kV)</t>
  </si>
  <si>
    <t>Transformer size is 1x66/11kV 1MVA ON</t>
  </si>
  <si>
    <t>2020 W -0.5%, 2021 S 0.2% W 0.2%, 2022 S 0.1% W 0.1%, 2023 S 0.3% W 0.3%, 2024 S 0.1% W 0.1%</t>
  </si>
  <si>
    <t>0.4 MVA on 07/12/2019 at 18:30</t>
  </si>
  <si>
    <t>NANA - Nanango (66/11kV)</t>
  </si>
  <si>
    <t>2020 W -0.5%, 2021 S 0.8% W 0.8%, 2022 S 0.7% W 0.7%, 2023 S 0.8% W 0.8%, 2024 S 0.6% W 0.6%</t>
  </si>
  <si>
    <t>7.3 MVA on 16/12/2019 at 17:30</t>
  </si>
  <si>
    <t>NAND - Nandi (33/11kV)</t>
  </si>
  <si>
    <t>Transformer size is 1x33/11 3.15MVA ON;1x33/11kV 1MVA ON</t>
  </si>
  <si>
    <t>2020 W 0.0%, 2021 S 0.0% W 0.0%, 2022 S -0.0% W -0.0%2023 S 0.2% W 0.2%, 2024 S -0.1% W -0.1</t>
  </si>
  <si>
    <t>1.1 MVA on 16/12/2019 at 19:00</t>
  </si>
  <si>
    <t>NEBO - Nebo (132/11kV)</t>
  </si>
  <si>
    <t>QNEB - Nebo TCP</t>
  </si>
  <si>
    <t>Transformer size is 1xNEBOSS 3T 132/11KV TRANSF 3 3T;1xNEBOSS TRANSF 4</t>
  </si>
  <si>
    <t>2020 W -1.0%, 2021 S -0.1% W -0.1%2022 S -0.3% W -0.3%2023 S 0.0% W 0.0%, 2024 S -0.3% W -0.3</t>
  </si>
  <si>
    <t>3.2 MVA on 04/12/2019 at 19:00</t>
  </si>
  <si>
    <t>NESM - Neil Smith (66/11kV)</t>
  </si>
  <si>
    <t>Transformer size is 2x66/11kV 15/20/25MVA ON/OB/OFB</t>
  </si>
  <si>
    <t>15.9 MVA on 20/01/2020 at 13:30</t>
  </si>
  <si>
    <t>25.5</t>
  </si>
  <si>
    <t>NORM - Normanton (66/22kV)</t>
  </si>
  <si>
    <t>Transformer size is 1xNORM TX NO 1-66/22KV TRANSF 1;1xNORM TX NO 2-66/22KV TRANSF 2</t>
  </si>
  <si>
    <t>Capacity of commissioned Embedded Generation (with Connection Agreements) is 5.3 MVA</t>
  </si>
  <si>
    <t>2020 W -0.6%, 2021 S 0.0% W 0.0%, 2022 S -0.2% W -0.2%2023 S 0.1% W 0.1%, 2024 S -0.1% W -0.1</t>
  </si>
  <si>
    <t>4.4 MVA on 04/12/2019 at 18:00</t>
  </si>
  <si>
    <t>66</t>
  </si>
  <si>
    <t>NOCL - North Cloncurry (66/11kV)</t>
  </si>
  <si>
    <t>Transformer size is 1x66/11kV 5/6.5MVA ONAN/ONAF;1x66/11kV 6.5/5MVA ONAF/ONAN</t>
  </si>
  <si>
    <t>3.6 MVA on 18/12/2019 at 18:30</t>
  </si>
  <si>
    <t>18.5</t>
  </si>
  <si>
    <t>NOMA - North Mackay (33/11kV)</t>
  </si>
  <si>
    <t>GZSA - Glenella ZS Accumulator</t>
  </si>
  <si>
    <t>Transformer size is 2x33/11kV 15/20MVA ONAN/ONAF</t>
  </si>
  <si>
    <t>2020 W 0.5%, 2021 S 0.7% W 0.7%, 2022 S 0.6% W 0.6%, 2023 S 0.6% W 0.6%, 2024 S 0.5% W 0.5%</t>
  </si>
  <si>
    <t>22.9 MVA on 16/02/2020 at 18:00</t>
  </si>
  <si>
    <t>NOST - North Street (33/11kV)</t>
  </si>
  <si>
    <t>Transformer size is 3x33/11kV 10MVA ONAN</t>
  </si>
  <si>
    <t>2020 W -0.7%, 2021 S -0.1% W -0.1%2022 S -0.0% W -0.0%2023 S 0.4% W 0.4%, 2024 S 0.1% W 0.1%</t>
  </si>
  <si>
    <t>22.8 MVA on 04/06/2019 at 15:00</t>
  </si>
  <si>
    <t>NORW - Norwin (33/11kV)</t>
  </si>
  <si>
    <t>Transformer size is 2x7.5/10MVA ONAN/ONAF 33/11kV</t>
  </si>
  <si>
    <t>2020 W 0.0%, 2021 S 0.0% W 0.0%, 2022 S -0.0% W -0.0%2023 S 0.1% W 0.1%, 2024 S -0.1% W -0.1</t>
  </si>
  <si>
    <t>2.2 MVA on 16/12/2019 at 18:30</t>
  </si>
  <si>
    <t>OAKE - Oakey (33/11kV)</t>
  </si>
  <si>
    <t>T189 - Oakey BSP</t>
  </si>
  <si>
    <t>Transformer size is 2x33/11kV 20/25MVA ONAN/ONAF</t>
  </si>
  <si>
    <t>2020 W -1.4%, 2021 S -0.5% W -0.5%2022 S -1.1% W -1.1%2023 S -0.5% W -0.5%2024 S -0.8% W -0.8</t>
  </si>
  <si>
    <t>16.6 MVA on 11/12/2019 at 14:00</t>
  </si>
  <si>
    <t>OONN - Oonoonba (66/11kV)</t>
  </si>
  <si>
    <t>2020 W 1.8%, 2021 S 1.6% W 1.6%, 2022 S 1.4% W 1.4%, 2023 S 1.5% W 1.5%, 2024 S 1.3% W 1.3%</t>
  </si>
  <si>
    <t>14.7 MVA on 12/02/2020 at 19:00</t>
  </si>
  <si>
    <t>OWAN - Owanyilla (66/11kV)</t>
  </si>
  <si>
    <t>Transformer size is 1x66/11kV 10MVA ONAN;1xOWAN TX NO 1 TRANSF 1 RG91765711 10 MVA ONAN</t>
  </si>
  <si>
    <t>6.2 MVA on 09/12/2019 at 18:00</t>
  </si>
  <si>
    <t>PAMP - Pampas (33/11kV)</t>
  </si>
  <si>
    <t>2020 W -1.3%, 2021 S -0.1% W -0.1%2022 S -0.0% W -0.0%2023 S 0.1% W 0.1%, 2024 S -0.1% W -0.1</t>
  </si>
  <si>
    <t>7.8 MVA on 15/02/2020 at 16:00</t>
  </si>
  <si>
    <t>PAND - Pandoin (66/22kV)</t>
  </si>
  <si>
    <t>2020 W -0.1%, 2021 S 0.1% W 0.1%, 2022 S -0.0% W -0.0%2023 S 0.1% W 0.1%, 2024 S -0.1% W -0.1</t>
  </si>
  <si>
    <t>10.7 MVA on 02/12/2019 at 19:00</t>
  </si>
  <si>
    <t>PARK - Parkhurst (66/11kV)</t>
  </si>
  <si>
    <t>2020 W 0.4%, 2021 S 0.1% W 0.1%, 2022 S -0.1% W -0.1%2023 S 0.1% W 0.1%, 2024 S 0.0% W 0.0%</t>
  </si>
  <si>
    <t>15.6 MVA on 16/12/2019 at 16:00</t>
  </si>
  <si>
    <t>PERA - Peranga (33/11kV)</t>
  </si>
  <si>
    <t>Transformer size is 1x33/11kV 0.75MVA ON;1x33/11kV 3MVA ON</t>
  </si>
  <si>
    <t>2020 W 0.1%, 2021 S 0.1% W 0.1%, 2022 S -0.1% W -0.1%2023 S 0.2% W 0.2%, 2024 S -0.1% W -0.1</t>
  </si>
  <si>
    <t>1.7 MVA on 16/12/2019 at 18:00</t>
  </si>
  <si>
    <t>PEAR - Peter Arlett (66/11kV)</t>
  </si>
  <si>
    <t>2020 W 0.9%, 2021 S 0.6% W 0.6%, 2022 S 0.5% W 0.5%, 2023 S 0.7% W 0.7%, 2024 S 0.4% W 0.4%</t>
  </si>
  <si>
    <t>22.9 MVA on 12/02/2020 at 18:30</t>
  </si>
  <si>
    <t>PIAL - Pialba (66/11kV)</t>
  </si>
  <si>
    <t>Transformer size is 2x66/11kV 12.5/16MVA ONAN/ONAF</t>
  </si>
  <si>
    <t>Capacity of commissioned Embedded Generation (with Connection Agreements) is 0.4 MVA</t>
  </si>
  <si>
    <t>2020 W 0.3%, 2021 S 0.1% W 0.1%, 2022 S -0.4% W -0.4%2023 S -0.3% W -0.3%2024 S -0.2% W -0.2</t>
  </si>
  <si>
    <t>16.2 MVA on 20/02/2020 at 16:00</t>
  </si>
  <si>
    <t>PINN - Pinnacle (66/11kV)</t>
  </si>
  <si>
    <t>2020 W 0.9%, 2021 S 0.3% W 0.3%, 2022 S 0.2% W 0.2%, 2023 S 0.3% W 0.3%, 2024 S 0.2% W 0.2%</t>
  </si>
  <si>
    <t>3.9 MVA on 17/11/2019 at 19:00</t>
  </si>
  <si>
    <t>PIRR - Pirrinuan (33/11kV)</t>
  </si>
  <si>
    <t>Transformer size is 1x33/11kV 3.15MVA ONAN;1x33/11kV 1MVA ON(Standby)</t>
  </si>
  <si>
    <t>2020 W 0.0%, 2021 S -3.4% W -3.4%2022 S -5.1% W -5.1%2023 S -5.0% W -5.0%2024 S -2.8% W -2.8</t>
  </si>
  <si>
    <t>2.4 MVA on 25/06/2019 at 07:00</t>
  </si>
  <si>
    <t>PLAN - Planella (66/11kV)</t>
  </si>
  <si>
    <t>Transformer size is 2x33/11kV 13MVA ONAN</t>
  </si>
  <si>
    <t>2020 W 1.2%, 2021 S 1.3% W 1.3%, 2022 S 1.2% W 1.2%, 2023 S 1.2% W 1.2%, 2024 S 1.1% W 1.1%</t>
  </si>
  <si>
    <t>19.3 MVA on 16/02/2020 at 18:00</t>
  </si>
  <si>
    <t>PLEY - Pleystowe (33/11kV)</t>
  </si>
  <si>
    <t>Transformer size is 3x33/11kV 5MVA ONAN</t>
  </si>
  <si>
    <t>7.7 MVA on 02/12/2019 at 20:00</t>
  </si>
  <si>
    <t>POVE - Point Vernon (66/11kV)</t>
  </si>
  <si>
    <t>Transformer size is 1xPoint Vernon Tx No 1;1xPoint Vernon Tx No 2</t>
  </si>
  <si>
    <t>2020 W 0.3%, 2021 S 0.0% W 0.0%, 2022 S -0.4% W -0.4%2023 S -0.4% W -0.4%2024 S -0.3% W -0.3</t>
  </si>
  <si>
    <t>21.3 MVA on 20/02/2020 at 16:30</t>
  </si>
  <si>
    <t>POZI - Pozieres (33/11kV)</t>
  </si>
  <si>
    <t>STAN - Stanthorpe BSP</t>
  </si>
  <si>
    <t>Transformer size is 2x33/11kV 3MVA ON</t>
  </si>
  <si>
    <t>2020 W -2.3%, 2021 S -0.3% W -0.3%2022 S -0.6% W -0.6%2023 S -0.3% W -0.3%2024 S -0.5% W -0.5</t>
  </si>
  <si>
    <t>2.5 MVA on 03/02/2020 at 15:00</t>
  </si>
  <si>
    <t>45.5</t>
  </si>
  <si>
    <t>PROT - Proston (66/11kV)</t>
  </si>
  <si>
    <t>Transformer size is 1x66/11kV 2.3MVA ONAN;1x66/11kV 2MVA ON</t>
  </si>
  <si>
    <t>2020 W 0.2%, 2021 S 0.2% W 0.2%, 2022 S 0.1% W 0.1%, 2023 S 0.2% W 0.2%, 2024 S -0.1% W -0.1</t>
  </si>
  <si>
    <t>1.5 MVA on 17/07/2019 at 19:00</t>
  </si>
  <si>
    <t>PURR - Purrawunda (33/11kV)</t>
  </si>
  <si>
    <t>Transformer size is 2x33/11kV 6.25MVA ONAN</t>
  </si>
  <si>
    <t>2020 W 0.0%, 2021 S 0.0% W 0.0%, 2022 S -0.1% W -0.1%2023 S 0.2% W 0.2%, 2024 S -0.2% W -0.2</t>
  </si>
  <si>
    <t>6.3 MVA on 16/12/2019 at 18:00</t>
  </si>
  <si>
    <t>23.5</t>
  </si>
  <si>
    <t>QUIL - Quilpie (66/11kV)</t>
  </si>
  <si>
    <t>Transformer size is 2x66/11kV 3MVA ONAN</t>
  </si>
  <si>
    <t>2020 W -1.2%, 2021 S -0.5% W -0.5%2022 S -0.6% W -0.6%2023 S -0.5% W -0.5%2024 S -0.7% W -0.7</t>
  </si>
  <si>
    <t>2.3 MVA on 10/01/2020 at 18:30</t>
  </si>
  <si>
    <t>RAGL - Raglan (66/22kV)</t>
  </si>
  <si>
    <t>2020 W 0.2%, 2021 S 0.4% W 0.4%, 2022 S 0.2% W 0.2%, 2023 S 0.5% W 0.5%, 2024 S 0.1% W 0.1%</t>
  </si>
  <si>
    <t>4 MVA on 16/12/2019 at 19:00</t>
  </si>
  <si>
    <t>RASM - Rasmussen (66/11kV)</t>
  </si>
  <si>
    <t>19.6 MVA on 19/01/2020 at 18:00</t>
  </si>
  <si>
    <t>RAVE - Ravenshoe (66/22kV)</t>
  </si>
  <si>
    <t>Transformer size is 1x66/22kV 12/15MVA ONAN/ONAF</t>
  </si>
  <si>
    <t>Capacity of commissioned Embedded Generation (with Connection Agreements) is 12.0 MVA</t>
  </si>
  <si>
    <t>2020 W -3.1%, 2021 S -0.5% W -0.5%2022 S -1.0% W -1.0%2023 S -0.9% W -0.9%2024 S -0.5% W -0.5</t>
  </si>
  <si>
    <t>2.6 MVA on 18/07/2019 at 07:30</t>
  </si>
  <si>
    <t>RAVN - Ravenswood (66/11kV)</t>
  </si>
  <si>
    <t>Transformer size is 1x66/11kV 2.5MVA ONAN</t>
  </si>
  <si>
    <t>2020 W 0.3%, 2021 S -0.1% W -0.1%2022 S -0.3% W -0.3%2023 S 0.0% W 0.0%, 2024 S -0.2% W -0.2</t>
  </si>
  <si>
    <t>1.4 MVA on 27/03/2020 at 00:00</t>
  </si>
  <si>
    <t>RICH - Richmond (66/33kV)</t>
  </si>
  <si>
    <t>Transformer size is 1x66/33kV 6.3MVA ONAN;1x66/33kV 7.5/6.3MVA ONAF/ONAN</t>
  </si>
  <si>
    <t>2020 W -0.8%, 2021 S -0.3% W -0.3%2022 S -0.4% W -0.4%2023 S -0.3% W -0.3%2024 S -0.5% W -0.5</t>
  </si>
  <si>
    <t>2.4 MVA on 26/11/2019 at 18:30</t>
  </si>
  <si>
    <t>724.5</t>
  </si>
  <si>
    <t>ROGL - Rockhampton Glenmore (66/11kV)</t>
  </si>
  <si>
    <t>Transformer size is 1x25MVA 66kV Transformer;2x66/11kV 20/25MVA ONAN/ONAF</t>
  </si>
  <si>
    <t>2020 W -0.3%, 2021 S -0.2% W -0.2%2022 S -0.5% W -0.5%2023 S -0.2% W -0.2%2024 S -0.3% W -0.3</t>
  </si>
  <si>
    <t>21.1 MVA on 16/12/2019 at 16:00</t>
  </si>
  <si>
    <t>ROSO - Rockhampton South (66/11kV)</t>
  </si>
  <si>
    <t>Transformer size is 2x66/11kV 15/20MVA ONAN/OFDAN</t>
  </si>
  <si>
    <t>2020 W -0.7%, 2021 S -0.8% W -0.8%2022 S -1.2% W -1.2%2023 S -0.9% W -0.9%2024 S -0.6% W -0.6</t>
  </si>
  <si>
    <t>15.2 MVA on 21/01/2020 at 14:00</t>
  </si>
  <si>
    <t>ROST - Rocky Street (66/11kV)</t>
  </si>
  <si>
    <t>2020 W 0.2%, 2021 S -0.1% W -0.1%2022 S 0.2% W 0.2%, 2023 S 0.3% W 0.3%, 2024 S 0.0% W 0.0%</t>
  </si>
  <si>
    <t>20.2 MVA on 02/12/2019 at 18:00</t>
  </si>
  <si>
    <t>ROLE - Rolleston (66/22kV)</t>
  </si>
  <si>
    <t>T163 - Rolleston BSP</t>
  </si>
  <si>
    <t>Transformer size is 2x12.5 MVA</t>
  </si>
  <si>
    <t>2020 W -0.5%, 2021 S -0.0% W -0.0%2022 S -0.1% W -0.1%2023 S 0.0% W 0.0%, 2024 S -0.1% W -0.1</t>
  </si>
  <si>
    <t>7.1 MVA on 16/12/2019 at 17:30</t>
  </si>
  <si>
    <t>ROLL - Rollingstone (66/11kV)</t>
  </si>
  <si>
    <t>Transformer size is 1x66/11kV 2.5/2.9MVA ONAN/ONAF</t>
  </si>
  <si>
    <t>2020 W 1.3%, 2021 S 0.5% W 0.5%, 2022 S 0.3% W 0.3%, 2023 S 0.5% W 0.5%, 2024 S 0.2% W 0.2%</t>
  </si>
  <si>
    <t>1.4 MVA on 15/02/2020 at 19:00</t>
  </si>
  <si>
    <t>ROEA - Roma East (33/11kV)</t>
  </si>
  <si>
    <t>Transformer size is 2x33/11kV 6.3MVA ONAN</t>
  </si>
  <si>
    <t>2020 W -0.7%, 2021 S -0.2% W -0.2%2022 S -0.5% W -0.5%2023 S -0.3% W -0.3%2024 S -0.3% W -0.3</t>
  </si>
  <si>
    <t>9.3 MVA on 11/12/2019 at 15:30</t>
  </si>
  <si>
    <t>ROWE - Roma West (33/11kV)</t>
  </si>
  <si>
    <t>Transformer size is 1x33/11kV 2.5MVA ONAN;1xROWESS T1 33KV TRANSF 1 TRANSF T1</t>
  </si>
  <si>
    <t>2020 W -0.8%, 2021 S 0.1% W 0.1%, 2022 S -0.1% W -0.1%2023 S 0.0% W 0.0%, 2024 S 0.0% W 0.0%</t>
  </si>
  <si>
    <t>4.3 MVA on 20/11/2019 at 16:00</t>
  </si>
  <si>
    <t>ROWO - Roo Works (33/11kV)</t>
  </si>
  <si>
    <t>SGZA - St George ZS Accumulator</t>
  </si>
  <si>
    <t>Transformer size is 1x33/11kV 2MVA ONAN</t>
  </si>
  <si>
    <t>2020 W -0.2%, 2021 S -0.1% W -0.1%2022 S -0.2% W -0.2%2023 S -0.2% W -0.2%2024 S -0.3% W -0.3</t>
  </si>
  <si>
    <t>1.1 MVA on 18/02/2020 at 14:30</t>
  </si>
  <si>
    <t>20.5</t>
  </si>
  <si>
    <t>ROSE - Rosella (33/11kV)</t>
  </si>
  <si>
    <t>Transformer size is 2x33/11kV 4.5MVA ONAN</t>
  </si>
  <si>
    <t>2020 W 0.4%, 2021 S 0.2% W 0.2%, 2022 S -0.1% W -0.1%2023 S 0.2% W 0.2%, 2024 S -0.1% W -0.1</t>
  </si>
  <si>
    <t>6.4 MVA on 04/12/2019 at 19:00</t>
  </si>
  <si>
    <t>ROPL - Ross Plains (66/11kV)</t>
  </si>
  <si>
    <t>Transformer size is 2x66/11kV 12/15MVA ONAN/ONAF</t>
  </si>
  <si>
    <t>2020 W -0.1%, 2021 S 0.0% W 0.0%, 2022 S -0.1% W -0.1%2023 S -0.1% W -0.1%2024 S -0.2% W -0.2</t>
  </si>
  <si>
    <t>16.4 MVA on 02/02/2020 at 19:00</t>
  </si>
  <si>
    <t>SARI - Sarina (33/11kV)</t>
  </si>
  <si>
    <t>Transformer size is 2x33/11kV 10/12.5MVA ONAN/ONAF</t>
  </si>
  <si>
    <t>Capacity of commissioned Embedded Generation (with Connection Agreements) is 17.5 MVA</t>
  </si>
  <si>
    <t>2020 W 0.4%, 2021 S 0.7% W 0.7%, 2022 S 0.5% W 0.5%, 2023 S 0.7% W 0.7%, 2024 S 0.4% W 0.4%</t>
  </si>
  <si>
    <t>13.9 MVA on 17/02/2020 at 19:00</t>
  </si>
  <si>
    <t>SAUN - Saunders (66/11kV)</t>
  </si>
  <si>
    <t>Transformer size is 1x66/11kV 4MVA ONAN</t>
  </si>
  <si>
    <t>2020 W -0.1%, 2021 S 0.2% W 0.2%, 2022 S 0.1% W 0.1%, 2023 S 0.2% W 0.2%, 2024 S 0.0% W 0.0%</t>
  </si>
  <si>
    <t>1.4 MVA on 21/01/2020 at 13:00</t>
  </si>
  <si>
    <t>SHUT - Shutehaven (66/22kV)</t>
  </si>
  <si>
    <t>Transformer size is 1x66/22kV 15/20/25MVA ONAN/ONAF/ODAF</t>
  </si>
  <si>
    <t>2020 W 0.4%, 2021 S 0.0% W 0.0%, 2022 S -0.2% W -0.2%2023 S 0.3% W 0.3%, 2024 S -0.4% W -0.4</t>
  </si>
  <si>
    <t>9.2 MVA on 20/01/2020 at 16:00</t>
  </si>
  <si>
    <t>CAWD - Skid B (Cawdor) (33/11kV)</t>
  </si>
  <si>
    <t>Transformer size is 1x10MVA Skid transformer</t>
  </si>
  <si>
    <t>2020 W 0.0%, 2021 S 1.7% W 1.7%, 2022 S 1.4% W 1.4%, 2023 S 1.4% W 1.4%, 2024 S 1.1% W 1.1%</t>
  </si>
  <si>
    <t>5.5 MVA on 04/06/2019 at 18:00</t>
  </si>
  <si>
    <t>24</t>
  </si>
  <si>
    <t>LARO - Skid D (Landing Road) (66/11kV)</t>
  </si>
  <si>
    <t>T130 - Boat Creek BSP</t>
  </si>
  <si>
    <t>Transformer size is 1x10MVA Skid Transformer ONAN</t>
  </si>
  <si>
    <t>1.7 MVA on 05/12/2019 at 15:00</t>
  </si>
  <si>
    <t>62.5</t>
  </si>
  <si>
    <t>SKIE - Skid E (Chinchilla) (33/11kV)</t>
  </si>
  <si>
    <t>Transformer size is 1xSkid 33/11kV 5MVA ONAN</t>
  </si>
  <si>
    <t>2020 W 0.7%, 2021 S 0.7% W 0.7%, 2022 S 0.6% W 0.6%, 2023 S 0.7% W 0.7%, 2024 S 0.5% W 0.5%</t>
  </si>
  <si>
    <t>5.6 MVA on 16/12/2019 at 18:00</t>
  </si>
  <si>
    <t>CHAL - Skid K (Charlton) (33/11kV)</t>
  </si>
  <si>
    <t>Transformer size is 1x7.5/10MVA ONAN/ONAF 33/11kV</t>
  </si>
  <si>
    <t>2020 W -0.5%, 2021 S -0.4% W -0.4%2022 S -0.9% W -0.9%2023 S -0.4% W -0.4%2024 S -0.2% W -0.2</t>
  </si>
  <si>
    <t>4.7 MVA on 24/06/2019 at 07:30</t>
  </si>
  <si>
    <t>SOBL - South Blackwater (66/22kV)</t>
  </si>
  <si>
    <t>Transformer size is 1x66/22kV 0.3MVA ON</t>
  </si>
  <si>
    <t>2020 W -0.1%, 2021 S -0.1% W -0.1%2022 S -0.2% W -0.2%2023 S -0.0% W -0.0%2024 S -0.3% W -0.3</t>
  </si>
  <si>
    <t>0.4 MVA on 16/12/2019 at 19:30</t>
  </si>
  <si>
    <t>SOBU - South Bundaberg (66/11kV)</t>
  </si>
  <si>
    <t>2020 W 0.7%, 2021 S 0.7% W 0.7%, 2022 S 0.5% W 0.5%, 2023 S 0.7% W 0.7%, 2024 S 0.4% W 0.4%</t>
  </si>
  <si>
    <t>12.5 MVA on 09/12/2019 at 18:30</t>
  </si>
  <si>
    <t>SOKO - South Kolan (66/11kV)</t>
  </si>
  <si>
    <t>Transformer size is 2x66/11kV 7.5/10MVA ON/ONB</t>
  </si>
  <si>
    <t>Capacity of commissioned Embedded Generation (with Connection Agreements) is 1.0 MVA</t>
  </si>
  <si>
    <t>2020 W -1.8%, 2021 S 0.5% W 0.5%, 2022 S 0.3% W 0.3%, 2023 S 0.4% W 0.4%, 2024 S 0.2% W 0.2%</t>
  </si>
  <si>
    <t>5.4 MVA on 21/12/2019 at 19:30</t>
  </si>
  <si>
    <t>SOMA - South Mackay (33/11kV)</t>
  </si>
  <si>
    <t>Transformer size is 1x33/11kV 12.5/15/20MVA ONAN/ONAF/ODAF;1x33/11kV 12.5/15/21MVA ONAN/ONAF/ODAF</t>
  </si>
  <si>
    <t>Capacity of commissioned Embedded Generation (with Connection Agreements) is 2.4 MVA</t>
  </si>
  <si>
    <t>2020 W -0.3%, 2021 S -1.2% W -1.2%2022 S -1.9% W -1.9%2023 S -1.7% W -1.7%2024 S -1.2% W -1.2</t>
  </si>
  <si>
    <t>18.4 MVA on 23/01/2020 at 14:00</t>
  </si>
  <si>
    <t>46.5</t>
  </si>
  <si>
    <t>SOTO - South Toowoomba (33/11kV)</t>
  </si>
  <si>
    <t>Transformer size is 3x33/11kV 11.5MVA ONAF</t>
  </si>
  <si>
    <t>2020 W -0.3%, 2021 S 0.9% W 0.9%, 2022 S 0.7% W 0.7%, 2023 S 0.9% W 0.9%, 2024 S 0.6% W 0.6%</t>
  </si>
  <si>
    <t>25.7 MVA on 04/06/2019 at 20:30</t>
  </si>
  <si>
    <t>SAGE - St. George (66/33kV)</t>
  </si>
  <si>
    <t>Transformer size is 2x66/33/11kV 20MVA ONAN</t>
  </si>
  <si>
    <t>2020 W -0.1%, 2021 S -0.1% W -0.1%2022 S -0.1% W -0.1%2023 S -0.1% W -0.1%2024 S -0.2% W -0.2</t>
  </si>
  <si>
    <t>11.3 MVA on 02/03/2020 at 18:30</t>
  </si>
  <si>
    <t>SAGT - St. George Town (33/11kV)</t>
  </si>
  <si>
    <t>2020 W -0.8%, 2021 S -0.5% W -0.5%2022 S -0.5% W -0.5%2023 S -0.2% W -0.2%2024 S -0.4% W -0.4</t>
  </si>
  <si>
    <t>4.9 MVA on 30/01/2020 at 15:30</t>
  </si>
  <si>
    <t>STAM - Stamford (66/33kV)</t>
  </si>
  <si>
    <t>Transformer size is 1x66/33/19kV 0.63MVA ONAN</t>
  </si>
  <si>
    <t>0.3 MVA on 05/07/2019 at 21:00</t>
  </si>
  <si>
    <t>STTO - Stanthorpe Town (33/11kV)</t>
  </si>
  <si>
    <t>2020 W -0.1%, 2021 S 0.1% W 0.1%, 2022 S -0.1% W -0.1%2023 S 0.1% W 0.1%, 2024 S -0.2% W -0.2</t>
  </si>
  <si>
    <t>11.7 MVA on 24/06/2019 at 17:30</t>
  </si>
  <si>
    <t>STUA - Stuart (66/11kV)</t>
  </si>
  <si>
    <t>Transformer size is 2x66/11kV 21/26/35MVA ONAN/ODAN/ODAF</t>
  </si>
  <si>
    <t>2020 W 0.7%, 2021 S 1.4% W 1.4%, 2022 S 1.3% W 1.3%, 2023 S 1.4% W 1.4%, 2024 S 1.2% W 1.2%</t>
  </si>
  <si>
    <t>26.4 MVA on 17/01/2020 at 18:30</t>
  </si>
  <si>
    <t>68.5</t>
  </si>
  <si>
    <t>TANB - Tanby (66/22kV)</t>
  </si>
  <si>
    <t>2020 W 1.4%, 2021 S 1.8% W 1.8%, 2022 S 1.6% W 1.6%, 2023 S 1.7% W 1.7%, 2024 S 1.5% W 1.5%</t>
  </si>
  <si>
    <t>11.8 MVA on 16/02/2020 at 18:30</t>
  </si>
  <si>
    <t>TARA - Tara (33/11kV)</t>
  </si>
  <si>
    <t>Transformer size is 1x33/11kV 1.5MVA ON;1x33/11kV 1MVA ON</t>
  </si>
  <si>
    <t>2020 W -1.4%, 2021 S -0.3% W -0.3%2022 S -0.1% W -0.1%2023 S 0.1% W 0.1%, 2024 S -0.1% W -0.1</t>
  </si>
  <si>
    <t>1.4 MVA on 11/12/2019 at 14:30</t>
  </si>
  <si>
    <t>TEST - Tennyson Street (33/11kV)</t>
  </si>
  <si>
    <t>Transformer size is 1x33/11kV 10/12.5MVA ONAN/ONAF;1x33/11kV 12.5MVA ON</t>
  </si>
  <si>
    <t>2020 W -1.3%, 2021 S -0.5% W -0.5%2022 S -0.9% W -0.9%2023 S -0.7% W -0.7%2024 S -0.5% W -0.5</t>
  </si>
  <si>
    <t>17.7 MVA on 12/02/2020 at 16:00</t>
  </si>
  <si>
    <t>THEO - Theodore (66/22kV)</t>
  </si>
  <si>
    <t>Transformer size is 2x66/22kV 5MVA ON;1x66/22kV 5MVA ONAN</t>
  </si>
  <si>
    <t>2020 W -0.9%, 2021 S -0.2% W -0.2%2022 S -0.5% W -0.5%2023 S -0.0% W -0.0%2024 S -0.6% W -0.6</t>
  </si>
  <si>
    <t>11.6 MVA on 07/12/2019 at 16:30</t>
  </si>
  <si>
    <t>TIER - Tieri (66/22kV)</t>
  </si>
  <si>
    <t>2020 W -0.8%, 2021 S 0.0% W 0.0%, 2022 S -0.1% W -0.1%2023 S 0.1% W 0.1%, 2024 S -0.2% W -0.2</t>
  </si>
  <si>
    <t>2 MVA on 16/12/2019 at 18:30</t>
  </si>
  <si>
    <t>TWCE - Toowoomba Central (110/11kV)</t>
  </si>
  <si>
    <t>Transformer size is 2x40MVA 110/11kV Transformer</t>
  </si>
  <si>
    <t>2020 W -0.5%, 2021 S -0.5% W -0.5%2022 S -0.7% W -0.7%2023 S -0.4% W -0.4%2024 S -0.5% W -0.5</t>
  </si>
  <si>
    <t>23.9 MVA on 22/01/2020 at 12:30</t>
  </si>
  <si>
    <t>TORQ - Torquay (66/11kV)</t>
  </si>
  <si>
    <t>2020 W 1.0%, 2021 S 1.4% W 1.4%, 2022 S 1.3% W 1.3%, 2023 S 1.3% W 1.3%, 2024 S 1.1% W 1.1%</t>
  </si>
  <si>
    <t>28.8 MVA on 20/02/2020 at 18:00</t>
  </si>
  <si>
    <t>TORR - Torrington (33/11kV)</t>
  </si>
  <si>
    <t>Transformer size is 2x33/11kV 15/18.5/25 ONAN/ODAN/ODAF</t>
  </si>
  <si>
    <t>2020 W 0.0%, 2021 S 0.4% W 0.4%, 2022 S -0.2% W -0.2%2023 S 0.9% W 0.9%, 2024 S 1.3% W 1.3%</t>
  </si>
  <si>
    <t>23.9 MVA on 04/06/2019 at 18:00</t>
  </si>
  <si>
    <t>32</t>
  </si>
  <si>
    <t>TOPO - Townsville Port (66/11kV)</t>
  </si>
  <si>
    <t>Transformer size is 2x66/11kV 19.2/24/32MVA ONAN/ODAN/ODAF</t>
  </si>
  <si>
    <t>2020 W 0.3%, 2021 S 0.0% W 0.0%, 2022 S -0.1% W -0.1%2023 S 0.1% W 0.1%, 2024 S -0.1% W -0.1</t>
  </si>
  <si>
    <t>10.1 MVA on 14/02/2020 at 19:00</t>
  </si>
  <si>
    <t>24.5</t>
  </si>
  <si>
    <t>TUAN - Tuan (66/11kV)</t>
  </si>
  <si>
    <t>2020 W 0.4%, 2021 S 0.4% W 0.4%, 2022 S 0.2% W 0.2%, 2023 S 0.6% W 0.6%, 2024 S 0.0% W 0.0%</t>
  </si>
  <si>
    <t>5.6 MVA on 10/07/2019 at 23:30</t>
  </si>
  <si>
    <t>197.5</t>
  </si>
  <si>
    <t>VERM - Vermont (66/22kV)</t>
  </si>
  <si>
    <t>Transformer size is 1x66/22kV 10MVA ONAN;1xVERMSS TRANSF 2</t>
  </si>
  <si>
    <t>2020 W -1.0%, 2021 S 0.0% W 0.0%, 2022 S 0.0% W 0.0%, 2023 S 0.0% W 0.0%, 2024 S 0.0% W 0.0%</t>
  </si>
  <si>
    <t>13.5 MVA on 02/07/2019 at 00:00</t>
  </si>
  <si>
    <t>WALL - Wallaville (66/11kV)</t>
  </si>
  <si>
    <t>Transformer size is 2x66/11kV 8/10MVA ONAN/ONAF</t>
  </si>
  <si>
    <t>8.9 MVA on 16/12/2019 at 19:00</t>
  </si>
  <si>
    <t>WAND - Wandoan (33/22kV)</t>
  </si>
  <si>
    <t>Transformer size is 2x33/22kV 5MVA ONAN</t>
  </si>
  <si>
    <t>2020 W 0.1%, 2021 S 0.0% W 0.0%, 2022 S -0.1% W -0.1%2023 S 0.0% W 0.0%, 2024 S -0.2% W -0.2</t>
  </si>
  <si>
    <t>2.9 MVA on 16/12/2019 at 19:30</t>
  </si>
  <si>
    <t>48</t>
  </si>
  <si>
    <t>WAEA - Warwick East (33/11kV)</t>
  </si>
  <si>
    <t>Transformer size is 2x33/11kV 25/32MVA ONAN/ODAF</t>
  </si>
  <si>
    <t>2020 W -1.0%, 2021 S -0.3% W -0.3%2022 S -0.7% W -0.7%2023 S -0.4% W -0.4%2024 S -0.4% W -0.4</t>
  </si>
  <si>
    <t>18.6 MVA on 29/01/2020 at 16:30</t>
  </si>
  <si>
    <t>WEBU - West Bundaberg (66/11kV)</t>
  </si>
  <si>
    <t>2020 W -1.0%, 2021 S 0.1% W 0.1%, 2022 S -0.2% W -0.2%2023 S 0.0% W 0.0%, 2024 S 0.0% W 0.0%</t>
  </si>
  <si>
    <t>29.4 MVA on 20/02/2020 at 14:00</t>
  </si>
  <si>
    <t>WEDA - West Dalby (33/11kV)</t>
  </si>
  <si>
    <t>Transformer size is 1x33/11KV 6.25MVA ONAN;1x33/11KV 6.3MVA ONAN</t>
  </si>
  <si>
    <t>2020 W -2.2%, 2021 S -0.9% W -0.9%2022 S -0.3% W -0.3%2023 S 0.7% W 0.7%, 2024 S -0.2% W -0.2</t>
  </si>
  <si>
    <t>4.7 MVA on 09/12/2019 at 15:30</t>
  </si>
  <si>
    <t>WEMA - West Mackay (33/11kV)</t>
  </si>
  <si>
    <t>2020 W -0.3%, 2021 S -0.1% W -0.1%2022 S -0.4% W -0.4%2023 S -0.1% W -0.1%2024 S -0.3% W -0.3</t>
  </si>
  <si>
    <t>17.9 MVA on 12/02/2020 at 16:00</t>
  </si>
  <si>
    <t>WETO - West Toowoomba (33/11kV)</t>
  </si>
  <si>
    <t>2020 W -0.9%, 2021 S -0.1% W -0.1%2022 S -0.3% W -0.3%2023 S -0.1% W -0.1%2024 S -0.3% W -0.3</t>
  </si>
  <si>
    <t>27.2 MVA on 04/06/2019 at 15:00</t>
  </si>
  <si>
    <t>WEWA - West Warwick (33/11kV)</t>
  </si>
  <si>
    <t>2020 W -0.4%, 2021 S 0.1% W 0.1%, 2022 S -0.2% W -0.2%2023 S -0.1% W -0.1%2024 S -0.2% W -0.2</t>
  </si>
  <si>
    <t>10.8 MVA on 29/01/2020 at 18:00</t>
  </si>
  <si>
    <t>WINT - Winton (66/11kV)</t>
  </si>
  <si>
    <t>2020 W 0.1%, 2021 S -1.1% W -1.1%2022 S -1.5% W -1.5%2023 S -1.2% W -1.2%2024 S -1.0% W -1.0</t>
  </si>
  <si>
    <t>2.9 MVA on 17/12/2019 at 18:00</t>
  </si>
  <si>
    <t>52</t>
  </si>
  <si>
    <t>WIRR - Wirralie (66/33kV)</t>
  </si>
  <si>
    <t>Transformer size is 1xWIRRSS TX01 66/33KV TRANSF 1</t>
  </si>
  <si>
    <t>2020 W -0.7%, 2021 S -0.2% W -0.2%2022 S -0.3% W -0.3%2023 S -0.2% W -0.2%2024 S -0.3% W -0.3</t>
  </si>
  <si>
    <t>0.3 MVA on 17/12/2019 at 19:30</t>
  </si>
  <si>
    <t>WOOG - Woodgate (66/11kV)</t>
  </si>
  <si>
    <t>2020 W 1.2%, 2021 S 1.2% W 1.2%, 2022 S 1.0% W 1.0%, 2023 S 1.0% W 1.0%, 2024 S 0.7% W 0.7%</t>
  </si>
  <si>
    <t>2.5 MVA on 24/12/2019 at 19:00</t>
  </si>
  <si>
    <t>WOOD - Woodhouse Station (66/11kV)</t>
  </si>
  <si>
    <t>Transformer size is 1x66/11kV 0.25MVA ONAN</t>
  </si>
  <si>
    <t>8648</t>
  </si>
  <si>
    <t>WOSO - Woodstock South (66/11kV)</t>
  </si>
  <si>
    <t>Transformer size is 1xWOSO TX01 66/11kV TRANSF 1</t>
  </si>
  <si>
    <t>2020 W 2.3%, 2021 S 3.1% W 3.1%, 2022 S 2.8% W 2.8%, 2023 S 2.8% W 2.8%, 2024 S 2.5% W 2.5%</t>
  </si>
  <si>
    <t>1.3 MVA on 19/01/2020 at 18:30</t>
  </si>
  <si>
    <t>WOOL - Woolooga (66/11kV)</t>
  </si>
  <si>
    <t>2020 W 0.3%, 2021 S -0.2% W -0.2%2022 S -1.2% W -1.2%2023 S -1.3% W -1.3%2024 S -1.9% W -1.9</t>
  </si>
  <si>
    <t>4.4 MVA on 16/12/2019 at 18:00</t>
  </si>
  <si>
    <t>1.5</t>
  </si>
  <si>
    <t>WOWA - Wowan (66/22kV)</t>
  </si>
  <si>
    <t>Transformer size is 2x66/22kV 5/6.3MVA ONAN/ONAF</t>
  </si>
  <si>
    <t>2020 W -0.5%, 2021 S -0.3% W -0.3%2022 S -0.4% W -0.4%2023 S -0.2% W -0.2%2024 S -0.4% W -0.4</t>
  </si>
  <si>
    <t>5.5 MVA on 16/12/2019 at 19:30</t>
  </si>
  <si>
    <t>YARR - Yarraman (66/11kV)</t>
  </si>
  <si>
    <t>Transformer size is 2x66/11kV 5/6MVA ON/ONB</t>
  </si>
  <si>
    <t>2020 W 0.2%, 2021 S 0.5% W 0.5%, 2022 S -1.7% W -1.7%2023 S -0.5% W -0.5%2024 S 0.1% W 0.1%</t>
  </si>
  <si>
    <t>4 MVA on 03/02/2020 at 18:00</t>
  </si>
  <si>
    <t>YASO - Yarranlea South (33/11kV)</t>
  </si>
  <si>
    <t>Transformer size is 1x33/11kV 1.5MVA ONAN;1x33/11kV 1MVA ONAN</t>
  </si>
  <si>
    <t>2020 W 0.0%, 2021 S 0.1% W 0.1%, 2022 S -0.1% W -0.1%2023 S 0.2% W 0.2%, 2024 S -0.2% W -0.2</t>
  </si>
  <si>
    <t>1.4 MVA on 16/12/2019 at 17:30</t>
  </si>
  <si>
    <t>YEPP - Yeppoon (66/11kV)</t>
  </si>
  <si>
    <t>Transformer size is 2x66/11kV 16/25MVA ONAN/ONAF</t>
  </si>
  <si>
    <t>2020 W 0.3%, 2021 S 0.6% W 0.6%, 2022 S 0.6% W 0.6%, 2023 S 0.6% W 0.6%, 2024 S 0.5% W 0.5%</t>
  </si>
  <si>
    <t>22.5 MVA on 20/02/2020 at 18:30</t>
  </si>
  <si>
    <t>Bulk Summary Information and Peak Load Forecast</t>
  </si>
  <si>
    <t>T065 - Alligator Creek BSP (132/33kV)</t>
  </si>
  <si>
    <t>QALC - Alligator Creek 33kV TCP</t>
  </si>
  <si>
    <t>Transformer size is 1xALCR TFMR-2-2 TRANSFORMER 132/33/11KV-100 MVA;1xALCR TFMR-3 TRANSFORMER 132/33/11KV-100 MVA</t>
  </si>
  <si>
    <t>41.9 MVA on 13/12/2019 at 19:30</t>
  </si>
  <si>
    <t>T072 - Barcaldine BSP (132/66kV)</t>
  </si>
  <si>
    <t>QLCM - Lilyvale (Barcaldine &amp; Clermont) TCP</t>
  </si>
  <si>
    <t>Transformer size is 1xBARC TX NO 1-132/66KV TRANSF 1;1xBARC TX NO 2-132/66KV TRANSF 2</t>
  </si>
  <si>
    <t>Capacity of commissioned Embedded Generation (with Connection Agreements) is 43.4 MVA</t>
  </si>
  <si>
    <t>T130 - Boat Creek BSP (132/66kV)</t>
  </si>
  <si>
    <t>QYAE - Boat Creek TCP</t>
  </si>
  <si>
    <t>Transformer size is 2x132/66/11kV 60/80MVA ONAN/ODAN</t>
  </si>
  <si>
    <t>44.9 MVA on 16/08/2019 at 01:30</t>
  </si>
  <si>
    <t>232</t>
  </si>
  <si>
    <t>T198 - Broadlea BSP (132/66kV)</t>
  </si>
  <si>
    <t>QMRH - Moranbah 132kV TCP</t>
  </si>
  <si>
    <t>Transformer size is 2x132/66/11kV 80/100MVA ONAN/ODAN</t>
  </si>
  <si>
    <t>44 MVA on 11/01/2020 at 10:00</t>
  </si>
  <si>
    <t>QGNG - Gin Gin TCP</t>
  </si>
  <si>
    <t>Transformer size is 1x132/66kV 36/70MVA ONAN/ONAF;2x132/66kV 40/50/60MVA ON/OFN/OFB</t>
  </si>
  <si>
    <t>117.3 MVA on 04/12/2019 at 18:30</t>
  </si>
  <si>
    <t>CHIN - Chinchilla BSP (132/33kV)</t>
  </si>
  <si>
    <t>QCHA - Chinchilla TCP</t>
  </si>
  <si>
    <t>Transformer size is 1x132/110kV 30MVA ONAN;1x132/33/11kV 50/63MVA ONAN/ONAF;2x106/33/11kV 20MVA ON(Standby)</t>
  </si>
  <si>
    <t>Capacity of commissioned Embedded Generation (with Connection Agreements) is 15.3 MVA</t>
  </si>
  <si>
    <t>21.7 MVA on 16/12/2019 at 18:00</t>
  </si>
  <si>
    <t>CHUM - Chumvale BSP (220/66kV)</t>
  </si>
  <si>
    <t>QMCH - Mica Creek 220kV TCP</t>
  </si>
  <si>
    <t>Transformer size is 1x220/66kV 30/40MVA ONAN/ONAF</t>
  </si>
  <si>
    <t>7.1 MVA on 18/12/2019 at 18:30</t>
  </si>
  <si>
    <t>CLBS - Clermont BSP (132/66kV)</t>
  </si>
  <si>
    <t>Transformer size is 2x132/69/11kV 30MVA OFDAN</t>
  </si>
  <si>
    <t>Capacity of commissioned Embedded Generation (with Connection Agreements) is 75.0 MVA</t>
  </si>
  <si>
    <t>19.8 MVA on 12/12/2019 at 19:00</t>
  </si>
  <si>
    <t>COLU - Columboola BSP (132/33kV)</t>
  </si>
  <si>
    <t>T194 - Columboola TCP</t>
  </si>
  <si>
    <t>Transformer size is 1xCOLU 132/33KV TRANSF 1</t>
  </si>
  <si>
    <t>13.9 MVA on 16/12/2019 at 19:00</t>
  </si>
  <si>
    <t>29.5</t>
  </si>
  <si>
    <t>T188 - Daandine BSP (110/33kV)</t>
  </si>
  <si>
    <t>QTKM - Tangkam TCP</t>
  </si>
  <si>
    <t>Transformer size is 1x110/33/11kV 24/32MVA ONAN/ODAN</t>
  </si>
  <si>
    <t>Capacity of commissioned Embedded Generation (with Connection Agreements) is 30.0 MVA</t>
  </si>
  <si>
    <t>2.9 MVA on 11/02/2020 at 07:30</t>
  </si>
  <si>
    <t>19</t>
  </si>
  <si>
    <t>T002 - Dalby East BSP (110/33kV)</t>
  </si>
  <si>
    <t>Transformer size is 2x110/33kV 50/63MVA ONAN/ONAF</t>
  </si>
  <si>
    <t>30.4 MVA on 16/12/2019 at 16:30</t>
  </si>
  <si>
    <t>GEOR - Georgetown BSP (132/66kV)</t>
  </si>
  <si>
    <t>Transformer size is 2x132/66/6.6kV 8MVA ONAN</t>
  </si>
  <si>
    <t>7.6 MVA on 04/12/2019 at 18:30</t>
  </si>
  <si>
    <t>GLNO - Gladstone North BSP (132/66kV)</t>
  </si>
  <si>
    <t>H067 - Calliope River TCP</t>
  </si>
  <si>
    <t>50.2 MVA on 16/12/2019 at 17:00</t>
  </si>
  <si>
    <t>T166 - Granite Creek BSP (132/66kV)</t>
  </si>
  <si>
    <t>Transformer size is 1xGRCR TRANSF 1-132/66/22KV TRANSF 1;1xGRCR TRANSF 2-132/66/11KV TRANSF 2(Standby)</t>
  </si>
  <si>
    <t>6.6 MVA on 02/01/2020 at 19:00</t>
  </si>
  <si>
    <t>ISIS - Isis BSP (132/66kV)</t>
  </si>
  <si>
    <t>QTBC - Teebar Creek TCP</t>
  </si>
  <si>
    <t>Transformer size is 1x132/66/11kV 80/100MVA ONAN/ODAN;1x132/66kV 32/40/52MVA ONAN/ODAN/ODAF</t>
  </si>
  <si>
    <t>Capacity of commissioned Embedded Generation (with Connection Agreements) is 91.8 MVA</t>
  </si>
  <si>
    <t>47.2 MVA on 16/12/2019 at 18:30</t>
  </si>
  <si>
    <t>KILK - Kilkivan BSP (132/66kV)</t>
  </si>
  <si>
    <t>QWLN - Woolooga TCP</t>
  </si>
  <si>
    <t>Transformer size is 1x132/66/11kV 34MVA ONAF;1x132/66kV 15/18MVA ON/ONB(Standby)</t>
  </si>
  <si>
    <t>15.2 MVA on 16/12/2019 at 19:00</t>
  </si>
  <si>
    <t>T159 - Lakeland BSP (132/66kV)</t>
  </si>
  <si>
    <t>Transformer size is 2x132/66/22kV 15/20MVA ONAN/ONAF</t>
  </si>
  <si>
    <t>Capacity of commissioned Embedded Generation (with Connection Agreements) is 10.5 MVA</t>
  </si>
  <si>
    <t>5.9 MVA on 15/02/2020 at 19:00</t>
  </si>
  <si>
    <t>T176 - Louisa Creek BSP (132/33kV)</t>
  </si>
  <si>
    <t>QALH - Alligator Creek 132kV TCP</t>
  </si>
  <si>
    <t>Transformer size is 2x132/33/11kV 60/80MVA ONAN/ODAN</t>
  </si>
  <si>
    <t>45.8 MVA on 18/01/2020 at 11:30</t>
  </si>
  <si>
    <t>MARY - Maryborough BSP (132/66kV)</t>
  </si>
  <si>
    <t>Transformer size is 2x132/66/11kV 80/100MVA ONAN/ODAN;1x132/66kV 64/80/90MVA ONAN/ODAN/ODAF</t>
  </si>
  <si>
    <t>Capacity of commissioned Embedded Generation (with Connection Agreements) is 148.4 MVA</t>
  </si>
  <si>
    <t>121.9 MVA on 20/02/2020 at 17:30</t>
  </si>
  <si>
    <t>T095 - Millchester BSP (132/66kV)</t>
  </si>
  <si>
    <t>Transformer size is 1x132/66/11kV 25/34/40MVA ONAN/ONAF/ODAF;1x132/66kV 20/27MVA ON/OB</t>
  </si>
  <si>
    <t>Capacity of commissioned Embedded Generation (with Connection Agreements) is 55.0 MVA</t>
  </si>
  <si>
    <t>28.7 MVA on 19/02/2020 at 19:00</t>
  </si>
  <si>
    <t>T189 - Oakey BSP (110/33kV)</t>
  </si>
  <si>
    <t>QOKT - Oakey TCP</t>
  </si>
  <si>
    <t>Transformer size is 2x110/33/11kV 48/63MVA ONAN/ODAN</t>
  </si>
  <si>
    <t>Capacity of commissioned Embedded Generation (with Connection Agreements) is 27.5 MVA</t>
  </si>
  <si>
    <t>20.3 MVA on 16/12/2019 at 16:30</t>
  </si>
  <si>
    <t>136</t>
  </si>
  <si>
    <t>T163 - Rolleston BSP (132/66kV)</t>
  </si>
  <si>
    <t>QBWH - Blackwater 132kV TCP</t>
  </si>
  <si>
    <t>Transformer size is 2x132/66/22kV 30/40/37.5MVA ONAN/ODAN/ODAF</t>
  </si>
  <si>
    <t>20.5 MVA on 20/07/2019 at 19:00</t>
  </si>
  <si>
    <t>T083 - Roma 33kV BSP (132/33kV)</t>
  </si>
  <si>
    <t>Transformer size is 1xROMA 132/33/11KV TRANSF 6</t>
  </si>
  <si>
    <t>25.3 MVA on 16/12/2019 at 19:00</t>
  </si>
  <si>
    <t>374.5</t>
  </si>
  <si>
    <t>ROMA - Roma 66kV BSP (132/66kV)</t>
  </si>
  <si>
    <t>Transformer size is 1x132/66/11kV 60/80MVA ONAN/ODAF</t>
  </si>
  <si>
    <t>32.2 MVA on 16/02/2020 at 18:30</t>
  </si>
  <si>
    <t>T043 - South Toowoomba BSP (110/33kV)</t>
  </si>
  <si>
    <t>Transformer size is 1x106/33kV 35/60MVA ON/OFB;1x106/33kV 37/48/60MVA ON/OB/OFB</t>
  </si>
  <si>
    <t>64.5 MVA on 15/07/2019 at 19:00</t>
  </si>
  <si>
    <t>STAN - Stanthorpe BSP (110/33kV)</t>
  </si>
  <si>
    <t>Transformer size is 2x103/33kV 20/30MVA ON/OB</t>
  </si>
  <si>
    <t>14 MVA on 24/06/2019 at 17:30</t>
  </si>
  <si>
    <t>T116 - Torrington BSP (110/33kV)</t>
  </si>
  <si>
    <t>Transformer size is 2x110/33/11kV 64/80/106MVA ONAN/ODAN/ODAF</t>
  </si>
  <si>
    <t>98.7 MVA on 04/06/2019 at 17:00</t>
  </si>
  <si>
    <t>T058 - Warwick BSP (110/33kV)</t>
  </si>
  <si>
    <t>Transformer size is 1x110/33/11kV 40/50MVA ONAN/ONAF;1x110/33kV 40/50MVA ONAN/ONAF</t>
  </si>
  <si>
    <t>35.3 MVA on 29/01/2020 at 17:00</t>
  </si>
  <si>
    <t>YARA - Yarranlea BSP (110/33kV)</t>
  </si>
  <si>
    <t>Transformer size is 2x106/33/11kV 15MVA ON</t>
  </si>
  <si>
    <t>23.8 MVA on 16/12/2019 at 17:30</t>
  </si>
  <si>
    <t>39.5</t>
  </si>
  <si>
    <t>Agnes Water (66/22kV)</t>
  </si>
  <si>
    <t>Return to Index</t>
  </si>
  <si>
    <t>Zone Substation</t>
  </si>
  <si>
    <t>Aitkenvale (66/11kV)</t>
  </si>
  <si>
    <t>Alan Sherriff (132/11kV)</t>
  </si>
  <si>
    <t>Alfred Street (33/11kV)</t>
  </si>
  <si>
    <t>Allora (33/11kV)</t>
  </si>
  <si>
    <t>Atherton (66/22kV)</t>
  </si>
  <si>
    <t>Awoonga (66/11kV)</t>
  </si>
  <si>
    <t>Ayr (66/11kV)</t>
  </si>
  <si>
    <t>Balberra (33/11kV)</t>
  </si>
  <si>
    <t>Bambaroo (66/11kV)</t>
  </si>
  <si>
    <t>Barcaldine (66/22kV)</t>
  </si>
  <si>
    <t>Bargara (66/11kV)</t>
  </si>
  <si>
    <t>Barratta (66/11kV)</t>
  </si>
  <si>
    <t>Bedford Weir (66/22kV)</t>
  </si>
  <si>
    <t>Belgian Gardens (66/11kV)</t>
  </si>
  <si>
    <t>Berserker (66/11kV)</t>
  </si>
  <si>
    <t>Biloela (66/11kV)</t>
  </si>
  <si>
    <t>Bingegang (66/22kV)</t>
  </si>
  <si>
    <t>Black River (66/11kV)</t>
  </si>
  <si>
    <t>Blackall (66/22kV)</t>
  </si>
  <si>
    <t>Bluewater (66/11kV)</t>
  </si>
  <si>
    <t>Bohle (66/11kV)</t>
  </si>
  <si>
    <t>Boondooma Dam (66/11kV)</t>
  </si>
  <si>
    <t>Bowen (66/11kV)</t>
  </si>
  <si>
    <t>Boyne Residential (66/11kV)</t>
  </si>
  <si>
    <t>Broxburn (33/11kV)</t>
  </si>
  <si>
    <t>Bullyard (66/11kV)</t>
  </si>
  <si>
    <t>Bundaberg Central (66/11kV)</t>
  </si>
  <si>
    <t>Cairns City (132/22kV)</t>
  </si>
  <si>
    <t>Cairns North (132/22kV)</t>
  </si>
  <si>
    <t>Calen (66/11kV)</t>
  </si>
  <si>
    <t>Calliope (66/11kV)</t>
  </si>
  <si>
    <t>Canning Street (66/11kV)</t>
  </si>
  <si>
    <t>Cannonvale (66/11kV)</t>
  </si>
  <si>
    <t>Cape Ferguson (66/11kV)</t>
  </si>
  <si>
    <t>Cape River (66/11kV)</t>
  </si>
  <si>
    <t>Cape Upstart (66/11kV)</t>
  </si>
  <si>
    <t>Carmila (33/11kV)</t>
  </si>
  <si>
    <t>Cecil Plains (33/11kV)</t>
  </si>
  <si>
    <t>Charters Towers (66/11kV)</t>
  </si>
  <si>
    <t>Childers (66/11kV)</t>
  </si>
  <si>
    <t>Chillagoe (66/22kV)</t>
  </si>
  <si>
    <t>Chinchilla Town (33/11kV)</t>
  </si>
  <si>
    <t>Clare South (66/11kV)</t>
  </si>
  <si>
    <t>Clermont (66/22kV)</t>
  </si>
  <si>
    <t>Clifton (33/11kV)</t>
  </si>
  <si>
    <t>Clinton (66/11kV)</t>
  </si>
  <si>
    <t>Cloncurry (66/11kV)</t>
  </si>
  <si>
    <t>Comet (66/22kV)</t>
  </si>
  <si>
    <t>Cooktown (66/22kV)</t>
  </si>
  <si>
    <t>Coominglah (66/22kV)</t>
  </si>
  <si>
    <t>Craiglie (132/22kV)</t>
  </si>
  <si>
    <t>Cranbrook (66/11kV)</t>
  </si>
  <si>
    <t>Crediton (66/11kV)</t>
  </si>
  <si>
    <t>Crows Nest (33/11kV)</t>
  </si>
  <si>
    <t>Croydon (66/22kV)</t>
  </si>
  <si>
    <t>Cunnamulla (66/22kV)</t>
  </si>
  <si>
    <t>Dalby Central (33/11kV)</t>
  </si>
  <si>
    <t>Dan Gleeson (66/11kV)</t>
  </si>
  <si>
    <t>Degilbo (66/11kV)</t>
  </si>
  <si>
    <t>Dimbulah (66/22kV)</t>
  </si>
  <si>
    <t>Disraeli (66/11kV)</t>
  </si>
  <si>
    <t>Duchess Road (132/66kV)</t>
  </si>
  <si>
    <t>Dysart (66/22kV)</t>
  </si>
  <si>
    <t>East Ayr (66/11kV)</t>
  </si>
  <si>
    <t>East Bundaberg (66/11kV)</t>
  </si>
  <si>
    <t>East Toowoomba (33/11kV)</t>
  </si>
  <si>
    <t>Edmonton (132/22kV)</t>
  </si>
  <si>
    <t>Eidsvold (66/11kV)</t>
  </si>
  <si>
    <t>Ellwoods Road (66/11kV)</t>
  </si>
  <si>
    <t>Emerald (66/22kV)</t>
  </si>
  <si>
    <t>Eton (33/11kV)</t>
  </si>
  <si>
    <t>Eungella Dam (66/11kV)</t>
  </si>
  <si>
    <t>Evelyn (66/22kV)</t>
  </si>
  <si>
    <t>Farleigh (33/11kV)</t>
  </si>
  <si>
    <t>Farnsfield (66/11kV)</t>
  </si>
  <si>
    <t>Frenchville (66/11kV)</t>
  </si>
  <si>
    <t>Friend Street (66/11kV)</t>
  </si>
  <si>
    <t>Garbutt (66/11kV)</t>
  </si>
  <si>
    <t>Gayndah (66/11kV)</t>
  </si>
  <si>
    <t>Georgetown (66/22kV)</t>
  </si>
  <si>
    <t>Giru (66/11kV)</t>
  </si>
  <si>
    <t>Givelda (66/11kV)</t>
  </si>
  <si>
    <t>Gladstone South (66/11kV)</t>
  </si>
  <si>
    <t>Glenden (66/11kV)</t>
  </si>
  <si>
    <t>Glenelg (66/33kV)</t>
  </si>
  <si>
    <t>Glenella 11kV (66/11kV)</t>
  </si>
  <si>
    <t>Gooburrum (66/11kV)</t>
  </si>
  <si>
    <t>Gootchie (66/11kV)</t>
  </si>
  <si>
    <t>Gracemere (66/11kV)</t>
  </si>
  <si>
    <t>Granite Creek (66/22kV)</t>
  </si>
  <si>
    <t>Greenvale (66/11kV)</t>
  </si>
  <si>
    <t>Gumlu (66/11kV)</t>
  </si>
  <si>
    <t>Guthalungra (66/11kV)</t>
  </si>
  <si>
    <t>Haughton (66/11kV)</t>
  </si>
  <si>
    <t>Helenvale (66/22kV)</t>
  </si>
  <si>
    <t>Hermit Park (66/11kV)</t>
  </si>
  <si>
    <t>Highfields (33/11kV)</t>
  </si>
  <si>
    <t>Hillsborough (66/11kV)</t>
  </si>
  <si>
    <t>Home Hill (66/11kV)</t>
  </si>
  <si>
    <t>Howard (66/11kV)</t>
  </si>
  <si>
    <t>Hughenden (66/33kV)</t>
  </si>
  <si>
    <t>Ilbilbie (33/11kV)</t>
  </si>
  <si>
    <t>Ingham (66/11kV)</t>
  </si>
  <si>
    <t>Jandowae (33/11kV)</t>
  </si>
  <si>
    <t>Jarvisfield (66/11kV)</t>
  </si>
  <si>
    <t>Jubilee Pocket (66/11kV)</t>
  </si>
  <si>
    <t>Julia Creek (66/33kV)</t>
  </si>
  <si>
    <t>Kaimkillenbun (33/11kV)</t>
  </si>
  <si>
    <t>Kalamia (66/11kV)</t>
  </si>
  <si>
    <t>Kearneys Spring (110/11kV)</t>
  </si>
  <si>
    <t>Kelsey Creek East (66/11kV)</t>
  </si>
  <si>
    <t>Kidston (132/6.6kV)</t>
  </si>
  <si>
    <t>Kilkivan Town (66/11kV)</t>
  </si>
  <si>
    <t>Killarney (33/11kV)</t>
  </si>
  <si>
    <t>Kingaroy (66/11kV)</t>
  </si>
  <si>
    <t>Kirknie (66/11kV)</t>
  </si>
  <si>
    <t>Kogan Creek (33/11kV)</t>
  </si>
  <si>
    <t>Koumala (33/11kV)</t>
  </si>
  <si>
    <t>Laguna Quays (66/11kV)</t>
  </si>
  <si>
    <t>Lakeland (66/22kV)</t>
  </si>
  <si>
    <t>Lakes Creek (66/11kV)</t>
  </si>
  <si>
    <t>Lannercost (66/11kV)</t>
  </si>
  <si>
    <t>Littlemore (66/11kV)</t>
  </si>
  <si>
    <t>Longreach (66/22kV)</t>
  </si>
  <si>
    <t>Louisa Creek (33/11kV)</t>
  </si>
  <si>
    <t>Lucinda (66/11kV)</t>
  </si>
  <si>
    <t>Lyndley Lane (33/22kV)</t>
  </si>
  <si>
    <t>Macknade (66/11kV)</t>
  </si>
  <si>
    <t>Malchi (66/11kV)</t>
  </si>
  <si>
    <t>Mareeba (66/22kV)</t>
  </si>
  <si>
    <t>Marian South (66/11kV)</t>
  </si>
  <si>
    <t>Maryborough City (66/11kV)</t>
  </si>
  <si>
    <t>Max Fulton (66/11kV)</t>
  </si>
  <si>
    <t>McKinley Creek (66/11kV)</t>
  </si>
  <si>
    <t>Meadowvale (66/11kV)</t>
  </si>
  <si>
    <t>Meandarra (33/22kV)</t>
  </si>
  <si>
    <t>Merinda (66/11kV)</t>
  </si>
  <si>
    <t>Meringandan (33/11kV)</t>
  </si>
  <si>
    <t>Middlemount (66/22kV)</t>
  </si>
  <si>
    <t>Miles (33/11kV)</t>
  </si>
  <si>
    <t>Miles-Condamine (33/22kV)</t>
  </si>
  <si>
    <t>Millaroo (66/11kV)</t>
  </si>
  <si>
    <t>Millchester (66/11kV)</t>
  </si>
  <si>
    <t>Millmerran (33/11kV)</t>
  </si>
  <si>
    <t>Mingela (66/11kV)</t>
  </si>
  <si>
    <t>Mirani (66/11kV)</t>
  </si>
  <si>
    <t>Miriam Vale (66/22kV)</t>
  </si>
  <si>
    <t>Mitchell (33/11kV)</t>
  </si>
  <si>
    <t>Mona Park (66/11kV)</t>
  </si>
  <si>
    <t>Monduran Dam (66/11kV)</t>
  </si>
  <si>
    <t>Monto (66/11kV)</t>
  </si>
  <si>
    <t>Moorvale (66/11kV)</t>
  </si>
  <si>
    <t>Moranbah Town (132/11kV)</t>
  </si>
  <si>
    <t>Mossman (66/22kV)</t>
  </si>
  <si>
    <t>Mount Fox (66/33kV)</t>
  </si>
  <si>
    <t>Mount Leyshon Pump (66/11kV)</t>
  </si>
  <si>
    <t>Mount Rooper (66/11kV)</t>
  </si>
  <si>
    <t>Moura (66/22kV)</t>
  </si>
  <si>
    <t>Mt Bassett (33/11kV)</t>
  </si>
  <si>
    <t>Mt Garnet (66/22kV)</t>
  </si>
  <si>
    <t>Mt Molloy (66/22kV)</t>
  </si>
  <si>
    <t>Mt Morgan (66/11kV)</t>
  </si>
  <si>
    <t>Mt Mowbullan (33/11kV)</t>
  </si>
  <si>
    <t>Mt Sibley (33/11kV)</t>
  </si>
  <si>
    <t>Mundubbera Town (66/11kV)</t>
  </si>
  <si>
    <t>Murgon (66/11kV)</t>
  </si>
  <si>
    <t>Mutarnee (66/11kV)</t>
  </si>
  <si>
    <t>Nanango (66/11kV)</t>
  </si>
  <si>
    <t>Nandi (33/11kV)</t>
  </si>
  <si>
    <t>Nebo (132/11kV)</t>
  </si>
  <si>
    <t>Neil Smith (66/11kV)</t>
  </si>
  <si>
    <t>Normanton (66/22kV)</t>
  </si>
  <si>
    <t>North Cloncurry (66/11kV)</t>
  </si>
  <si>
    <t>North Mackay (33/11kV)</t>
  </si>
  <si>
    <t>North Street (33/11kV)</t>
  </si>
  <si>
    <t>Norwin (33/11kV)</t>
  </si>
  <si>
    <t>Oakey (33/11kV)</t>
  </si>
  <si>
    <t>Oonoonba (66/11kV)</t>
  </si>
  <si>
    <t>Owanyilla (66/11kV)</t>
  </si>
  <si>
    <t>Pampas (33/11kV)</t>
  </si>
  <si>
    <t>Pandoin (66/22kV)</t>
  </si>
  <si>
    <t>Parkhurst (66/11kV)</t>
  </si>
  <si>
    <t>Peranga (33/11kV)</t>
  </si>
  <si>
    <t>Peter Arlett (66/11kV)</t>
  </si>
  <si>
    <t>Pialba (66/11kV)</t>
  </si>
  <si>
    <t>Pinnacle (66/11kV)</t>
  </si>
  <si>
    <t>Pirrinuan (33/11kV)</t>
  </si>
  <si>
    <t>Planella (66/11kV)</t>
  </si>
  <si>
    <t>Pleystowe (33/11kV)</t>
  </si>
  <si>
    <t>Point Vernon (66/11kV)</t>
  </si>
  <si>
    <t>Pozieres (33/11kV)</t>
  </si>
  <si>
    <t>Proston (66/11kV)</t>
  </si>
  <si>
    <t>Purrawunda (33/11kV)</t>
  </si>
  <si>
    <t>Quilpie (66/11kV)</t>
  </si>
  <si>
    <t>Raglan (66/22kV)</t>
  </si>
  <si>
    <t>Rasmussen (66/11kV)</t>
  </si>
  <si>
    <t>Ravenshoe (66/22kV)</t>
  </si>
  <si>
    <t>Ravenswood (66/11kV)</t>
  </si>
  <si>
    <t>Richmond (66/33kV)</t>
  </si>
  <si>
    <t>Rockhampton Glenmore (66/11kV)</t>
  </si>
  <si>
    <t>Rockhampton South (66/11kV)</t>
  </si>
  <si>
    <t>Rocky Street (66/11kV)</t>
  </si>
  <si>
    <t>Rolleston (66/22kV)</t>
  </si>
  <si>
    <t>Rollingstone (66/11kV)</t>
  </si>
  <si>
    <t>Roma East (33/11kV)</t>
  </si>
  <si>
    <t>Roma West (33/11kV)</t>
  </si>
  <si>
    <t>Roo Works (33/11kV)</t>
  </si>
  <si>
    <t>Rosella (33/11kV)</t>
  </si>
  <si>
    <t>Ross Plains (66/11kV)</t>
  </si>
  <si>
    <t>Sarina (33/11kV)</t>
  </si>
  <si>
    <t>Saunders (66/11kV)</t>
  </si>
  <si>
    <t>Shutehaven (66/22kV)</t>
  </si>
  <si>
    <t>South Blackwater (66/22kV)</t>
  </si>
  <si>
    <t>South Bundaberg (66/11kV)</t>
  </si>
  <si>
    <t>South Kolan (66/11kV)</t>
  </si>
  <si>
    <t>South Mackay (33/11kV)</t>
  </si>
  <si>
    <t>South Toowoomba (33/11kV)</t>
  </si>
  <si>
    <t>St. George (66/33kV)</t>
  </si>
  <si>
    <t>St. George Town (33/11kV)</t>
  </si>
  <si>
    <t>Stamford (66/33kV)</t>
  </si>
  <si>
    <t>Stanthorpe Town (33/11kV)</t>
  </si>
  <si>
    <t>Stuart (66/11kV)</t>
  </si>
  <si>
    <t>Tanby (66/22kV)</t>
  </si>
  <si>
    <t>Tara (33/11kV)</t>
  </si>
  <si>
    <t>Tennyson Street (33/11kV)</t>
  </si>
  <si>
    <t>Theodore (66/22kV)</t>
  </si>
  <si>
    <t>Tieri (66/22kV)</t>
  </si>
  <si>
    <t>Toowoomba Central (110/11kV)</t>
  </si>
  <si>
    <t>Torquay (66/11kV)</t>
  </si>
  <si>
    <t>Torrington (33/11kV)</t>
  </si>
  <si>
    <t>Townsville Port (66/11kV)</t>
  </si>
  <si>
    <t>Tuan (66/11kV)</t>
  </si>
  <si>
    <t>Vermont (66/22kV)</t>
  </si>
  <si>
    <t>Wallaville (66/11kV)</t>
  </si>
  <si>
    <t>Wandoan (33/22kV)</t>
  </si>
  <si>
    <t>Warwick East (33/11kV)</t>
  </si>
  <si>
    <t>West Bundaberg (66/11kV)</t>
  </si>
  <si>
    <t>West Dalby (33/11kV)</t>
  </si>
  <si>
    <t>West Mackay (33/11kV)</t>
  </si>
  <si>
    <t>West Toowoomba (33/11kV)</t>
  </si>
  <si>
    <t>West Warwick (33/11kV)</t>
  </si>
  <si>
    <t>Winton (66/11kV)</t>
  </si>
  <si>
    <t>Wirralie (66/33kV)</t>
  </si>
  <si>
    <t>Woodgate (66/11kV)</t>
  </si>
  <si>
    <t>Woodhouse Station (66/11kV)</t>
  </si>
  <si>
    <t>Woodstock South (66/11kV)</t>
  </si>
  <si>
    <t>Woolooga (66/11kV)</t>
  </si>
  <si>
    <t>Wowan (66/22kV)</t>
  </si>
  <si>
    <t>Yarraman (66/11kV)</t>
  </si>
  <si>
    <t>Yarranlea South (33/11kV)</t>
  </si>
  <si>
    <t>Yeppoon (66/11kV)</t>
  </si>
  <si>
    <t>Alligator Creek BSP (132/33kV)</t>
  </si>
  <si>
    <t>Bulk Supply</t>
  </si>
  <si>
    <t>Barcaldine BSP (132/66kV)</t>
  </si>
  <si>
    <t>Boat Creek BSP (132/66kV)</t>
  </si>
  <si>
    <t>Broadlea BSP (132/66kV)</t>
  </si>
  <si>
    <t>Bundaberg BSP (132/66kV)</t>
  </si>
  <si>
    <t>Chinchilla BSP (132/33kV)</t>
  </si>
  <si>
    <t>Chumvale BSP (220/66kV)</t>
  </si>
  <si>
    <t>Clermont BSP (132/66kV)</t>
  </si>
  <si>
    <t>Columboola BSP (132/33kV)</t>
  </si>
  <si>
    <t>Daandine BSP (110/33kV)</t>
  </si>
  <si>
    <t>Dalby East BSP (110/33kV)</t>
  </si>
  <si>
    <t>Georgetown BSP (132/66kV)</t>
  </si>
  <si>
    <t>Gladstone North BSP (132/66kV)</t>
  </si>
  <si>
    <t>Granite Creek BSP (132/66kV)</t>
  </si>
  <si>
    <t>Isis BSP (132/66kV)</t>
  </si>
  <si>
    <t>Kilkivan BSP (132/66kV)</t>
  </si>
  <si>
    <t>Lakeland BSP (132/66kV)</t>
  </si>
  <si>
    <t>Louisa Creek BSP (132/33kV)</t>
  </si>
  <si>
    <t>Maryborough BSP (132/66kV)</t>
  </si>
  <si>
    <t>Millchester BSP (132/66kV)</t>
  </si>
  <si>
    <t>Oakey BSP (110/33kV)</t>
  </si>
  <si>
    <t>Rolleston BSP (132/66kV)</t>
  </si>
  <si>
    <t>Roma 33kV BSP (132/33kV)</t>
  </si>
  <si>
    <t>Roma 66kV BSP (132/66kV)</t>
  </si>
  <si>
    <t>South Toowoomba BSP (110/33kV)</t>
  </si>
  <si>
    <t>Stanthorpe BSP (110/33kV)</t>
  </si>
  <si>
    <t>Torrington BSP (110/33kV)</t>
  </si>
  <si>
    <t>Warwick BSP (110/33kV)</t>
  </si>
  <si>
    <t>Yarranlea BSP (110/33kV)</t>
  </si>
  <si>
    <t>Note:  System spare is kept on hand and some additional overloading is accepted in this case</t>
  </si>
  <si>
    <t>Note: Cyclic overload is accepted as  substation load is a short duration evening peak</t>
  </si>
  <si>
    <t>Note: Load at risk is acceptable as Block load increase will be less than initially planned. Future 10 POE load is not expected exceed the NCC Rating.</t>
  </si>
  <si>
    <t>Substation List</t>
  </si>
  <si>
    <t>Substation 
Type</t>
  </si>
  <si>
    <t>Sub Brief</t>
  </si>
  <si>
    <t>Summer Range Dates</t>
  </si>
  <si>
    <t>Winter Range Dates</t>
  </si>
  <si>
    <t>Title</t>
  </si>
  <si>
    <t>AGWA</t>
  </si>
  <si>
    <t>AITK</t>
  </si>
  <si>
    <t>ALSH</t>
  </si>
  <si>
    <t>ALST</t>
  </si>
  <si>
    <t>T065</t>
  </si>
  <si>
    <t>ALLO</t>
  </si>
  <si>
    <t>ATHE</t>
  </si>
  <si>
    <t>AWOO</t>
  </si>
  <si>
    <t>AYRZ</t>
  </si>
  <si>
    <t>50 PoE Load &gt;  95%  (MVA)</t>
  </si>
  <si>
    <t>BALB</t>
  </si>
  <si>
    <t>Hours PA &gt;  95%  Peak Load</t>
  </si>
  <si>
    <t>BAMB</t>
  </si>
  <si>
    <t>BARR</t>
  </si>
  <si>
    <t>T072</t>
  </si>
  <si>
    <t>BARG</t>
  </si>
  <si>
    <t>BEWE</t>
  </si>
  <si>
    <t>BEGA</t>
  </si>
  <si>
    <t>BERS</t>
  </si>
  <si>
    <t>BILO</t>
  </si>
  <si>
    <t>BING</t>
  </si>
  <si>
    <t>BLRI</t>
  </si>
  <si>
    <t>BLAK</t>
  </si>
  <si>
    <t>BLAC</t>
  </si>
  <si>
    <t>BLUE</t>
  </si>
  <si>
    <t>T130</t>
  </si>
  <si>
    <t>BOHL</t>
  </si>
  <si>
    <t>BODA</t>
  </si>
  <si>
    <t>BOWE</t>
  </si>
  <si>
    <t>BORE</t>
  </si>
  <si>
    <t>T198</t>
  </si>
  <si>
    <t>BROX</t>
  </si>
  <si>
    <t>BULL</t>
  </si>
  <si>
    <t>BUCE</t>
  </si>
  <si>
    <t>CACI</t>
  </si>
  <si>
    <t>CANO</t>
  </si>
  <si>
    <t>CALE</t>
  </si>
  <si>
    <t>CALL</t>
  </si>
  <si>
    <t>CAST</t>
  </si>
  <si>
    <t>CANN</t>
  </si>
  <si>
    <t>CAFE</t>
  </si>
  <si>
    <t>CARI</t>
  </si>
  <si>
    <t>CAUP</t>
  </si>
  <si>
    <t>CARM</t>
  </si>
  <si>
    <t>CAWD</t>
  </si>
  <si>
    <t>CEPL</t>
  </si>
  <si>
    <t>CHAR</t>
  </si>
  <si>
    <t>CHAL</t>
  </si>
  <si>
    <t>CHTO</t>
  </si>
  <si>
    <t>CHIL</t>
  </si>
  <si>
    <t>CHIA</t>
  </si>
  <si>
    <t>SKIE</t>
  </si>
  <si>
    <t>CHTW</t>
  </si>
  <si>
    <t>CHUM</t>
  </si>
  <si>
    <t>CLSO</t>
  </si>
  <si>
    <t>CLER</t>
  </si>
  <si>
    <t>CLIF</t>
  </si>
  <si>
    <t>CLIN</t>
  </si>
  <si>
    <t>CLON</t>
  </si>
  <si>
    <t>COME</t>
  </si>
  <si>
    <t>COOK</t>
  </si>
  <si>
    <t>COOM</t>
  </si>
  <si>
    <t>CRAI</t>
  </si>
  <si>
    <t>CRAN</t>
  </si>
  <si>
    <t>CRED</t>
  </si>
  <si>
    <t>CRNE</t>
  </si>
  <si>
    <t>CROY</t>
  </si>
  <si>
    <t>CUNN</t>
  </si>
  <si>
    <t>T188</t>
  </si>
  <si>
    <t>DACE</t>
  </si>
  <si>
    <t>T002</t>
  </si>
  <si>
    <t>DAGL</t>
  </si>
  <si>
    <t>DEGI</t>
  </si>
  <si>
    <t>DIMB</t>
  </si>
  <si>
    <t>DURO</t>
  </si>
  <si>
    <t>DYSA</t>
  </si>
  <si>
    <t>EAAY</t>
  </si>
  <si>
    <t>EABU</t>
  </si>
  <si>
    <t>EATO</t>
  </si>
  <si>
    <t>EDMO</t>
  </si>
  <si>
    <t>EIDS</t>
  </si>
  <si>
    <t>ELRO</t>
  </si>
  <si>
    <t>EMER</t>
  </si>
  <si>
    <t>ETON</t>
  </si>
  <si>
    <t>EUDA</t>
  </si>
  <si>
    <t>EVEL</t>
  </si>
  <si>
    <t>FARL</t>
  </si>
  <si>
    <t>FARN</t>
  </si>
  <si>
    <t>FREN</t>
  </si>
  <si>
    <t>GLFS</t>
  </si>
  <si>
    <t>GARB</t>
  </si>
  <si>
    <t>GAYN</t>
  </si>
  <si>
    <t>GEOR</t>
  </si>
  <si>
    <t>GEOR1</t>
  </si>
  <si>
    <t>GIRU</t>
  </si>
  <si>
    <t>GIVE</t>
  </si>
  <si>
    <t>GLSO</t>
  </si>
  <si>
    <t>GLEN</t>
  </si>
  <si>
    <t>GLEE</t>
  </si>
  <si>
    <t>GLEL</t>
  </si>
  <si>
    <t>GOOB</t>
  </si>
  <si>
    <t>GOOT</t>
  </si>
  <si>
    <t>Gracem</t>
  </si>
  <si>
    <t>GRCR</t>
  </si>
  <si>
    <t>T166</t>
  </si>
  <si>
    <t>GREN</t>
  </si>
  <si>
    <t>GUML</t>
  </si>
  <si>
    <t>GUTH</t>
  </si>
  <si>
    <t>HAPU</t>
  </si>
  <si>
    <t>HELE</t>
  </si>
  <si>
    <t>HEPA</t>
  </si>
  <si>
    <t>HIGH</t>
  </si>
  <si>
    <t>HILL</t>
  </si>
  <si>
    <t>HOHI</t>
  </si>
  <si>
    <t>HOWA</t>
  </si>
  <si>
    <t>HUGH</t>
  </si>
  <si>
    <t>ILBI</t>
  </si>
  <si>
    <t>INGH</t>
  </si>
  <si>
    <t>JAND</t>
  </si>
  <si>
    <t>JARV</t>
  </si>
  <si>
    <t>JUPO</t>
  </si>
  <si>
    <t>JUCR</t>
  </si>
  <si>
    <t>KAIM</t>
  </si>
  <si>
    <t>KALA</t>
  </si>
  <si>
    <t>KESP</t>
  </si>
  <si>
    <t>KECE</t>
  </si>
  <si>
    <t>KIDS</t>
  </si>
  <si>
    <t>KITO</t>
  </si>
  <si>
    <t>KILL</t>
  </si>
  <si>
    <t>KING</t>
  </si>
  <si>
    <t>KIRK</t>
  </si>
  <si>
    <t>KOCR</t>
  </si>
  <si>
    <t>KOUM</t>
  </si>
  <si>
    <t>LAQU</t>
  </si>
  <si>
    <t>LAKE</t>
  </si>
  <si>
    <t>T159</t>
  </si>
  <si>
    <t>LACR</t>
  </si>
  <si>
    <t>LARO</t>
  </si>
  <si>
    <t>LANN</t>
  </si>
  <si>
    <t>LITT</t>
  </si>
  <si>
    <t>LONG</t>
  </si>
  <si>
    <t>LOCR</t>
  </si>
  <si>
    <t>T176</t>
  </si>
  <si>
    <t>LUCI</t>
  </si>
  <si>
    <t>LYLA</t>
  </si>
  <si>
    <t>MACN</t>
  </si>
  <si>
    <t>MALC</t>
  </si>
  <si>
    <t>MARE</t>
  </si>
  <si>
    <t>MASO</t>
  </si>
  <si>
    <t>MACI</t>
  </si>
  <si>
    <t>MAFU</t>
  </si>
  <si>
    <t>MCCR</t>
  </si>
  <si>
    <t>MEAD</t>
  </si>
  <si>
    <t>MEAN</t>
  </si>
  <si>
    <t>MERI</t>
  </si>
  <si>
    <t>MERN</t>
  </si>
  <si>
    <t>MIDD</t>
  </si>
  <si>
    <t>MILE</t>
  </si>
  <si>
    <t>MICO</t>
  </si>
  <si>
    <t>MILL</t>
  </si>
  <si>
    <t>MILC</t>
  </si>
  <si>
    <t>T095</t>
  </si>
  <si>
    <t>MILM</t>
  </si>
  <si>
    <t>MING</t>
  </si>
  <si>
    <t>MIRA</t>
  </si>
  <si>
    <t>MIVA</t>
  </si>
  <si>
    <t>MITC</t>
  </si>
  <si>
    <t>MOPA</t>
  </si>
  <si>
    <t>MODA</t>
  </si>
  <si>
    <t>MONT</t>
  </si>
  <si>
    <t>MOOR</t>
  </si>
  <si>
    <t>MORA</t>
  </si>
  <si>
    <t>MOSS</t>
  </si>
  <si>
    <t>MOFO</t>
  </si>
  <si>
    <t>MLEP</t>
  </si>
  <si>
    <t>MORO</t>
  </si>
  <si>
    <t>MOUR</t>
  </si>
  <si>
    <t>MOBA</t>
  </si>
  <si>
    <t>MOGA</t>
  </si>
  <si>
    <t>MOMO</t>
  </si>
  <si>
    <t>MOMR</t>
  </si>
  <si>
    <t>MOMW</t>
  </si>
  <si>
    <t>MOSI</t>
  </si>
  <si>
    <t>MURG</t>
  </si>
  <si>
    <t>MUTA</t>
  </si>
  <si>
    <t>NANA</t>
  </si>
  <si>
    <t>NAND</t>
  </si>
  <si>
    <t>NEBO</t>
  </si>
  <si>
    <t>NESM</t>
  </si>
  <si>
    <t>NORM</t>
  </si>
  <si>
    <t>NOCL</t>
  </si>
  <si>
    <t>NOMA</t>
  </si>
  <si>
    <t>NOST</t>
  </si>
  <si>
    <t>NORW</t>
  </si>
  <si>
    <t>OAKE</t>
  </si>
  <si>
    <t>T189</t>
  </si>
  <si>
    <t>OONN</t>
  </si>
  <si>
    <t>OWAN</t>
  </si>
  <si>
    <t>PAMP</t>
  </si>
  <si>
    <t>PAND</t>
  </si>
  <si>
    <t>PARK</t>
  </si>
  <si>
    <t>PERA</t>
  </si>
  <si>
    <t>PEAR</t>
  </si>
  <si>
    <t>PIAL</t>
  </si>
  <si>
    <t>PINN</t>
  </si>
  <si>
    <t>PIRR</t>
  </si>
  <si>
    <t>PLAN</t>
  </si>
  <si>
    <t>PLEY</t>
  </si>
  <si>
    <t>POVE</t>
  </si>
  <si>
    <t>POZI</t>
  </si>
  <si>
    <t>PROT</t>
  </si>
  <si>
    <t>PURR</t>
  </si>
  <si>
    <t>QUIL</t>
  </si>
  <si>
    <t>RAGL</t>
  </si>
  <si>
    <t>RASM</t>
  </si>
  <si>
    <t>RAVE</t>
  </si>
  <si>
    <t>RAVN</t>
  </si>
  <si>
    <t>RICH</t>
  </si>
  <si>
    <t>ROGL</t>
  </si>
  <si>
    <t>ROSO</t>
  </si>
  <si>
    <t>ROST</t>
  </si>
  <si>
    <t>ROLE</t>
  </si>
  <si>
    <t>T163</t>
  </si>
  <si>
    <t>ROLL</t>
  </si>
  <si>
    <t>T083</t>
  </si>
  <si>
    <t>ROEA</t>
  </si>
  <si>
    <t>ROWE</t>
  </si>
  <si>
    <t>ROWO</t>
  </si>
  <si>
    <t>ROSE</t>
  </si>
  <si>
    <t>ROPL</t>
  </si>
  <si>
    <t>SARI</t>
  </si>
  <si>
    <t>SAUN</t>
  </si>
  <si>
    <t>SHUT</t>
  </si>
  <si>
    <t>SOBL</t>
  </si>
  <si>
    <t>SOBU</t>
  </si>
  <si>
    <t>SOKO</t>
  </si>
  <si>
    <t>SOMA</t>
  </si>
  <si>
    <t>SOTO</t>
  </si>
  <si>
    <t>T043</t>
  </si>
  <si>
    <t>SAGE</t>
  </si>
  <si>
    <t>SAGT</t>
  </si>
  <si>
    <t>STAM</t>
  </si>
  <si>
    <t>STTO</t>
  </si>
  <si>
    <t>STUA</t>
  </si>
  <si>
    <t>TANB</t>
  </si>
  <si>
    <t>TARA</t>
  </si>
  <si>
    <t>TEST</t>
  </si>
  <si>
    <t>THEO</t>
  </si>
  <si>
    <t>TIER</t>
  </si>
  <si>
    <t>TWCE</t>
  </si>
  <si>
    <t>TORQ</t>
  </si>
  <si>
    <t>TORR</t>
  </si>
  <si>
    <t>T116</t>
  </si>
  <si>
    <t>TOPO</t>
  </si>
  <si>
    <t>TUAN</t>
  </si>
  <si>
    <t>VERM</t>
  </si>
  <si>
    <t>WALL</t>
  </si>
  <si>
    <t>WAND</t>
  </si>
  <si>
    <t>T058</t>
  </si>
  <si>
    <t>WAEA</t>
  </si>
  <si>
    <t>WEBU</t>
  </si>
  <si>
    <t>WEDA</t>
  </si>
  <si>
    <t>WEMA</t>
  </si>
  <si>
    <t>WETO</t>
  </si>
  <si>
    <t>WEWA</t>
  </si>
  <si>
    <t>WINT</t>
  </si>
  <si>
    <t>WOOG</t>
  </si>
  <si>
    <t>WOOD</t>
  </si>
  <si>
    <t>WOSO</t>
  </si>
  <si>
    <t>WOOL</t>
  </si>
  <si>
    <t>WOWA</t>
  </si>
  <si>
    <t>YARR</t>
  </si>
  <si>
    <t>YASO</t>
  </si>
  <si>
    <t>YEPP</t>
  </si>
  <si>
    <t>CHIN</t>
  </si>
  <si>
    <t>COLU</t>
  </si>
  <si>
    <t>DISR</t>
  </si>
  <si>
    <t>GLNO</t>
  </si>
  <si>
    <t>ISIS</t>
  </si>
  <si>
    <t>KILK</t>
  </si>
  <si>
    <t>MARY</t>
  </si>
  <si>
    <t>ROMA</t>
  </si>
  <si>
    <t>STAN</t>
  </si>
  <si>
    <t>WIRR</t>
  </si>
  <si>
    <t>YARA</t>
  </si>
  <si>
    <t>BUND</t>
  </si>
  <si>
    <t>CLBS</t>
  </si>
  <si>
    <t>MUTO</t>
  </si>
  <si>
    <t>Remote Trans Avail (MVA) *</t>
  </si>
  <si>
    <t>20.9 MVA on 17/12/2019 at 19:30</t>
  </si>
  <si>
    <t>*Represents increased transformer rating by switching off the 11kV reactors at Barcaldine.</t>
  </si>
  <si>
    <t>T020 - Bundaberg BSP (132/66kV)</t>
  </si>
  <si>
    <t>Charleville (66/22/11kV)</t>
  </si>
  <si>
    <t>CHAR - Charleville (66/22/11kV)</t>
  </si>
  <si>
    <t>BLAC - Blackwater (11/22kV)</t>
  </si>
  <si>
    <t>Blackwater (11/22kV)</t>
  </si>
  <si>
    <t>Disraeli</t>
  </si>
  <si>
    <t>Cawdor Skid B  (33/11kV)</t>
  </si>
  <si>
    <t>Landing Road Skid D  (66/11kV)</t>
  </si>
  <si>
    <t>Chinchilla Skid E  (33/11kV)</t>
  </si>
  <si>
    <t>Charlton Skid K  (33/11kV)</t>
  </si>
  <si>
    <t>Transformer size is 1x66/11kV 8/10MVA ONAN/ONAF</t>
  </si>
  <si>
    <t>PRMI - Proserpine Mill (66/11kV)</t>
  </si>
  <si>
    <t>Transformer size is 1x66/11kV 10/12.5MVA ONAN/ONAF</t>
  </si>
  <si>
    <t>Capacity of commissioned Embedded Generation (with Connection Agreements) is 20.0 MVA</t>
  </si>
  <si>
    <t>2020 W -0.2%, 2021 S -0.6% W -0.6%2022 S -0.8% W -0.8%2023 S -0.6% W -0.6%2024 S -0.4% W -0.4</t>
  </si>
  <si>
    <t>4.1 MVA on 27/08/2019 at 12:30</t>
  </si>
  <si>
    <r>
      <rPr>
        <b/>
        <sz val="7"/>
        <color rgb="FF000000"/>
        <rFont val="Arial"/>
        <family val="2"/>
      </rPr>
      <t xml:space="preserve">50 PoE Load &gt;  </t>
    </r>
    <r>
      <rPr>
        <b/>
        <sz val="7"/>
        <color rgb="FF000000"/>
        <rFont val="Arial"/>
        <family val="2"/>
      </rPr>
      <t>95%</t>
    </r>
    <r>
      <rPr>
        <b/>
        <sz val="7"/>
        <color rgb="FF000000"/>
        <rFont val="Arial"/>
        <family val="2"/>
      </rPr>
      <t xml:space="preserve">  (MVA)</t>
    </r>
  </si>
  <si>
    <r>
      <rPr>
        <b/>
        <sz val="7"/>
        <color rgb="FF000000"/>
        <rFont val="Arial"/>
        <family val="2"/>
      </rPr>
      <t xml:space="preserve">Hours PA &gt;  </t>
    </r>
    <r>
      <rPr>
        <b/>
        <sz val="7"/>
        <color rgb="FF000000"/>
        <rFont val="Arial"/>
        <family val="2"/>
      </rPr>
      <t>95%</t>
    </r>
    <r>
      <rPr>
        <b/>
        <sz val="7"/>
        <color rgb="FF000000"/>
        <rFont val="Arial"/>
        <family val="2"/>
      </rPr>
      <t xml:space="preserve">  Peak Load</t>
    </r>
  </si>
  <si>
    <t>Proserpine Mill (66/11kV)</t>
  </si>
  <si>
    <t>PRMI</t>
  </si>
  <si>
    <t>Proserpine Mill</t>
  </si>
  <si>
    <t>&lt;-- Dropdown List of Variable 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</si>
</sst>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9]0.0"/>
    <numFmt numFmtId="165" formatCode="[$-10409]0.00"/>
  </numFmts>
  <fonts count="40" x14ac:knownFonts="1">
    <font>
      <sz val="11"/>
      <color rgb="FF000000"/>
      <name val="Calibri"/>
      <family val="2"/>
      <scheme val="minor"/>
    </font>
    <font>
      <sz val="11"/>
      <name val="Calibri"/>
      <family val="2"/>
    </font>
    <font>
      <b/>
      <sz val="11"/>
      <color rgb="FF000000"/>
      <name val="Arial"/>
      <family val="2"/>
    </font>
    <font>
      <b/>
      <sz val="9"/>
      <color rgb="FF0081C3"/>
      <name val="Arial"/>
      <family val="2"/>
    </font>
    <font>
      <b/>
      <sz val="9"/>
      <color rgb="FF006400"/>
      <name val="Arial"/>
      <family val="2"/>
    </font>
    <font>
      <sz val="9"/>
      <color rgb="FF006400"/>
      <name val="Arial"/>
      <family val="2"/>
    </font>
    <font>
      <sz val="8"/>
      <color rgb="FF000000"/>
      <name val="Arial"/>
      <family val="2"/>
    </font>
    <font>
      <b/>
      <sz val="9"/>
      <color rgb="FFFFFFFF"/>
      <name val="Arial"/>
      <family val="2"/>
    </font>
    <font>
      <sz val="8"/>
      <color rgb="FFFFFFFF"/>
      <name val="Arial"/>
      <family val="2"/>
    </font>
    <font>
      <b/>
      <sz val="8"/>
      <color rgb="FF000000"/>
      <name val="Arial"/>
      <family val="2"/>
    </font>
    <font>
      <b/>
      <sz val="7"/>
      <color rgb="FF000000"/>
      <name val="Arial"/>
      <family val="2"/>
    </font>
    <font>
      <sz val="7"/>
      <color rgb="FF000000"/>
      <name val="Arial"/>
      <family val="2"/>
    </font>
    <font>
      <sz val="7"/>
      <color rgb="FF008000"/>
      <name val="Arial"/>
      <family val="2"/>
    </font>
    <font>
      <sz val="7"/>
      <color rgb="FFFF0000"/>
      <name val="Arial"/>
      <family val="2"/>
    </font>
    <font>
      <b/>
      <sz val="9"/>
      <color rgb="FF4169E1"/>
      <name val="Arial"/>
      <family val="2"/>
    </font>
    <font>
      <sz val="10"/>
      <color rgb="FF000000"/>
      <name val="Arial"/>
      <family val="2"/>
    </font>
    <font>
      <u/>
      <sz val="11"/>
      <color theme="10"/>
      <name val="Calibri"/>
      <family val="2"/>
      <scheme val="minor"/>
    </font>
    <font>
      <sz val="7"/>
      <color rgb="FF00B050"/>
      <name val="Arial"/>
      <family val="2"/>
    </font>
    <font>
      <sz val="11"/>
      <color rgb="FF00B050"/>
      <name val="Calibri"/>
      <family val="2"/>
    </font>
    <font>
      <sz val="11"/>
      <name val="Calibri"/>
      <family val="2"/>
      <scheme val="minor"/>
    </font>
    <font>
      <sz val="10"/>
      <name val="Arial"/>
      <family val="2"/>
    </font>
    <font>
      <b/>
      <sz val="14"/>
      <color theme="0"/>
      <name val="Arial"/>
      <family val="2"/>
    </font>
    <font>
      <b/>
      <sz val="10"/>
      <color theme="0"/>
      <name val="Arial"/>
      <family val="2"/>
    </font>
    <font>
      <b/>
      <sz val="12"/>
      <color theme="0"/>
      <name val="Arial"/>
      <family val="2"/>
    </font>
    <font>
      <b/>
      <sz val="9"/>
      <name val="Arial"/>
      <family val="2"/>
    </font>
    <font>
      <b/>
      <sz val="10"/>
      <name val="Arial"/>
      <family val="2"/>
    </font>
    <font>
      <sz val="11"/>
      <color rgb="FF008000"/>
      <name val="Calibri"/>
      <family val="2"/>
    </font>
    <font>
      <b/>
      <sz val="11"/>
      <name val="Calibri"/>
      <family val="2"/>
    </font>
    <font>
      <sz val="11"/>
      <name val="Calibri"/>
      <family val="2"/>
    </font>
    <font>
      <b/>
      <sz val="9"/>
      <color rgb="FF0081C3"/>
      <name val="Arial"/>
      <family val="2"/>
    </font>
    <font>
      <b/>
      <sz val="9"/>
      <color rgb="FF006400"/>
      <name val="Arial"/>
      <family val="2"/>
    </font>
    <font>
      <sz val="9"/>
      <color rgb="FF006400"/>
      <name val="Arial"/>
      <family val="2"/>
    </font>
    <font>
      <sz val="8"/>
      <color rgb="FF000000"/>
      <name val="Arial"/>
      <family val="2"/>
    </font>
    <font>
      <b/>
      <sz val="9"/>
      <color rgb="FFFFFFFF"/>
      <name val="Arial"/>
      <family val="2"/>
    </font>
    <font>
      <sz val="8"/>
      <color rgb="FFFFFFFF"/>
      <name val="Arial"/>
      <family val="2"/>
    </font>
    <font>
      <b/>
      <sz val="8"/>
      <color rgb="FF000000"/>
      <name val="Arial"/>
      <family val="2"/>
    </font>
    <font>
      <b/>
      <sz val="7"/>
      <color rgb="FF000000"/>
      <name val="Arial"/>
      <family val="2"/>
    </font>
    <font>
      <sz val="7"/>
      <color rgb="FF000000"/>
      <name val="Arial"/>
      <family val="2"/>
    </font>
    <font>
      <sz val="7"/>
      <color rgb="FF008000"/>
      <name val="Arial"/>
      <family val="2"/>
    </font>
    <font>
      <b/>
      <sz val="12"/>
      <color rgb="FF000000"/>
      <name val="Calibri"/>
      <family val="2"/>
      <scheme val="minor"/>
    </font>
  </fonts>
  <fills count="12">
    <fill>
      <patternFill patternType="none"/>
    </fill>
    <fill>
      <patternFill patternType="gray125"/>
    </fill>
    <fill>
      <patternFill patternType="solid">
        <fgColor rgb="FFCCFFFF"/>
        <bgColor rgb="FFCCFFFF"/>
      </patternFill>
    </fill>
    <fill>
      <patternFill patternType="solid">
        <fgColor rgb="FFC4D545"/>
        <bgColor rgb="FFC4D545"/>
      </patternFill>
    </fill>
    <fill>
      <patternFill patternType="solid">
        <fgColor rgb="FF0081C3"/>
        <bgColor rgb="FF0081C3"/>
      </patternFill>
    </fill>
    <fill>
      <patternFill patternType="solid">
        <fgColor rgb="FFDCDCDC"/>
        <bgColor rgb="FFDCDCDC"/>
      </patternFill>
    </fill>
    <fill>
      <patternFill patternType="solid">
        <fgColor rgb="FFFFFFFF"/>
        <bgColor rgb="FFFFFFFF"/>
      </patternFill>
    </fill>
    <fill>
      <patternFill patternType="solid">
        <fgColor rgb="FFCCFFCC"/>
        <bgColor rgb="FFCCFFCC"/>
      </patternFill>
    </fill>
    <fill>
      <patternFill patternType="solid">
        <fgColor theme="0"/>
        <bgColor indexed="64"/>
      </patternFill>
    </fill>
    <fill>
      <patternFill patternType="solid">
        <fgColor theme="3"/>
        <bgColor indexed="64"/>
      </patternFill>
    </fill>
    <fill>
      <patternFill patternType="solid">
        <fgColor rgb="FFCCFF66"/>
        <bgColor indexed="64"/>
      </patternFill>
    </fill>
    <fill>
      <patternFill patternType="solid">
        <fgColor rgb="FF00B0F0"/>
        <bgColor indexed="64"/>
      </patternFill>
    </fill>
  </fills>
  <borders count="39">
    <border>
      <left/>
      <right/>
      <top/>
      <bottom/>
      <diagonal/>
    </border>
    <border>
      <left/>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right/>
      <top style="thick">
        <color rgb="FF000000"/>
      </top>
      <bottom/>
      <diagonal/>
    </border>
    <border>
      <left/>
      <right style="thin">
        <color rgb="FFC4D545"/>
      </right>
      <top style="thick">
        <color rgb="FF000000"/>
      </top>
      <bottom/>
      <diagonal/>
    </border>
    <border>
      <left style="thin">
        <color rgb="FFC4D545"/>
      </left>
      <right style="thin">
        <color auto="1"/>
      </right>
      <top style="thick">
        <color rgb="FF000000"/>
      </top>
      <bottom style="thin">
        <color rgb="FFC4D545"/>
      </bottom>
      <diagonal/>
    </border>
    <border>
      <left/>
      <right/>
      <top style="thick">
        <color rgb="FF000000"/>
      </top>
      <bottom style="thin">
        <color rgb="FFC4D545"/>
      </bottom>
      <diagonal/>
    </border>
    <border>
      <left/>
      <right style="thin">
        <color rgb="FFC4D545"/>
      </right>
      <top style="thick">
        <color rgb="FF000000"/>
      </top>
      <bottom style="thin">
        <color rgb="FFC4D545"/>
      </bottom>
      <diagonal/>
    </border>
    <border>
      <left style="thin">
        <color rgb="FF0081C3"/>
      </left>
      <right style="thin">
        <color auto="1"/>
      </right>
      <top style="thick">
        <color rgb="FF000000"/>
      </top>
      <bottom style="thin">
        <color rgb="FF0081C3"/>
      </bottom>
      <diagonal/>
    </border>
    <border>
      <left/>
      <right/>
      <top style="thick">
        <color rgb="FF000000"/>
      </top>
      <bottom style="thin">
        <color rgb="FF0081C3"/>
      </bottom>
      <diagonal/>
    </border>
    <border>
      <left/>
      <right style="thick">
        <color rgb="FF0081C3"/>
      </right>
      <top style="thick">
        <color rgb="FF000000"/>
      </top>
      <bottom style="thin">
        <color rgb="FF0081C3"/>
      </bottom>
      <diagonal/>
    </border>
    <border>
      <left style="thick">
        <color rgb="FF000000"/>
      </left>
      <right/>
      <top/>
      <bottom style="thin">
        <color rgb="FF000000"/>
      </bottom>
      <diagonal/>
    </border>
    <border>
      <left/>
      <right/>
      <top/>
      <bottom style="thin">
        <color rgb="FF000000"/>
      </bottom>
      <diagonal/>
    </border>
    <border>
      <left/>
      <right style="thin">
        <color rgb="FFC4D545"/>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81C3"/>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C4D545"/>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right style="thin">
        <color rgb="FFC4D545"/>
      </right>
      <top style="thin">
        <color rgb="FF000000"/>
      </top>
      <bottom style="thick">
        <color rgb="FF000000"/>
      </bottom>
      <diagonal/>
    </border>
    <border>
      <left style="thin">
        <color rgb="FF000000"/>
      </left>
      <right style="thin">
        <color rgb="FF000000"/>
      </right>
      <top style="thin">
        <color rgb="FF000000"/>
      </top>
      <bottom style="thick">
        <color rgb="FFC4D545"/>
      </bottom>
      <diagonal/>
    </border>
    <border>
      <left/>
      <right style="thin">
        <color rgb="FF000000"/>
      </right>
      <top style="thin">
        <color rgb="FF000000"/>
      </top>
      <bottom style="thick">
        <color rgb="FFC4D545"/>
      </bottom>
      <diagonal/>
    </border>
    <border>
      <left/>
      <right/>
      <top style="thin">
        <color rgb="FF000000"/>
      </top>
      <bottom style="thick">
        <color rgb="FFC4D545"/>
      </bottom>
      <diagonal/>
    </border>
    <border>
      <left style="thin">
        <color rgb="FF000000"/>
      </left>
      <right style="thin">
        <color rgb="FF000000"/>
      </right>
      <top style="thin">
        <color rgb="FF000000"/>
      </top>
      <bottom style="thick">
        <color rgb="FF0081C3"/>
      </bottom>
      <diagonal/>
    </border>
    <border>
      <left/>
      <right style="thin">
        <color rgb="FF000000"/>
      </right>
      <top style="thin">
        <color rgb="FF000000"/>
      </top>
      <bottom style="thick">
        <color rgb="FF0081C3"/>
      </bottom>
      <diagonal/>
    </border>
    <border>
      <left/>
      <right/>
      <top style="thin">
        <color rgb="FF000000"/>
      </top>
      <bottom style="thick">
        <color rgb="FF0081C3"/>
      </bottom>
      <diagonal/>
    </border>
    <border>
      <left style="thin">
        <color rgb="FF000000"/>
      </left>
      <right style="thick">
        <color rgb="FF0081C3"/>
      </right>
      <top style="thin">
        <color rgb="FF000000"/>
      </top>
      <bottom style="thick">
        <color rgb="FF0081C3"/>
      </bottom>
      <diagonal/>
    </border>
    <border>
      <left style="thin">
        <color rgb="FF000000"/>
      </left>
      <right style="thick">
        <color rgb="FF0081C3"/>
      </right>
      <top style="thin">
        <color rgb="FF000000"/>
      </top>
      <bottom style="thick">
        <color rgb="FFC4D545"/>
      </bottom>
      <diagonal/>
    </border>
    <border>
      <left style="thin">
        <color rgb="FF00B0F0"/>
      </left>
      <right style="hair">
        <color rgb="FF00B0F0"/>
      </right>
      <top style="thin">
        <color rgb="FF00B0F0"/>
      </top>
      <bottom style="hair">
        <color rgb="FF00B0F0"/>
      </bottom>
      <diagonal/>
    </border>
    <border>
      <left style="hair">
        <color rgb="FF00B0F0"/>
      </left>
      <right style="thin">
        <color rgb="FF00B0F0"/>
      </right>
      <top style="thin">
        <color rgb="FF00B0F0"/>
      </top>
      <bottom style="hair">
        <color rgb="FF00B0F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ck">
        <color rgb="FF0081C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6" fillId="0" borderId="0" applyNumberFormat="0" applyFill="0" applyBorder="0" applyAlignment="0" applyProtection="0"/>
    <xf numFmtId="0" fontId="20" fillId="0" borderId="0"/>
  </cellStyleXfs>
  <cellXfs count="236">
    <xf numFmtId="0" fontId="1" fillId="0" borderId="0" xfId="0" applyFont="1" applyFill="1" applyBorder="1"/>
    <xf numFmtId="0" fontId="9" fillId="0" borderId="14" xfId="0" applyNumberFormat="1" applyFont="1" applyFill="1" applyBorder="1" applyAlignment="1">
      <alignment horizontal="center" vertical="top" wrapText="1" readingOrder="1"/>
    </xf>
    <xf numFmtId="0" fontId="9" fillId="0" borderId="16" xfId="0" applyNumberFormat="1" applyFont="1" applyFill="1" applyBorder="1" applyAlignment="1">
      <alignment horizontal="center" vertical="top" wrapText="1" readingOrder="1"/>
    </xf>
    <xf numFmtId="164" fontId="11" fillId="0" borderId="14" xfId="0" applyNumberFormat="1" applyFont="1" applyFill="1" applyBorder="1" applyAlignment="1">
      <alignment horizontal="center" vertical="top" wrapText="1" readingOrder="1"/>
    </xf>
    <xf numFmtId="164" fontId="11" fillId="0" borderId="16" xfId="0" applyNumberFormat="1" applyFont="1" applyFill="1" applyBorder="1" applyAlignment="1">
      <alignment horizontal="center" vertical="top" wrapText="1" readingOrder="1"/>
    </xf>
    <xf numFmtId="0" fontId="11" fillId="0" borderId="14" xfId="0" applyNumberFormat="1" applyFont="1" applyFill="1" applyBorder="1" applyAlignment="1">
      <alignment horizontal="center" vertical="top" wrapText="1" readingOrder="1"/>
    </xf>
    <xf numFmtId="0" fontId="11" fillId="0" borderId="16" xfId="0" applyNumberFormat="1" applyFont="1" applyFill="1" applyBorder="1" applyAlignment="1">
      <alignment horizontal="center" vertical="top" wrapText="1" readingOrder="1"/>
    </xf>
    <xf numFmtId="165" fontId="11" fillId="0" borderId="14" xfId="0" applyNumberFormat="1" applyFont="1" applyFill="1" applyBorder="1" applyAlignment="1">
      <alignment horizontal="center" vertical="top" wrapText="1" readingOrder="1"/>
    </xf>
    <xf numFmtId="165" fontId="11" fillId="0" borderId="16" xfId="0" applyNumberFormat="1" applyFont="1" applyFill="1" applyBorder="1" applyAlignment="1">
      <alignment horizontal="center" vertical="top" wrapText="1" readingOrder="1"/>
    </xf>
    <xf numFmtId="164" fontId="11" fillId="5" borderId="14"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1" fillId="0" borderId="14" xfId="0" applyNumberFormat="1" applyFont="1" applyFill="1" applyBorder="1" applyAlignment="1">
      <alignment horizontal="center" vertical="top" wrapText="1" readingOrder="1"/>
    </xf>
    <xf numFmtId="0" fontId="11" fillId="0" borderId="16" xfId="0" applyNumberFormat="1" applyFont="1" applyFill="1" applyBorder="1" applyAlignment="1">
      <alignment horizontal="center" vertical="top" wrapText="1" readingOrder="1"/>
    </xf>
    <xf numFmtId="0" fontId="12" fillId="0" borderId="22" xfId="0" applyNumberFormat="1" applyFont="1" applyFill="1" applyBorder="1" applyAlignment="1">
      <alignment horizontal="center" vertical="top" wrapText="1" readingOrder="1"/>
    </xf>
    <xf numFmtId="0" fontId="12" fillId="0" borderId="25" xfId="0" applyNumberFormat="1" applyFont="1" applyFill="1" applyBorder="1" applyAlignment="1">
      <alignment horizontal="center" vertical="top" wrapText="1" readingOrder="1"/>
    </xf>
    <xf numFmtId="0" fontId="12" fillId="0" borderId="28" xfId="0" applyNumberFormat="1" applyFont="1" applyFill="1" applyBorder="1" applyAlignment="1">
      <alignment horizontal="center" vertical="top" wrapText="1" readingOrder="1"/>
    </xf>
    <xf numFmtId="0" fontId="11" fillId="5" borderId="14" xfId="0" applyNumberFormat="1" applyFont="1" applyFill="1" applyBorder="1" applyAlignment="1">
      <alignment horizontal="center" vertical="top" wrapText="1" readingOrder="1"/>
    </xf>
    <xf numFmtId="0" fontId="13" fillId="0" borderId="25" xfId="0" applyNumberFormat="1" applyFont="1" applyFill="1" applyBorder="1" applyAlignment="1">
      <alignment horizontal="center" vertical="top" wrapText="1" readingOrder="1"/>
    </xf>
    <xf numFmtId="0" fontId="13" fillId="0" borderId="22" xfId="0" applyNumberFormat="1" applyFont="1" applyFill="1" applyBorder="1" applyAlignment="1">
      <alignment horizontal="center" vertical="top" wrapText="1" readingOrder="1"/>
    </xf>
    <xf numFmtId="0" fontId="12" fillId="0" borderId="25" xfId="0" applyNumberFormat="1" applyFont="1" applyFill="1" applyBorder="1" applyAlignment="1">
      <alignment horizontal="center" vertical="top" wrapText="1" readingOrder="1"/>
    </xf>
    <xf numFmtId="0" fontId="1" fillId="0" borderId="0" xfId="0" applyFont="1" applyFill="1" applyBorder="1"/>
    <xf numFmtId="0" fontId="12" fillId="0" borderId="28" xfId="0" applyNumberFormat="1" applyFont="1" applyFill="1" applyBorder="1" applyAlignment="1">
      <alignment horizontal="center" vertical="top" wrapText="1" readingOrder="1"/>
    </xf>
    <xf numFmtId="0" fontId="16" fillId="0" borderId="0" xfId="1" applyFill="1" applyBorder="1"/>
    <xf numFmtId="0" fontId="16" fillId="0" borderId="0" xfId="1" applyFill="1" applyBorder="1"/>
    <xf numFmtId="0" fontId="19" fillId="0" borderId="0" xfId="1" applyFont="1" applyFill="1" applyBorder="1"/>
    <xf numFmtId="0" fontId="16" fillId="0" borderId="0" xfId="1" applyFill="1" applyBorder="1"/>
    <xf numFmtId="0" fontId="1" fillId="0" borderId="0" xfId="2" applyFont="1" applyAlignment="1">
      <alignment vertical="center"/>
    </xf>
    <xf numFmtId="0" fontId="20" fillId="0" borderId="0" xfId="2"/>
    <xf numFmtId="0" fontId="16" fillId="0" borderId="0" xfId="1" applyFill="1" applyBorder="1"/>
    <xf numFmtId="0" fontId="16" fillId="0" borderId="0" xfId="1" applyFill="1" applyBorder="1"/>
    <xf numFmtId="0" fontId="21" fillId="9" borderId="30" xfId="0" applyFont="1" applyFill="1" applyBorder="1" applyAlignment="1">
      <alignment horizontal="left" vertical="top"/>
    </xf>
    <xf numFmtId="0" fontId="22" fillId="9" borderId="31" xfId="0" applyFont="1" applyFill="1" applyBorder="1" applyAlignment="1">
      <alignment horizontal="center" vertical="top" wrapText="1"/>
    </xf>
    <xf numFmtId="164" fontId="11" fillId="5" borderId="14"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6" fillId="0" borderId="0" xfId="1" applyFill="1" applyBorder="1"/>
    <xf numFmtId="0" fontId="1" fillId="0" borderId="0" xfId="0" applyFont="1"/>
    <xf numFmtId="0" fontId="9" fillId="0" borderId="14" xfId="0" applyFont="1" applyBorder="1" applyAlignment="1">
      <alignment horizontal="center" vertical="top" wrapText="1" readingOrder="1"/>
    </xf>
    <xf numFmtId="0" fontId="9" fillId="0" borderId="16" xfId="0" applyFont="1" applyBorder="1" applyAlignment="1">
      <alignment horizontal="center" vertical="top" wrapText="1" readingOrder="1"/>
    </xf>
    <xf numFmtId="164" fontId="11" fillId="0" borderId="14" xfId="0" applyNumberFormat="1"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0" fontId="11" fillId="0" borderId="14" xfId="0" applyFont="1" applyBorder="1" applyAlignment="1">
      <alignment horizontal="center" vertical="top" wrapText="1" readingOrder="1"/>
    </xf>
    <xf numFmtId="0" fontId="11" fillId="0" borderId="16" xfId="0"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0" fontId="12" fillId="0" borderId="25" xfId="0" applyFont="1" applyBorder="1" applyAlignment="1">
      <alignment horizontal="center" vertical="top" wrapText="1" readingOrder="1"/>
    </xf>
    <xf numFmtId="0" fontId="12" fillId="0" borderId="28" xfId="0" applyFont="1" applyBorder="1" applyAlignment="1">
      <alignment horizontal="center" vertical="top" wrapText="1" readingOrder="1"/>
    </xf>
    <xf numFmtId="164" fontId="11" fillId="5" borderId="14"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28" fillId="8" borderId="0" xfId="0" applyFont="1" applyFill="1" applyBorder="1"/>
    <xf numFmtId="0" fontId="35" fillId="8" borderId="14" xfId="0" applyFont="1" applyFill="1" applyBorder="1" applyAlignment="1">
      <alignment horizontal="center" vertical="top" wrapText="1" readingOrder="1"/>
    </xf>
    <xf numFmtId="0" fontId="35" fillId="8" borderId="16" xfId="0" applyFont="1" applyFill="1" applyBorder="1" applyAlignment="1">
      <alignment horizontal="center" vertical="top" wrapText="1" readingOrder="1"/>
    </xf>
    <xf numFmtId="164" fontId="37" fillId="8" borderId="14" xfId="0" applyNumberFormat="1" applyFont="1" applyFill="1" applyBorder="1" applyAlignment="1">
      <alignment horizontal="center" vertical="top" wrapText="1" readingOrder="1"/>
    </xf>
    <xf numFmtId="164" fontId="37" fillId="8" borderId="16" xfId="0" applyNumberFormat="1" applyFont="1" applyFill="1" applyBorder="1" applyAlignment="1">
      <alignment horizontal="center" vertical="top" wrapText="1" readingOrder="1"/>
    </xf>
    <xf numFmtId="0" fontId="37" fillId="8" borderId="14" xfId="0" applyFont="1" applyFill="1" applyBorder="1" applyAlignment="1">
      <alignment horizontal="center" vertical="top" wrapText="1" readingOrder="1"/>
    </xf>
    <xf numFmtId="0" fontId="37" fillId="8" borderId="16" xfId="0" applyFont="1" applyFill="1" applyBorder="1" applyAlignment="1">
      <alignment horizontal="center" vertical="top" wrapText="1" readingOrder="1"/>
    </xf>
    <xf numFmtId="165" fontId="37" fillId="8" borderId="14" xfId="0" applyNumberFormat="1" applyFont="1" applyFill="1" applyBorder="1" applyAlignment="1">
      <alignment horizontal="center" vertical="top" wrapText="1" readingOrder="1"/>
    </xf>
    <xf numFmtId="165" fontId="37" fillId="8" borderId="16" xfId="0" applyNumberFormat="1" applyFont="1" applyFill="1" applyBorder="1" applyAlignment="1">
      <alignment horizontal="center" vertical="top" wrapText="1" readingOrder="1"/>
    </xf>
    <xf numFmtId="0" fontId="38" fillId="8" borderId="25" xfId="0" applyFont="1" applyFill="1" applyBorder="1" applyAlignment="1">
      <alignment horizontal="center" vertical="top" wrapText="1" readingOrder="1"/>
    </xf>
    <xf numFmtId="0" fontId="38" fillId="8" borderId="28" xfId="0" applyFont="1" applyFill="1" applyBorder="1" applyAlignment="1">
      <alignment horizontal="center" vertical="top" wrapText="1" readingOrder="1"/>
    </xf>
    <xf numFmtId="0" fontId="16" fillId="8" borderId="0" xfId="1" applyFill="1" applyBorder="1"/>
    <xf numFmtId="0" fontId="1" fillId="8" borderId="0" xfId="0" applyFont="1" applyFill="1" applyBorder="1"/>
    <xf numFmtId="0" fontId="0" fillId="8" borderId="0" xfId="0" applyFill="1"/>
    <xf numFmtId="0" fontId="24" fillId="8" borderId="33" xfId="0" applyFont="1" applyFill="1" applyBorder="1" applyAlignment="1">
      <alignment horizontal="center" vertical="center"/>
    </xf>
    <xf numFmtId="0" fontId="25" fillId="8" borderId="0" xfId="0" applyFont="1" applyFill="1"/>
    <xf numFmtId="0" fontId="0" fillId="8" borderId="33" xfId="0" applyFill="1" applyBorder="1" applyAlignment="1">
      <alignment horizontal="center"/>
    </xf>
    <xf numFmtId="0" fontId="0" fillId="8" borderId="0" xfId="0" applyFont="1" applyFill="1"/>
    <xf numFmtId="0" fontId="19" fillId="8" borderId="0" xfId="0" applyFont="1" applyFill="1"/>
    <xf numFmtId="0" fontId="1" fillId="0" borderId="0" xfId="0" applyFont="1" applyFill="1" applyBorder="1"/>
    <xf numFmtId="0" fontId="23" fillId="9" borderId="0" xfId="0" applyFont="1" applyFill="1" applyAlignment="1" applyProtection="1">
      <alignment horizontal="center" vertical="center"/>
      <protection locked="0"/>
    </xf>
    <xf numFmtId="0" fontId="23" fillId="9" borderId="32" xfId="0" applyFont="1" applyFill="1" applyBorder="1" applyAlignment="1" applyProtection="1">
      <alignment horizontal="center" vertical="center"/>
      <protection locked="0"/>
    </xf>
    <xf numFmtId="0" fontId="24" fillId="10" borderId="36" xfId="0" applyFont="1" applyFill="1" applyBorder="1" applyAlignment="1">
      <alignment horizontal="center" vertical="center"/>
    </xf>
    <xf numFmtId="0" fontId="24" fillId="10" borderId="37" xfId="0" applyFont="1" applyFill="1" applyBorder="1" applyAlignment="1">
      <alignment horizontal="center" vertical="center"/>
    </xf>
    <xf numFmtId="0" fontId="24" fillId="10" borderId="38" xfId="0" applyFont="1" applyFill="1" applyBorder="1" applyAlignment="1">
      <alignment horizontal="center" vertical="center"/>
    </xf>
    <xf numFmtId="0" fontId="24" fillId="11" borderId="36" xfId="0" applyFont="1" applyFill="1" applyBorder="1" applyAlignment="1">
      <alignment horizontal="center" vertical="center"/>
    </xf>
    <xf numFmtId="0" fontId="24" fillId="11" borderId="37" xfId="0" applyFont="1" applyFill="1" applyBorder="1" applyAlignment="1">
      <alignment horizontal="center" vertical="center"/>
    </xf>
    <xf numFmtId="0" fontId="24" fillId="11" borderId="38" xfId="0" applyFont="1" applyFill="1" applyBorder="1" applyAlignment="1">
      <alignment horizontal="center" vertical="center"/>
    </xf>
    <xf numFmtId="0" fontId="39" fillId="8" borderId="0" xfId="0" applyFont="1" applyFill="1" applyAlignment="1">
      <alignment horizontal="center" vertical="center" wrapText="1"/>
    </xf>
    <xf numFmtId="0" fontId="12" fillId="0" borderId="22" xfId="0" applyNumberFormat="1" applyFont="1" applyFill="1" applyBorder="1" applyAlignment="1">
      <alignment horizontal="center" vertical="top" wrapText="1" readingOrder="1"/>
    </xf>
    <xf numFmtId="0" fontId="1" fillId="0" borderId="23" xfId="0" applyNumberFormat="1" applyFont="1" applyFill="1" applyBorder="1" applyAlignment="1">
      <alignment vertical="top" wrapText="1"/>
    </xf>
    <xf numFmtId="0" fontId="12" fillId="0" borderId="25" xfId="0" applyNumberFormat="1" applyFont="1" applyFill="1" applyBorder="1" applyAlignment="1">
      <alignment horizontal="center" vertical="top" wrapText="1" readingOrder="1"/>
    </xf>
    <xf numFmtId="0" fontId="1" fillId="0" borderId="26" xfId="0" applyNumberFormat="1" applyFont="1" applyFill="1" applyBorder="1" applyAlignment="1">
      <alignment vertical="top" wrapText="1"/>
    </xf>
    <xf numFmtId="0" fontId="1" fillId="0" borderId="27" xfId="0" applyNumberFormat="1" applyFont="1" applyFill="1" applyBorder="1" applyAlignment="1">
      <alignment vertical="top" wrapText="1"/>
    </xf>
    <xf numFmtId="0" fontId="10" fillId="0" borderId="19" xfId="0" applyNumberFormat="1" applyFont="1" applyFill="1" applyBorder="1" applyAlignment="1">
      <alignment horizontal="left" vertical="top" wrapText="1" readingOrder="1"/>
    </xf>
    <xf numFmtId="0" fontId="1" fillId="0" borderId="20" xfId="0" applyNumberFormat="1" applyFont="1" applyFill="1" applyBorder="1" applyAlignment="1">
      <alignment vertical="top" wrapText="1"/>
    </xf>
    <xf numFmtId="0" fontId="1" fillId="0" borderId="21" xfId="0" applyNumberFormat="1" applyFont="1" applyFill="1" applyBorder="1" applyAlignment="1">
      <alignment vertical="top" wrapText="1"/>
    </xf>
    <xf numFmtId="0" fontId="1" fillId="0" borderId="24" xfId="0" applyNumberFormat="1" applyFont="1" applyFill="1" applyBorder="1" applyAlignment="1">
      <alignment vertical="top" wrapText="1"/>
    </xf>
    <xf numFmtId="0" fontId="11" fillId="0" borderId="14" xfId="0" applyNumberFormat="1" applyFont="1" applyFill="1" applyBorder="1" applyAlignment="1">
      <alignment horizontal="center" vertical="top" wrapText="1" readingOrder="1"/>
    </xf>
    <xf numFmtId="0" fontId="1" fillId="0" borderId="15" xfId="0" applyNumberFormat="1" applyFont="1" applyFill="1" applyBorder="1" applyAlignment="1">
      <alignment vertical="top" wrapText="1"/>
    </xf>
    <xf numFmtId="0" fontId="1" fillId="0" borderId="1" xfId="0" applyNumberFormat="1" applyFont="1" applyFill="1" applyBorder="1" applyAlignment="1">
      <alignment vertical="top" wrapText="1"/>
    </xf>
    <xf numFmtId="0" fontId="10" fillId="0" borderId="17" xfId="0" applyNumberFormat="1" applyFont="1" applyFill="1" applyBorder="1" applyAlignment="1">
      <alignment horizontal="left" vertical="top" wrapText="1" readingOrder="1"/>
    </xf>
    <xf numFmtId="0" fontId="1" fillId="0" borderId="18" xfId="0" applyNumberFormat="1" applyFont="1" applyFill="1" applyBorder="1" applyAlignment="1">
      <alignment vertical="top" wrapText="1"/>
    </xf>
    <xf numFmtId="164" fontId="11" fillId="0" borderId="14" xfId="0" applyNumberFormat="1" applyFont="1" applyFill="1" applyBorder="1" applyAlignment="1">
      <alignment horizontal="center" vertical="top" wrapText="1" readingOrder="1"/>
    </xf>
    <xf numFmtId="0" fontId="10" fillId="5" borderId="17" xfId="0" applyNumberFormat="1" applyFont="1" applyFill="1" applyBorder="1" applyAlignment="1">
      <alignment horizontal="left" vertical="top" wrapText="1" readingOrder="1"/>
    </xf>
    <xf numFmtId="164" fontId="11" fillId="5" borderId="14" xfId="0" applyNumberFormat="1" applyFont="1" applyFill="1" applyBorder="1" applyAlignment="1">
      <alignment horizontal="center" vertical="top" wrapText="1" readingOrder="1"/>
    </xf>
    <xf numFmtId="165" fontId="11" fillId="0" borderId="14" xfId="0" applyNumberFormat="1" applyFont="1" applyFill="1" applyBorder="1" applyAlignment="1">
      <alignment horizontal="center" vertical="top" wrapText="1" readingOrder="1"/>
    </xf>
    <xf numFmtId="0" fontId="9" fillId="0" borderId="2" xfId="0" applyNumberFormat="1" applyFont="1" applyFill="1" applyBorder="1" applyAlignment="1">
      <alignment vertical="top" wrapText="1" readingOrder="1"/>
    </xf>
    <xf numFmtId="0" fontId="1" fillId="0" borderId="3" xfId="0" applyNumberFormat="1" applyFont="1" applyFill="1" applyBorder="1" applyAlignment="1">
      <alignment vertical="top" wrapText="1"/>
    </xf>
    <xf numFmtId="0" fontId="1" fillId="0" borderId="4" xfId="0" applyNumberFormat="1" applyFont="1" applyFill="1" applyBorder="1" applyAlignment="1">
      <alignment vertical="top" wrapText="1"/>
    </xf>
    <xf numFmtId="0" fontId="1" fillId="0" borderId="11" xfId="0" applyNumberFormat="1" applyFont="1" applyFill="1" applyBorder="1" applyAlignment="1">
      <alignment vertical="top" wrapText="1"/>
    </xf>
    <xf numFmtId="0" fontId="1" fillId="0" borderId="12" xfId="0" applyNumberFormat="1" applyFont="1" applyFill="1" applyBorder="1" applyAlignment="1">
      <alignment vertical="top" wrapText="1"/>
    </xf>
    <xf numFmtId="0" fontId="1" fillId="0" borderId="13" xfId="0" applyNumberFormat="1" applyFont="1" applyFill="1" applyBorder="1" applyAlignment="1">
      <alignment vertical="top" wrapText="1"/>
    </xf>
    <xf numFmtId="0" fontId="9" fillId="3" borderId="5" xfId="0" applyNumberFormat="1" applyFont="1" applyFill="1" applyBorder="1" applyAlignment="1">
      <alignment horizontal="center" vertical="top" wrapText="1" readingOrder="1"/>
    </xf>
    <xf numFmtId="0" fontId="1" fillId="0" borderId="6" xfId="0" applyNumberFormat="1" applyFont="1" applyFill="1" applyBorder="1" applyAlignment="1">
      <alignment vertical="top" wrapText="1"/>
    </xf>
    <xf numFmtId="0" fontId="1" fillId="0" borderId="7" xfId="0" applyNumberFormat="1" applyFont="1" applyFill="1" applyBorder="1" applyAlignment="1">
      <alignment vertical="top" wrapText="1"/>
    </xf>
    <xf numFmtId="0" fontId="9" fillId="4" borderId="8" xfId="0" applyNumberFormat="1" applyFont="1" applyFill="1" applyBorder="1" applyAlignment="1">
      <alignment horizontal="center" vertical="top" wrapText="1" readingOrder="1"/>
    </xf>
    <xf numFmtId="0" fontId="1" fillId="0" borderId="9" xfId="0" applyNumberFormat="1" applyFont="1" applyFill="1" applyBorder="1" applyAlignment="1">
      <alignment vertical="top" wrapText="1"/>
    </xf>
    <xf numFmtId="0" fontId="1" fillId="0" borderId="10" xfId="0" applyNumberFormat="1" applyFont="1" applyFill="1" applyBorder="1" applyAlignment="1">
      <alignment vertical="top" wrapText="1"/>
    </xf>
    <xf numFmtId="0" fontId="9" fillId="0" borderId="14" xfId="0" applyNumberFormat="1" applyFont="1" applyFill="1" applyBorder="1" applyAlignment="1">
      <alignment horizontal="center" vertical="top" wrapText="1" readingOrder="1"/>
    </xf>
    <xf numFmtId="0" fontId="2" fillId="2" borderId="1" xfId="0" applyNumberFormat="1" applyFont="1" applyFill="1" applyBorder="1" applyAlignment="1">
      <alignment vertical="top" wrapText="1" readingOrder="1"/>
    </xf>
    <xf numFmtId="0" fontId="3" fillId="0" borderId="0" xfId="0" applyNumberFormat="1" applyFont="1" applyFill="1" applyBorder="1" applyAlignment="1">
      <alignment vertical="top" wrapText="1" readingOrder="1"/>
    </xf>
    <xf numFmtId="0" fontId="1" fillId="0" borderId="0" xfId="0" applyFont="1" applyFill="1" applyBorder="1"/>
    <xf numFmtId="0" fontId="4" fillId="0" borderId="0" xfId="0" applyNumberFormat="1" applyFont="1" applyFill="1" applyBorder="1" applyAlignment="1">
      <alignment vertical="top" wrapText="1" readingOrder="1"/>
    </xf>
    <xf numFmtId="0" fontId="3" fillId="0" borderId="0" xfId="0" applyNumberFormat="1" applyFont="1" applyFill="1" applyBorder="1" applyAlignment="1">
      <alignment horizontal="right" vertical="top" wrapText="1" readingOrder="1"/>
    </xf>
    <xf numFmtId="0" fontId="5" fillId="0" borderId="0" xfId="0" applyNumberFormat="1" applyFont="1" applyFill="1" applyBorder="1" applyAlignment="1">
      <alignment vertical="top" wrapText="1" readingOrder="1"/>
    </xf>
    <xf numFmtId="0" fontId="6" fillId="0" borderId="0" xfId="0" applyNumberFormat="1" applyFont="1" applyFill="1" applyBorder="1" applyAlignment="1">
      <alignment horizontal="left" vertical="top" wrapText="1" readingOrder="1"/>
    </xf>
    <xf numFmtId="0" fontId="7" fillId="0" borderId="0" xfId="0" applyNumberFormat="1" applyFont="1" applyFill="1" applyBorder="1" applyAlignment="1">
      <alignment vertical="top" wrapText="1" readingOrder="1"/>
    </xf>
    <xf numFmtId="0" fontId="8" fillId="0" borderId="0" xfId="0" applyNumberFormat="1" applyFont="1" applyFill="1" applyBorder="1" applyAlignment="1">
      <alignment horizontal="right" vertical="top" wrapText="1" readingOrder="1"/>
    </xf>
    <xf numFmtId="0" fontId="8" fillId="0" borderId="0" xfId="0" applyNumberFormat="1" applyFont="1" applyFill="1" applyBorder="1" applyAlignment="1">
      <alignment horizontal="left" vertical="top" wrapText="1" readingOrder="1"/>
    </xf>
    <xf numFmtId="0" fontId="6" fillId="0" borderId="0" xfId="0" applyNumberFormat="1" applyFont="1" applyFill="1" applyBorder="1" applyAlignment="1">
      <alignment vertical="top" wrapText="1" readingOrder="1"/>
    </xf>
    <xf numFmtId="0" fontId="12" fillId="0" borderId="29" xfId="0" applyNumberFormat="1" applyFont="1" applyFill="1" applyBorder="1" applyAlignment="1">
      <alignment horizontal="center" vertical="top" wrapText="1" readingOrder="1"/>
    </xf>
    <xf numFmtId="0" fontId="12" fillId="0" borderId="28" xfId="0" applyNumberFormat="1" applyFont="1" applyFill="1" applyBorder="1" applyAlignment="1">
      <alignment horizontal="center" vertical="top" wrapText="1" readingOrder="1"/>
    </xf>
    <xf numFmtId="0" fontId="11" fillId="0" borderId="16" xfId="0" applyNumberFormat="1" applyFont="1" applyFill="1" applyBorder="1" applyAlignment="1">
      <alignment horizontal="center" vertical="top" wrapText="1" readingOrder="1"/>
    </xf>
    <xf numFmtId="164" fontId="11" fillId="0" borderId="16"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165" fontId="11" fillId="0" borderId="16" xfId="0" applyNumberFormat="1" applyFont="1" applyFill="1" applyBorder="1" applyAlignment="1">
      <alignment horizontal="center" vertical="top" wrapText="1" readingOrder="1"/>
    </xf>
    <xf numFmtId="0" fontId="9" fillId="0" borderId="16" xfId="0" applyNumberFormat="1" applyFont="1" applyFill="1" applyBorder="1" applyAlignment="1">
      <alignment horizontal="center" vertical="top" wrapText="1" readingOrder="1"/>
    </xf>
    <xf numFmtId="0" fontId="13" fillId="0" borderId="29" xfId="0" applyNumberFormat="1" applyFont="1" applyFill="1" applyBorder="1" applyAlignment="1">
      <alignment horizontal="center" vertical="top" wrapText="1" readingOrder="1"/>
    </xf>
    <xf numFmtId="0" fontId="2" fillId="7" borderId="1" xfId="0" applyNumberFormat="1" applyFont="1" applyFill="1" applyBorder="1" applyAlignment="1">
      <alignment vertical="top" wrapText="1" readingOrder="1"/>
    </xf>
    <xf numFmtId="0" fontId="11" fillId="5" borderId="16" xfId="0" applyNumberFormat="1" applyFont="1" applyFill="1" applyBorder="1" applyAlignment="1">
      <alignment horizontal="center" vertical="top" wrapText="1" readingOrder="1"/>
    </xf>
    <xf numFmtId="0" fontId="15" fillId="6" borderId="0" xfId="0" applyNumberFormat="1" applyFont="1" applyFill="1" applyBorder="1" applyAlignment="1">
      <alignment horizontal="center" vertical="top" wrapText="1" readingOrder="1"/>
    </xf>
    <xf numFmtId="0" fontId="16" fillId="0" borderId="0" xfId="1" applyFill="1" applyBorder="1"/>
    <xf numFmtId="0" fontId="14" fillId="0" borderId="0" xfId="0" applyNumberFormat="1" applyFont="1" applyFill="1" applyBorder="1" applyAlignment="1">
      <alignment vertical="top" wrapText="1" readingOrder="1"/>
    </xf>
    <xf numFmtId="0" fontId="10" fillId="0" borderId="19" xfId="0" applyFont="1" applyBorder="1" applyAlignment="1">
      <alignment horizontal="left" vertical="top" wrapText="1" readingOrder="1"/>
    </xf>
    <xf numFmtId="0" fontId="1" fillId="0" borderId="20" xfId="0" applyFont="1" applyBorder="1" applyAlignment="1">
      <alignment vertical="top" wrapText="1"/>
    </xf>
    <xf numFmtId="0" fontId="1" fillId="0" borderId="21" xfId="0" applyFont="1" applyBorder="1" applyAlignment="1">
      <alignment vertical="top" wrapText="1"/>
    </xf>
    <xf numFmtId="0" fontId="12" fillId="0" borderId="29" xfId="0" applyFont="1" applyBorder="1" applyAlignment="1">
      <alignment horizontal="center" vertical="top" wrapText="1" readingOrder="1"/>
    </xf>
    <xf numFmtId="0" fontId="1" fillId="0" borderId="23" xfId="0" applyFont="1" applyBorder="1" applyAlignment="1">
      <alignment vertical="top" wrapText="1"/>
    </xf>
    <xf numFmtId="0" fontId="1" fillId="0" borderId="24" xfId="0" applyFont="1" applyBorder="1" applyAlignment="1">
      <alignment vertical="top" wrapText="1"/>
    </xf>
    <xf numFmtId="0" fontId="12" fillId="0" borderId="28" xfId="0" applyFont="1" applyBorder="1" applyAlignment="1">
      <alignment horizontal="center" vertical="top" wrapText="1" readingOrder="1"/>
    </xf>
    <xf numFmtId="0" fontId="1" fillId="0" borderId="26" xfId="0" applyFont="1" applyBorder="1" applyAlignment="1">
      <alignment vertical="top" wrapText="1"/>
    </xf>
    <xf numFmtId="0" fontId="1" fillId="0" borderId="27" xfId="0" applyFont="1" applyBorder="1" applyAlignment="1">
      <alignment vertical="top" wrapText="1"/>
    </xf>
    <xf numFmtId="0" fontId="12" fillId="0" borderId="25" xfId="0" applyFont="1" applyBorder="1" applyAlignment="1">
      <alignment horizontal="center" vertical="top" wrapText="1" readingOrder="1"/>
    </xf>
    <xf numFmtId="0" fontId="10" fillId="0" borderId="17" xfId="0" applyFont="1" applyBorder="1" applyAlignment="1">
      <alignment horizontal="left" vertical="top" wrapText="1" readingOrder="1"/>
    </xf>
    <xf numFmtId="0" fontId="1" fillId="0" borderId="1" xfId="0" applyFont="1" applyBorder="1" applyAlignment="1">
      <alignment vertical="top" wrapText="1"/>
    </xf>
    <xf numFmtId="0" fontId="1" fillId="0" borderId="18" xfId="0" applyFont="1" applyBorder="1" applyAlignment="1">
      <alignment vertical="top" wrapText="1"/>
    </xf>
    <xf numFmtId="0" fontId="11" fillId="0" borderId="16" xfId="0" applyFont="1" applyBorder="1" applyAlignment="1">
      <alignment horizontal="center" vertical="top" wrapText="1" readingOrder="1"/>
    </xf>
    <xf numFmtId="0" fontId="1" fillId="0" borderId="15" xfId="0" applyFont="1" applyBorder="1" applyAlignment="1">
      <alignment vertical="top" wrapText="1"/>
    </xf>
    <xf numFmtId="0" fontId="11" fillId="0" borderId="14" xfId="0"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164" fontId="11" fillId="0" borderId="14" xfId="0" applyNumberFormat="1" applyFont="1" applyBorder="1" applyAlignment="1">
      <alignment horizontal="center" vertical="top" wrapText="1" readingOrder="1"/>
    </xf>
    <xf numFmtId="0" fontId="10" fillId="5" borderId="17" xfId="0" applyFont="1" applyFill="1" applyBorder="1" applyAlignment="1">
      <alignment horizontal="left" vertical="top" wrapText="1" readingOrder="1"/>
    </xf>
    <xf numFmtId="165" fontId="11" fillId="0" borderId="16" xfId="0" applyNumberFormat="1"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0" fontId="9" fillId="0" borderId="14" xfId="0" applyFont="1" applyBorder="1" applyAlignment="1">
      <alignment horizontal="center" vertical="top" wrapText="1" readingOrder="1"/>
    </xf>
    <xf numFmtId="0" fontId="9" fillId="0" borderId="2" xfId="0" applyFont="1" applyBorder="1" applyAlignment="1">
      <alignment vertical="top" wrapText="1" readingOrder="1"/>
    </xf>
    <xf numFmtId="0" fontId="1" fillId="0" borderId="3" xfId="0" applyFont="1" applyBorder="1" applyAlignment="1">
      <alignment vertical="top" wrapText="1"/>
    </xf>
    <xf numFmtId="0" fontId="1" fillId="0" borderId="4" xfId="0" applyFont="1" applyBorder="1" applyAlignment="1">
      <alignmen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vertical="top" wrapText="1"/>
    </xf>
    <xf numFmtId="0" fontId="9" fillId="3" borderId="5" xfId="0" applyFont="1" applyFill="1" applyBorder="1" applyAlignment="1">
      <alignment horizontal="center" vertical="top" wrapText="1" readingOrder="1"/>
    </xf>
    <xf numFmtId="0" fontId="1" fillId="0" borderId="6" xfId="0" applyFont="1" applyBorder="1" applyAlignment="1">
      <alignment vertical="top" wrapText="1"/>
    </xf>
    <xf numFmtId="0" fontId="1" fillId="0" borderId="7" xfId="0" applyFont="1" applyBorder="1" applyAlignment="1">
      <alignment vertical="top" wrapText="1"/>
    </xf>
    <xf numFmtId="0" fontId="9" fillId="4" borderId="8" xfId="0" applyFont="1" applyFill="1" applyBorder="1" applyAlignment="1">
      <alignment horizontal="center" vertical="top" wrapText="1" readingOrder="1"/>
    </xf>
    <xf numFmtId="0" fontId="1" fillId="0" borderId="9" xfId="0" applyFont="1" applyBorder="1" applyAlignment="1">
      <alignment vertical="top" wrapText="1"/>
    </xf>
    <xf numFmtId="0" fontId="1" fillId="0" borderId="10" xfId="0" applyFont="1" applyBorder="1" applyAlignment="1">
      <alignment vertical="top" wrapText="1"/>
    </xf>
    <xf numFmtId="0" fontId="9" fillId="0" borderId="16" xfId="0" applyFont="1" applyBorder="1" applyAlignment="1">
      <alignment horizontal="center" vertical="top" wrapText="1" readingOrder="1"/>
    </xf>
    <xf numFmtId="0" fontId="6" fillId="0" borderId="0" xfId="0" applyFont="1" applyAlignment="1">
      <alignment vertical="top" wrapText="1" readingOrder="1"/>
    </xf>
    <xf numFmtId="0" fontId="1" fillId="0" borderId="0" xfId="0" applyFont="1"/>
    <xf numFmtId="0" fontId="3" fillId="0" borderId="0" xfId="0" applyFont="1" applyAlignment="1">
      <alignment vertical="top" wrapText="1" readingOrder="1"/>
    </xf>
    <xf numFmtId="0" fontId="6" fillId="0" borderId="0" xfId="0" applyFont="1" applyAlignment="1">
      <alignment horizontal="left" vertical="top" wrapText="1" readingOrder="1"/>
    </xf>
    <xf numFmtId="0" fontId="7" fillId="0" borderId="0" xfId="0" applyFont="1" applyAlignment="1">
      <alignment vertical="top" wrapText="1" readingOrder="1"/>
    </xf>
    <xf numFmtId="0" fontId="8" fillId="0" borderId="0" xfId="0" applyFont="1" applyAlignment="1">
      <alignment horizontal="right" vertical="top" wrapText="1" readingOrder="1"/>
    </xf>
    <xf numFmtId="0" fontId="8" fillId="0" borderId="0" xfId="0" applyFont="1" applyAlignment="1">
      <alignment horizontal="left" vertical="top" wrapText="1" readingOrder="1"/>
    </xf>
    <xf numFmtId="0" fontId="2" fillId="2" borderId="1" xfId="0" applyFont="1" applyFill="1" applyBorder="1" applyAlignment="1">
      <alignment vertical="top" wrapText="1" readingOrder="1"/>
    </xf>
    <xf numFmtId="0" fontId="4" fillId="0" borderId="0" xfId="0" applyFont="1" applyAlignment="1">
      <alignment vertical="top" wrapText="1" readingOrder="1"/>
    </xf>
    <xf numFmtId="0" fontId="3" fillId="0" borderId="0" xfId="0" applyFont="1" applyAlignment="1">
      <alignment horizontal="right" vertical="top" wrapText="1" readingOrder="1"/>
    </xf>
    <xf numFmtId="0" fontId="5" fillId="0" borderId="0" xfId="0" applyFont="1" applyAlignment="1">
      <alignment vertical="top" wrapText="1" readingOrder="1"/>
    </xf>
    <xf numFmtId="0" fontId="17" fillId="0" borderId="29" xfId="0" applyNumberFormat="1" applyFont="1" applyFill="1" applyBorder="1" applyAlignment="1">
      <alignment horizontal="center" vertical="top" wrapText="1" readingOrder="1"/>
    </xf>
    <xf numFmtId="0" fontId="18" fillId="0" borderId="23" xfId="0" applyNumberFormat="1" applyFont="1" applyFill="1" applyBorder="1" applyAlignment="1">
      <alignment vertical="top" wrapText="1"/>
    </xf>
    <xf numFmtId="0" fontId="18" fillId="0" borderId="24" xfId="0" applyNumberFormat="1" applyFont="1" applyFill="1" applyBorder="1" applyAlignment="1">
      <alignment vertical="top" wrapText="1"/>
    </xf>
    <xf numFmtId="0" fontId="13" fillId="0" borderId="25" xfId="0" applyNumberFormat="1" applyFont="1" applyFill="1" applyBorder="1" applyAlignment="1">
      <alignment horizontal="center" vertical="top" wrapText="1" readingOrder="1"/>
    </xf>
    <xf numFmtId="0" fontId="11" fillId="5" borderId="14" xfId="0" applyNumberFormat="1" applyFont="1" applyFill="1" applyBorder="1" applyAlignment="1">
      <alignment horizontal="center" vertical="top" wrapText="1" readingOrder="1"/>
    </xf>
    <xf numFmtId="0" fontId="27" fillId="0" borderId="3" xfId="0" applyNumberFormat="1" applyFont="1" applyFill="1" applyBorder="1" applyAlignment="1">
      <alignment vertical="top" wrapText="1"/>
    </xf>
    <xf numFmtId="0" fontId="27" fillId="0" borderId="4" xfId="0" applyNumberFormat="1" applyFont="1" applyFill="1" applyBorder="1" applyAlignment="1">
      <alignment vertical="top" wrapText="1"/>
    </xf>
    <xf numFmtId="0" fontId="27" fillId="0" borderId="11" xfId="0" applyNumberFormat="1" applyFont="1" applyFill="1" applyBorder="1" applyAlignment="1">
      <alignment vertical="top" wrapText="1"/>
    </xf>
    <xf numFmtId="0" fontId="27" fillId="0" borderId="12" xfId="0" applyNumberFormat="1" applyFont="1" applyFill="1" applyBorder="1" applyAlignment="1">
      <alignment vertical="top" wrapText="1"/>
    </xf>
    <xf numFmtId="0" fontId="27" fillId="0" borderId="13" xfId="0" applyNumberFormat="1" applyFont="1" applyFill="1" applyBorder="1" applyAlignment="1">
      <alignment vertical="top" wrapText="1"/>
    </xf>
    <xf numFmtId="0" fontId="36" fillId="8" borderId="19" xfId="0" applyFont="1" applyFill="1" applyBorder="1" applyAlignment="1">
      <alignment horizontal="left" vertical="top" wrapText="1" readingOrder="1"/>
    </xf>
    <xf numFmtId="0" fontId="28" fillId="8" borderId="20" xfId="0" applyFont="1" applyFill="1" applyBorder="1" applyAlignment="1">
      <alignment vertical="top" wrapText="1"/>
    </xf>
    <xf numFmtId="0" fontId="28" fillId="8" borderId="21" xfId="0" applyFont="1" applyFill="1" applyBorder="1" applyAlignment="1">
      <alignment vertical="top" wrapText="1"/>
    </xf>
    <xf numFmtId="0" fontId="38" fillId="8" borderId="29" xfId="0" applyFont="1" applyFill="1" applyBorder="1" applyAlignment="1">
      <alignment horizontal="center" vertical="top" wrapText="1" readingOrder="1"/>
    </xf>
    <xf numFmtId="0" fontId="28" fillId="8" borderId="23" xfId="0" applyFont="1" applyFill="1" applyBorder="1" applyAlignment="1">
      <alignment vertical="top" wrapText="1"/>
    </xf>
    <xf numFmtId="0" fontId="28" fillId="8" borderId="24" xfId="0" applyFont="1" applyFill="1" applyBorder="1" applyAlignment="1">
      <alignment vertical="top" wrapText="1"/>
    </xf>
    <xf numFmtId="0" fontId="38" fillId="8" borderId="28" xfId="0" applyFont="1" applyFill="1" applyBorder="1" applyAlignment="1">
      <alignment horizontal="center" vertical="top" wrapText="1" readingOrder="1"/>
    </xf>
    <xf numFmtId="0" fontId="28" fillId="8" borderId="26" xfId="0" applyFont="1" applyFill="1" applyBorder="1" applyAlignment="1">
      <alignment vertical="top" wrapText="1"/>
    </xf>
    <xf numFmtId="0" fontId="28" fillId="8" borderId="27" xfId="0" applyFont="1" applyFill="1" applyBorder="1" applyAlignment="1">
      <alignment vertical="top" wrapText="1"/>
    </xf>
    <xf numFmtId="0" fontId="38" fillId="8" borderId="25" xfId="0" applyFont="1" applyFill="1" applyBorder="1" applyAlignment="1">
      <alignment horizontal="center" vertical="top" wrapText="1" readingOrder="1"/>
    </xf>
    <xf numFmtId="0" fontId="36" fillId="8" borderId="17" xfId="0" applyFont="1" applyFill="1" applyBorder="1" applyAlignment="1">
      <alignment horizontal="left" vertical="top" wrapText="1" readingOrder="1"/>
    </xf>
    <xf numFmtId="0" fontId="28" fillId="8" borderId="1" xfId="0" applyFont="1" applyFill="1" applyBorder="1" applyAlignment="1">
      <alignment vertical="top" wrapText="1"/>
    </xf>
    <xf numFmtId="0" fontId="28" fillId="8" borderId="18" xfId="0" applyFont="1" applyFill="1" applyBorder="1" applyAlignment="1">
      <alignment vertical="top" wrapText="1"/>
    </xf>
    <xf numFmtId="0" fontId="37" fillId="8" borderId="16" xfId="0" applyFont="1" applyFill="1" applyBorder="1" applyAlignment="1">
      <alignment horizontal="center" vertical="top" wrapText="1" readingOrder="1"/>
    </xf>
    <xf numFmtId="0" fontId="28" fillId="8" borderId="15" xfId="0" applyFont="1" applyFill="1" applyBorder="1" applyAlignment="1">
      <alignment vertical="top" wrapText="1"/>
    </xf>
    <xf numFmtId="0" fontId="37" fillId="8" borderId="14" xfId="0" applyFont="1" applyFill="1" applyBorder="1" applyAlignment="1">
      <alignment horizontal="center" vertical="top" wrapText="1" readingOrder="1"/>
    </xf>
    <xf numFmtId="164" fontId="37" fillId="8" borderId="16" xfId="0" applyNumberFormat="1" applyFont="1" applyFill="1" applyBorder="1" applyAlignment="1">
      <alignment horizontal="center" vertical="top" wrapText="1" readingOrder="1"/>
    </xf>
    <xf numFmtId="164" fontId="37" fillId="8" borderId="14" xfId="0" applyNumberFormat="1" applyFont="1" applyFill="1" applyBorder="1" applyAlignment="1">
      <alignment horizontal="center" vertical="top" wrapText="1" readingOrder="1"/>
    </xf>
    <xf numFmtId="165" fontId="37" fillId="8" borderId="16" xfId="0" applyNumberFormat="1" applyFont="1" applyFill="1" applyBorder="1" applyAlignment="1">
      <alignment horizontal="center" vertical="top" wrapText="1" readingOrder="1"/>
    </xf>
    <xf numFmtId="165" fontId="37" fillId="8" borderId="14" xfId="0" applyNumberFormat="1" applyFont="1" applyFill="1" applyBorder="1" applyAlignment="1">
      <alignment horizontal="center" vertical="top" wrapText="1" readingOrder="1"/>
    </xf>
    <xf numFmtId="0" fontId="35" fillId="8" borderId="14" xfId="0" applyFont="1" applyFill="1" applyBorder="1" applyAlignment="1">
      <alignment horizontal="center" vertical="top" wrapText="1" readingOrder="1"/>
    </xf>
    <xf numFmtId="0" fontId="35" fillId="8" borderId="2" xfId="0" applyFont="1" applyFill="1" applyBorder="1" applyAlignment="1">
      <alignment vertical="top" wrapText="1" readingOrder="1"/>
    </xf>
    <xf numFmtId="0" fontId="28" fillId="8" borderId="3" xfId="0" applyFont="1" applyFill="1" applyBorder="1" applyAlignment="1">
      <alignment vertical="top" wrapText="1"/>
    </xf>
    <xf numFmtId="0" fontId="28" fillId="8" borderId="4" xfId="0" applyFont="1" applyFill="1" applyBorder="1" applyAlignment="1">
      <alignment vertical="top" wrapText="1"/>
    </xf>
    <xf numFmtId="0" fontId="28" fillId="8" borderId="11" xfId="0" applyFont="1" applyFill="1" applyBorder="1" applyAlignment="1">
      <alignment vertical="top" wrapText="1"/>
    </xf>
    <xf numFmtId="0" fontId="28" fillId="8" borderId="12" xfId="0" applyFont="1" applyFill="1" applyBorder="1" applyAlignment="1">
      <alignment vertical="top" wrapText="1"/>
    </xf>
    <xf numFmtId="0" fontId="28" fillId="8" borderId="13" xfId="0" applyFont="1" applyFill="1" applyBorder="1" applyAlignment="1">
      <alignment vertical="top" wrapText="1"/>
    </xf>
    <xf numFmtId="0" fontId="35" fillId="8" borderId="16" xfId="0" applyFont="1" applyFill="1" applyBorder="1" applyAlignment="1">
      <alignment horizontal="center" vertical="top" wrapText="1" readingOrder="1"/>
    </xf>
    <xf numFmtId="0" fontId="32" fillId="8" borderId="0" xfId="0" applyFont="1" applyFill="1" applyBorder="1" applyAlignment="1">
      <alignment vertical="top" wrapText="1" readingOrder="1"/>
    </xf>
    <xf numFmtId="0" fontId="28" fillId="8" borderId="0" xfId="0" applyFont="1" applyFill="1" applyBorder="1"/>
    <xf numFmtId="0" fontId="29" fillId="8" borderId="0" xfId="0" applyFont="1" applyFill="1" applyBorder="1" applyAlignment="1">
      <alignment vertical="top" wrapText="1" readingOrder="1"/>
    </xf>
    <xf numFmtId="0" fontId="32" fillId="8" borderId="0" xfId="0" applyFont="1" applyFill="1" applyBorder="1" applyAlignment="1">
      <alignment horizontal="left" vertical="top" wrapText="1" readingOrder="1"/>
    </xf>
    <xf numFmtId="0" fontId="33" fillId="8" borderId="0" xfId="0" applyFont="1" applyFill="1" applyBorder="1" applyAlignment="1">
      <alignment vertical="top" wrapText="1" readingOrder="1"/>
    </xf>
    <xf numFmtId="0" fontId="34" fillId="8" borderId="0" xfId="0" applyFont="1" applyFill="1" applyBorder="1" applyAlignment="1">
      <alignment horizontal="right" vertical="top" wrapText="1" readingOrder="1"/>
    </xf>
    <xf numFmtId="0" fontId="34" fillId="8" borderId="0" xfId="0" applyFont="1" applyFill="1" applyBorder="1" applyAlignment="1">
      <alignment horizontal="left" vertical="top" wrapText="1" readingOrder="1"/>
    </xf>
    <xf numFmtId="0" fontId="30" fillId="8" borderId="0" xfId="0" applyFont="1" applyFill="1" applyBorder="1" applyAlignment="1">
      <alignment vertical="top" wrapText="1" readingOrder="1"/>
    </xf>
    <xf numFmtId="0" fontId="29" fillId="8" borderId="0" xfId="0" applyFont="1" applyFill="1" applyBorder="1" applyAlignment="1">
      <alignment horizontal="right" vertical="top" wrapText="1" readingOrder="1"/>
    </xf>
    <xf numFmtId="0" fontId="31" fillId="8" borderId="0" xfId="0" applyFont="1" applyFill="1" applyBorder="1" applyAlignment="1">
      <alignment vertical="top" wrapText="1" readingOrder="1"/>
    </xf>
    <xf numFmtId="0" fontId="17" fillId="8" borderId="29" xfId="0" applyNumberFormat="1" applyFont="1" applyFill="1" applyBorder="1" applyAlignment="1">
      <alignment horizontal="center" vertical="top" wrapText="1" readingOrder="1"/>
    </xf>
    <xf numFmtId="0" fontId="18" fillId="8" borderId="23" xfId="0" applyNumberFormat="1" applyFont="1" applyFill="1" applyBorder="1" applyAlignment="1">
      <alignment vertical="top" wrapText="1"/>
    </xf>
    <xf numFmtId="0" fontId="18" fillId="8" borderId="24" xfId="0" applyNumberFormat="1" applyFont="1" applyFill="1" applyBorder="1" applyAlignment="1">
      <alignment vertical="top" wrapText="1"/>
    </xf>
    <xf numFmtId="0" fontId="26" fillId="0" borderId="23" xfId="0" applyNumberFormat="1" applyFont="1" applyFill="1" applyBorder="1" applyAlignment="1">
      <alignment vertical="top" wrapText="1"/>
    </xf>
    <xf numFmtId="0" fontId="12" fillId="0" borderId="35" xfId="0" applyNumberFormat="1" applyFont="1" applyFill="1" applyBorder="1" applyAlignment="1">
      <alignment horizontal="center" vertical="top" wrapText="1" readingOrder="1"/>
    </xf>
    <xf numFmtId="0" fontId="12" fillId="0" borderId="26" xfId="0" applyNumberFormat="1" applyFont="1" applyFill="1" applyBorder="1" applyAlignment="1">
      <alignment horizontal="center" vertical="top" wrapText="1" readingOrder="1"/>
    </xf>
    <xf numFmtId="0" fontId="26" fillId="0" borderId="24" xfId="0" applyNumberFormat="1" applyFont="1" applyFill="1" applyBorder="1" applyAlignment="1">
      <alignment vertical="top" wrapText="1"/>
    </xf>
    <xf numFmtId="164" fontId="11" fillId="0" borderId="34" xfId="0" applyNumberFormat="1" applyFont="1" applyFill="1" applyBorder="1" applyAlignment="1">
      <alignment horizontal="center" vertical="top" wrapText="1" readingOrder="1"/>
    </xf>
    <xf numFmtId="164" fontId="11" fillId="0" borderId="15" xfId="0" applyNumberFormat="1" applyFont="1" applyFill="1" applyBorder="1" applyAlignment="1">
      <alignment horizontal="center" vertical="top" wrapText="1" readingOrder="1"/>
    </xf>
    <xf numFmtId="164" fontId="11" fillId="0" borderId="1" xfId="0" applyNumberFormat="1" applyFont="1" applyFill="1" applyBorder="1" applyAlignment="1">
      <alignment horizontal="center" vertical="top" wrapText="1" readingOrder="1"/>
    </xf>
  </cellXfs>
  <cellStyles count="3">
    <cellStyle name="Hyperlink" xfId="1" builtinId="8"/>
    <cellStyle name="Normal" xfId="0" builtinId="0"/>
    <cellStyle name="Normal 2" xfId="2" xr:uid="{EA6882FC-5897-41F9-BE78-A1A4D4051FE6}"/>
  </cellStyles>
  <dxfs count="10">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CCFFFF"/>
      <rgbColor rgb="000081C3"/>
      <rgbColor rgb="00006400"/>
      <rgbColor rgb="00FFFFFF"/>
      <rgbColor rgb="00C4D545"/>
      <rgbColor rgb="00DCDCDC"/>
      <rgbColor rgb="00008000"/>
      <rgbColor rgb="00FF0000"/>
      <rgbColor rgb="004169E1"/>
      <rgbColor rgb="00CCFFCC"/>
      <rgbColor rgb="00808000"/>
      <rgbColor rgb="00800080"/>
      <rgbColor rgb="00008080"/>
      <rgbColor rgb="00C0C0C0"/>
      <rgbColor rgb="00808080"/>
      <rgbColor rgb="009999FF"/>
      <rgbColor rgb="00993366"/>
      <rgbColor rgb="00FFFFCC"/>
      <rgbColor rgb="000000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000080"/>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theme" Target="theme/theme1.xml"/><Relationship Id="rId297" Type="http://schemas.openxmlformats.org/officeDocument/2006/relationships/customXml" Target="../customXml/item2.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customXml" Target="../customXml/item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customXml" Target="../customXml/item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drawings/drawing1.xml><?xml version="1.0" encoding="utf-8"?>
<xdr:wsDr xmlns:xdr="http://schemas.openxmlformats.org/drawingml/2006/spreadsheetDrawing" xmlns:a="http://schemas.openxmlformats.org/drawingml/2006/main">
  <xdr:oneCellAnchor>
    <xdr:from>
      <xdr:col>0</xdr:col>
      <xdr:colOff>158751</xdr:colOff>
      <xdr:row>0</xdr:row>
      <xdr:rowOff>87313</xdr:rowOff>
    </xdr:from>
    <xdr:ext cx="7562850" cy="5525230"/>
    <xdr:sp macro="" textlink="">
      <xdr:nvSpPr>
        <xdr:cNvPr id="2" name="TextBox 1">
          <a:extLst>
            <a:ext uri="{FF2B5EF4-FFF2-40B4-BE49-F238E27FC236}">
              <a16:creationId xmlns:a16="http://schemas.microsoft.com/office/drawing/2014/main" id="{C8E1B3CF-1508-4042-B2ED-3CD2B01A476E}"/>
            </a:ext>
          </a:extLst>
        </xdr:cNvPr>
        <xdr:cNvSpPr txBox="1"/>
      </xdr:nvSpPr>
      <xdr:spPr>
        <a:xfrm>
          <a:off x="158751" y="87313"/>
          <a:ext cx="7562850" cy="552523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(Ergon Energy Distribution Annual Planning Report 2020) </a:t>
          </a:r>
          <a:r>
            <a:rPr kumimoji="0" lang="en-AU" sz="1100" b="1" i="0" u="none" strike="noStrike" kern="0" cap="none" spc="0" normalizeH="0" baseline="0" noProof="0">
              <a:ln>
                <a:noFill/>
              </a:ln>
              <a:solidFill>
                <a:sysClr val="windowText" lastClr="000000"/>
              </a:solidFill>
              <a:effectLst/>
              <a:uLnTx/>
              <a:uFillTx/>
              <a:latin typeface="Calibri"/>
              <a:ea typeface="+mn-ea"/>
              <a:cs typeface="+mn-cs"/>
            </a:rPr>
            <a:t>  </a:t>
          </a:r>
          <a:endParaRPr kumimoji="0" lang="en-AU"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This workbook forms part of the Ergon Energy Distribution Annual Planning Report 2020 (DAPR) and should be read in conjunction with the report document.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AU" sz="1100" b="0" i="0" baseline="0">
              <a:effectLst/>
              <a:latin typeface="+mn-lt"/>
              <a:ea typeface="+mn-ea"/>
              <a:cs typeface="+mn-cs"/>
            </a:rPr>
            <a:t>Readers are encouraged to take into account the details and content portrayed in the ‘</a:t>
          </a:r>
          <a:r>
            <a:rPr lang="en-AU" sz="1100" b="0" i="1" baseline="0">
              <a:effectLst/>
              <a:latin typeface="+mn-lt"/>
              <a:ea typeface="+mn-ea"/>
              <a:cs typeface="+mn-cs"/>
            </a:rPr>
            <a:t>Introduction &amp; Notes</a:t>
          </a:r>
          <a:r>
            <a:rPr lang="en-AU" sz="1100" b="0" i="0" baseline="0">
              <a:effectLst/>
              <a:latin typeface="+mn-lt"/>
              <a:ea typeface="+mn-ea"/>
              <a:cs typeface="+mn-cs"/>
            </a:rPr>
            <a:t>’ section of this workbook when reviewing the associated data. </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sysClr val="windowText" lastClr="000000"/>
              </a:solidFill>
              <a:effectLst/>
              <a:uLnTx/>
              <a:uFillTx/>
              <a:latin typeface="Calibri"/>
              <a:ea typeface="+mn-ea"/>
              <a:cs typeface="+mn-cs"/>
            </a:rPr>
            <a:t>Disclaimer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Ergon Energy’s Distribution Annual Planning Report (DAPR) is prepared and made available solely for information purposes. While care was taken in the preparation of the information in the DAPR, and it is provided in good faith, Ergon Energy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It contains assumptions regarding, among other things, economic growth and load forecasts which may or may not prove to be correct. The forecasts included in the DAPR involve subjective judgements and analysis which are subject to significant uncertainties and contingencies, many of which are out of the control of Ergon Energy. Ergon Energy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 The information contained in the DAPR is subject to annual review. Ergon Energy is obligated to publish future editions by 31st December, in accordance with the National Electricity Rules.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All financials presented in the DAPR or within this document are correct at the time of writing and represent the existing organisational accounting treatment, which may be subject to change. Energy Queensland is finalising the alignment of its Cost Allocation Methodology between Ergon Energy and Energex, potentially impacting the treatment of some Capital and Operational Project costs.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effectLst/>
              <a:latin typeface="+mn-lt"/>
              <a:ea typeface="+mn-ea"/>
              <a:cs typeface="+mn-cs"/>
            </a:rPr>
            <a:t>Forecasted data is subject to ongoing variation due to COVID 19 impacts.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361949</xdr:colOff>
      <xdr:row>0</xdr:row>
      <xdr:rowOff>152400</xdr:rowOff>
    </xdr:from>
    <xdr:ext cx="12430125" cy="11709744"/>
    <xdr:sp macro="" textlink="">
      <xdr:nvSpPr>
        <xdr:cNvPr id="2" name="TextBox 1">
          <a:extLst>
            <a:ext uri="{FF2B5EF4-FFF2-40B4-BE49-F238E27FC236}">
              <a16:creationId xmlns:a16="http://schemas.microsoft.com/office/drawing/2014/main" id="{B3333926-E5A6-4089-9A2B-0A542CC48BFD}"/>
            </a:ext>
          </a:extLst>
        </xdr:cNvPr>
        <xdr:cNvSpPr txBox="1"/>
      </xdr:nvSpPr>
      <xdr:spPr>
        <a:xfrm>
          <a:off x="361949" y="152400"/>
          <a:ext cx="12430125" cy="11709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(Ergon Energy Distribution Annual Planning Report 2020)</a:t>
          </a:r>
          <a:r>
            <a:rPr kumimoji="0" lang="en-AU" sz="1600" b="1" i="0" u="none" strike="noStrike" kern="0" cap="none" spc="0" normalizeH="0" baseline="0" noProof="0">
              <a:ln>
                <a:noFill/>
              </a:ln>
              <a:solidFill>
                <a:sysClr val="windowText" lastClr="000000"/>
              </a:solidFill>
              <a:effectLst/>
              <a:uLnTx/>
              <a:uFillTx/>
              <a:latin typeface="+mn-lt"/>
              <a:ea typeface="+mn-ea"/>
              <a:cs typeface="+mn-cs"/>
            </a:rPr>
            <a:t>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provides 5 year forecast capacity and loading information for each Ergon Energy owned Substation in the Ergon Energy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forms part of the Ergon Energy Distribution Annual Planning Report 2020 (DAPR) and should be read in conjunction with the report document. </a:t>
          </a:r>
          <a:r>
            <a:rPr kumimoji="0" lang="en-AU" sz="10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Forecasted data is subject to ongoing variation due to COVID 19 impacts.</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Zone Substations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zone substation  refers to an Ergon Energy owned substation that converts energy from transmission or subtransmission voltages to distribution voltages.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Bulk Supply Substations and Transmission Connection Points</a:t>
          </a: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Bulk Supply Substation refers to an Ergon Energy owned substations that converts energy from transmission voltage levels to sub-transmission voltage levels.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Some Ergon Owned Bulk Supply Substations contain asset boundaries with the Transmission Network Service Provider and therefore are also the Transmission Connection Point. Demand forecasts for other TCPs are reported in a separate workbook.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r>
            <a:rPr kumimoji="0" lang="en-AU" sz="1100" b="1" i="0" u="none" strike="noStrike" kern="0" cap="none" spc="0" normalizeH="0" baseline="0" noProof="0">
              <a:ln>
                <a:noFill/>
              </a:ln>
              <a:solidFill>
                <a:prstClr val="black"/>
              </a:solidFill>
              <a:effectLst/>
              <a:uLnTx/>
              <a:uFillTx/>
              <a:latin typeface="+mn-lt"/>
              <a:ea typeface="+mn-ea"/>
              <a:cs typeface="+mn-cs"/>
            </a:rPr>
            <a:t>Load Forecasts</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summer and winter load forecasts are provided in the row named 10 PoE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(Note: The 50 PoE Load is used to address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"Hours PA &gt; 95% Peak Load" gives the hours per year that load is above 95% of the peak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'zero' values occur for small substations with no metering installed to provide this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'N/A' values occur for new substation which does not yet have history on this data to be able to determine future forecasts.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peak load given is a compensated load, which is the load with reactive compensation in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Capacity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Substation capacity is based on transformer ratings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NCC (Normal Cyclic Capacity) Rating is the total capacity of the substation with all transformers in service. Where the NCC rating is not available the manufacturer's transformer profile is used.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ECC (Emergency Cyclic Capacity) Rating is the firm delivery capacities with the largest transformer out of service.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Transfer Capability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transfer capabilities of each substation are broken up into the following categories: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Auto Trans Avail: Transfers conducted automatically by a distribution management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Remote Trans Avail: Transfers conducted by a Network Operator located in one of the Operational Control Centres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Manual Trans Avail: Transfers which require manual switching by a field crew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Mobile Plant Avail: Supply which can be restored by the use of a mobile substation, HV injection generation or distributed low voltage generation.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transfer capabilities align with the various time requirements to have certain load levels restored under Ergon Energy’s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Load Shedding</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a:t>
          </a:r>
          <a:r>
            <a:rPr kumimoji="0" lang="en-AU" sz="1100" b="0" i="0" u="none" strike="noStrike" kern="0" cap="none" spc="0" normalizeH="0" baseline="0" noProof="0">
              <a:ln>
                <a:noFill/>
              </a:ln>
              <a:solidFill>
                <a:prstClr val="black"/>
              </a:solidFill>
              <a:effectLst/>
              <a:uLnTx/>
              <a:uFillTx/>
              <a:latin typeface="+mn-lt"/>
              <a:ea typeface="+mn-ea"/>
              <a:cs typeface="+mn-cs"/>
            </a:rPr>
            <a:t>he load shedding rows are defined as follows: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(30min): Loads to large customers which can be disconnected by remote operation of switchgear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(4Hour): Loads to large customers which need manual switching by field crews to disconnect them from the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Security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at risk assessments (LARn and LARc) are assessments of the potential load at risk in a substation. If there are values in the LARn or LARc columns the “Meets Security Standard” row will change to “No” for those columns.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LARn is calculated by comparing the 10 PoE with the NCC rating. If the 10 PoE load is greater than the NCC rating then there is potentially load at risk under normal operating conditions for the substation.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If there is a value of LARc then Ergon Energy may potentially fail to meet its obligations in the occurrence of a Safety Net event. The LARc value is determined as follows: The Raw LAR is arrived at by comparing the 50 PoE load with the ECC rating. If the 50 PoE load is the greater than the ECC rating then contingencies need to be in place to meet Ergon Energy’s Safety Net obligations. The transfer capabilities, mobile plant capacities and load shed allowances are then taken from the Raw LAR value to give the LARc value.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 the implementation of Safety Net Ergon Energy operates two Substation categories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Regional Centres are towns/cities with a population of more than 6000 people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Rural/Remote is used for substations servicing all other areas of the state.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time required to restore certain load levels for each category is less for the Regional Centre category.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Under Ergon Energy’s Safety Net large customers are exempt from reporting. While all efforts are made to restore supply to them, load shedding can be used to disconnect these customers from the network if required in a contingency event.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Embedded Generation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embedded generation reported for the substation is the nameplate rating of embedded generation connected to the low voltage side of the substation.   </a:t>
          </a:r>
          <a:endParaRPr lang="en-AU"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65D94-1910-4B1A-A23E-EA13DB500109}">
  <sheetPr codeName="Sheet39">
    <pageSetUpPr fitToPage="1"/>
  </sheetPr>
  <dimension ref="B2"/>
  <sheetViews>
    <sheetView showGridLines="0" zoomScale="120" zoomScaleNormal="120" workbookViewId="0">
      <selection activeCell="O13" sqref="O13"/>
    </sheetView>
  </sheetViews>
  <sheetFormatPr defaultRowHeight="12.75" x14ac:dyDescent="0.2"/>
  <cols>
    <col min="1" max="16384" width="9.140625" style="27"/>
  </cols>
  <sheetData>
    <row r="2" spans="2:2" ht="15" x14ac:dyDescent="0.2">
      <c r="B2" s="26"/>
    </row>
  </sheetData>
  <sheetProtection algorithmName="SHA-512" hashValue="f5UW1rirebLd/0LNOpDm4krY6ZX4QXh3FYXFp41WSfAOQzYprVpGVONlmGhHN6FMgsPTPbnk0EXe2h66W174gw==" saltValue="DXyjgnG2MQJTMecP73Huqg==" spinCount="100000" sheet="1" objects="1" scenarios="1"/>
  <pageMargins left="0.23622047244094491" right="0.23622047244094491" top="0.74803149606299213" bottom="0.74803149606299213" header="0.31496062992125984" footer="0.31496062992125984"/>
  <pageSetup paperSize="9" fitToHeight="0" orientation="landscape" r:id="rId1"/>
  <headerFooter scaleWithDoc="0">
    <oddFooter>&amp;L&amp;F&amp;R&amp;P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88</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91</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24.4</v>
      </c>
      <c r="K26" s="87"/>
      <c r="L26" s="122">
        <v>24.4</v>
      </c>
      <c r="M26" s="87"/>
      <c r="N26" s="122">
        <v>24.4</v>
      </c>
      <c r="O26" s="87"/>
      <c r="P26" s="122">
        <v>24.4</v>
      </c>
      <c r="Q26" s="88"/>
      <c r="R26" s="87"/>
      <c r="S26" s="122">
        <v>24.4</v>
      </c>
      <c r="T26" s="87"/>
      <c r="U26" s="122">
        <v>25.7</v>
      </c>
      <c r="V26" s="87"/>
      <c r="W26" s="122">
        <v>25.7</v>
      </c>
      <c r="X26" s="88"/>
      <c r="Y26" s="88"/>
      <c r="Z26" s="88"/>
      <c r="AA26" s="87"/>
      <c r="AB26" s="3">
        <v>25.7</v>
      </c>
      <c r="AC26" s="91">
        <v>25.7</v>
      </c>
      <c r="AD26" s="88"/>
      <c r="AE26" s="87"/>
      <c r="AF26" s="4">
        <v>25.7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7.5</v>
      </c>
      <c r="K28" s="87"/>
      <c r="L28" s="122">
        <v>7.5</v>
      </c>
      <c r="M28" s="87"/>
      <c r="N28" s="122">
        <v>7.5</v>
      </c>
      <c r="O28" s="87"/>
      <c r="P28" s="122">
        <v>7.5</v>
      </c>
      <c r="Q28" s="88"/>
      <c r="R28" s="87"/>
      <c r="S28" s="122">
        <v>7.6</v>
      </c>
      <c r="T28" s="87"/>
      <c r="U28" s="122">
        <v>6.1</v>
      </c>
      <c r="V28" s="87"/>
      <c r="W28" s="122">
        <v>6.1</v>
      </c>
      <c r="X28" s="88"/>
      <c r="Y28" s="88"/>
      <c r="Z28" s="88"/>
      <c r="AA28" s="87"/>
      <c r="AB28" s="3">
        <v>6</v>
      </c>
      <c r="AC28" s="91">
        <v>6</v>
      </c>
      <c r="AD28" s="88"/>
      <c r="AE28" s="87"/>
      <c r="AF28" s="4">
        <v>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0.96899999999999997</v>
      </c>
      <c r="K31" s="87"/>
      <c r="L31" s="124">
        <v>0.96899999999999997</v>
      </c>
      <c r="M31" s="87"/>
      <c r="N31" s="124">
        <v>0.96899999999999997</v>
      </c>
      <c r="O31" s="87"/>
      <c r="P31" s="124">
        <v>0.96899999999999997</v>
      </c>
      <c r="Q31" s="88"/>
      <c r="R31" s="87"/>
      <c r="S31" s="124">
        <v>0.96899999999999997</v>
      </c>
      <c r="T31" s="87"/>
      <c r="U31" s="124">
        <v>0.95399999999999996</v>
      </c>
      <c r="V31" s="87"/>
      <c r="W31" s="124">
        <v>0.95399999999999996</v>
      </c>
      <c r="X31" s="88"/>
      <c r="Y31" s="88"/>
      <c r="Z31" s="88"/>
      <c r="AA31" s="87"/>
      <c r="AB31" s="7">
        <v>0.95399999999999996</v>
      </c>
      <c r="AC31" s="94">
        <v>0.95399999999999996</v>
      </c>
      <c r="AD31" s="88"/>
      <c r="AE31" s="87"/>
      <c r="AF31" s="8">
        <v>0.95399999999999996</v>
      </c>
    </row>
    <row r="32" spans="4:32" ht="13.15" customHeight="1" x14ac:dyDescent="0.25">
      <c r="E32" s="89" t="s">
        <v>34</v>
      </c>
      <c r="F32" s="88"/>
      <c r="G32" s="88"/>
      <c r="H32" s="88"/>
      <c r="I32" s="90"/>
      <c r="J32" s="122">
        <v>14</v>
      </c>
      <c r="K32" s="87"/>
      <c r="L32" s="122">
        <v>14</v>
      </c>
      <c r="M32" s="87"/>
      <c r="N32" s="122">
        <v>14</v>
      </c>
      <c r="O32" s="87"/>
      <c r="P32" s="122">
        <v>14</v>
      </c>
      <c r="Q32" s="88"/>
      <c r="R32" s="87"/>
      <c r="S32" s="122">
        <v>14</v>
      </c>
      <c r="T32" s="87"/>
      <c r="U32" s="122">
        <v>14.5</v>
      </c>
      <c r="V32" s="87"/>
      <c r="W32" s="122">
        <v>14.5</v>
      </c>
      <c r="X32" s="88"/>
      <c r="Y32" s="88"/>
      <c r="Z32" s="88"/>
      <c r="AA32" s="87"/>
      <c r="AB32" s="3">
        <v>14.5</v>
      </c>
      <c r="AC32" s="91">
        <v>14.5</v>
      </c>
      <c r="AD32" s="88"/>
      <c r="AE32" s="87"/>
      <c r="AF32" s="4">
        <v>14.5</v>
      </c>
    </row>
    <row r="33" spans="5:32" ht="13.15" customHeight="1" x14ac:dyDescent="0.25">
      <c r="E33" s="92" t="s">
        <v>35</v>
      </c>
      <c r="F33" s="88"/>
      <c r="G33" s="88"/>
      <c r="H33" s="88"/>
      <c r="I33" s="90"/>
      <c r="J33" s="123">
        <v>7.3</v>
      </c>
      <c r="K33" s="87"/>
      <c r="L33" s="123">
        <v>7.3</v>
      </c>
      <c r="M33" s="87"/>
      <c r="N33" s="123">
        <v>7.3</v>
      </c>
      <c r="O33" s="87"/>
      <c r="P33" s="123">
        <v>7.4</v>
      </c>
      <c r="Q33" s="88"/>
      <c r="R33" s="87"/>
      <c r="S33" s="123">
        <v>7.4</v>
      </c>
      <c r="T33" s="87"/>
      <c r="U33" s="123">
        <v>5.9</v>
      </c>
      <c r="V33" s="87"/>
      <c r="W33" s="123">
        <v>5.9</v>
      </c>
      <c r="X33" s="88"/>
      <c r="Y33" s="88"/>
      <c r="Z33" s="88"/>
      <c r="AA33" s="87"/>
      <c r="AB33" s="9">
        <v>5.9</v>
      </c>
      <c r="AC33" s="93">
        <v>5.9</v>
      </c>
      <c r="AD33" s="88"/>
      <c r="AE33" s="87"/>
      <c r="AF33" s="10">
        <v>5.9</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1woRHPuSEQuH8HnM1KdUd63D0C9MThqRTCK8czkKMPZImeC2FCsfP0kffd4+ZzJP4B4O/3Lx2dPaVe2fziWzg==" saltValue="Eo0iZdXwKlaR9xBj9PJQQ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9173893-DA13-4F7B-9B83-3721F2F5D47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AWOO - Awoonga (66/11kV)</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1220</v>
      </c>
      <c r="I3" s="110"/>
      <c r="J3" s="110"/>
      <c r="K3" s="110"/>
      <c r="L3" s="110"/>
      <c r="M3" s="110"/>
      <c r="N3" s="110"/>
      <c r="O3" s="110"/>
      <c r="P3" s="110"/>
      <c r="Q3" s="110"/>
      <c r="R3" s="110"/>
      <c r="U3" s="112" t="s">
        <v>3</v>
      </c>
      <c r="V3" s="110"/>
      <c r="X3" s="113" t="s">
        <v>1221</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1180</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1222</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184</v>
      </c>
      <c r="J24" s="87"/>
      <c r="K24" s="122">
        <v>184</v>
      </c>
      <c r="L24" s="87"/>
      <c r="M24" s="122">
        <v>184</v>
      </c>
      <c r="N24" s="87"/>
      <c r="O24" s="122">
        <v>184</v>
      </c>
      <c r="P24" s="88"/>
      <c r="Q24" s="87"/>
      <c r="R24" s="122">
        <v>184</v>
      </c>
      <c r="S24" s="87"/>
      <c r="T24" s="122">
        <v>208.8</v>
      </c>
      <c r="U24" s="87"/>
      <c r="V24" s="122">
        <v>208.8</v>
      </c>
      <c r="W24" s="88"/>
      <c r="X24" s="88"/>
      <c r="Y24" s="88"/>
      <c r="Z24" s="87"/>
      <c r="AA24" s="3">
        <v>208.8</v>
      </c>
      <c r="AB24" s="91">
        <v>208.8</v>
      </c>
      <c r="AC24" s="88"/>
      <c r="AD24" s="87"/>
      <c r="AE24" s="4">
        <v>208.8</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53.3</v>
      </c>
      <c r="J26" s="87"/>
      <c r="K26" s="122">
        <v>53.1</v>
      </c>
      <c r="L26" s="87"/>
      <c r="M26" s="122">
        <v>52.9</v>
      </c>
      <c r="N26" s="87"/>
      <c r="O26" s="122">
        <v>53</v>
      </c>
      <c r="P26" s="88"/>
      <c r="Q26" s="87"/>
      <c r="R26" s="122">
        <v>53</v>
      </c>
      <c r="S26" s="87"/>
      <c r="T26" s="122">
        <v>43.2</v>
      </c>
      <c r="U26" s="87"/>
      <c r="V26" s="122">
        <v>43</v>
      </c>
      <c r="W26" s="88"/>
      <c r="X26" s="88"/>
      <c r="Y26" s="88"/>
      <c r="Z26" s="87"/>
      <c r="AA26" s="3">
        <v>42.6</v>
      </c>
      <c r="AB26" s="91">
        <v>42.3</v>
      </c>
      <c r="AC26" s="88"/>
      <c r="AD26" s="87"/>
      <c r="AE26" s="4">
        <v>42.5</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0.99399999999999999</v>
      </c>
      <c r="J29" s="87"/>
      <c r="K29" s="124">
        <v>0.99399999999999999</v>
      </c>
      <c r="L29" s="87"/>
      <c r="M29" s="124">
        <v>0.99399999999999999</v>
      </c>
      <c r="N29" s="87"/>
      <c r="O29" s="124">
        <v>0.99399999999999999</v>
      </c>
      <c r="P29" s="88"/>
      <c r="Q29" s="87"/>
      <c r="R29" s="124">
        <v>0.99399999999999999</v>
      </c>
      <c r="S29" s="87"/>
      <c r="T29" s="124">
        <v>0.997</v>
      </c>
      <c r="U29" s="87"/>
      <c r="V29" s="124">
        <v>0.997</v>
      </c>
      <c r="W29" s="88"/>
      <c r="X29" s="88"/>
      <c r="Y29" s="88"/>
      <c r="Z29" s="87"/>
      <c r="AA29" s="7">
        <v>0.997</v>
      </c>
      <c r="AB29" s="94">
        <v>0.997</v>
      </c>
      <c r="AC29" s="88"/>
      <c r="AD29" s="87"/>
      <c r="AE29" s="8">
        <v>0.997</v>
      </c>
    </row>
    <row r="30" spans="4:31" ht="13.15" customHeight="1" x14ac:dyDescent="0.25">
      <c r="E30" s="89" t="s">
        <v>34</v>
      </c>
      <c r="F30" s="88"/>
      <c r="G30" s="88"/>
      <c r="H30" s="90"/>
      <c r="I30" s="122">
        <v>105.3</v>
      </c>
      <c r="J30" s="87"/>
      <c r="K30" s="122">
        <v>105.3</v>
      </c>
      <c r="L30" s="87"/>
      <c r="M30" s="122">
        <v>105.3</v>
      </c>
      <c r="N30" s="87"/>
      <c r="O30" s="122">
        <v>105.3</v>
      </c>
      <c r="P30" s="88"/>
      <c r="Q30" s="87"/>
      <c r="R30" s="122">
        <v>105.3</v>
      </c>
      <c r="S30" s="87"/>
      <c r="T30" s="122">
        <v>115.9</v>
      </c>
      <c r="U30" s="87"/>
      <c r="V30" s="122">
        <v>115.9</v>
      </c>
      <c r="W30" s="88"/>
      <c r="X30" s="88"/>
      <c r="Y30" s="88"/>
      <c r="Z30" s="87"/>
      <c r="AA30" s="3">
        <v>115.9</v>
      </c>
      <c r="AB30" s="91">
        <v>115.9</v>
      </c>
      <c r="AC30" s="88"/>
      <c r="AD30" s="87"/>
      <c r="AE30" s="4">
        <v>115.9</v>
      </c>
    </row>
    <row r="31" spans="4:31" ht="13.15" customHeight="1" x14ac:dyDescent="0.25">
      <c r="E31" s="92" t="s">
        <v>35</v>
      </c>
      <c r="F31" s="88"/>
      <c r="G31" s="88"/>
      <c r="H31" s="90"/>
      <c r="I31" s="123">
        <v>50.7</v>
      </c>
      <c r="J31" s="87"/>
      <c r="K31" s="123">
        <v>50.5</v>
      </c>
      <c r="L31" s="87"/>
      <c r="M31" s="123">
        <v>50.4</v>
      </c>
      <c r="N31" s="87"/>
      <c r="O31" s="123">
        <v>50.5</v>
      </c>
      <c r="P31" s="88"/>
      <c r="Q31" s="87"/>
      <c r="R31" s="123">
        <v>50.5</v>
      </c>
      <c r="S31" s="87"/>
      <c r="T31" s="123">
        <v>42.2</v>
      </c>
      <c r="U31" s="87"/>
      <c r="V31" s="123">
        <v>42</v>
      </c>
      <c r="W31" s="88"/>
      <c r="X31" s="88"/>
      <c r="Y31" s="88"/>
      <c r="Z31" s="87"/>
      <c r="AA31" s="9">
        <v>41.6</v>
      </c>
      <c r="AB31" s="93">
        <v>41.4</v>
      </c>
      <c r="AC31" s="88"/>
      <c r="AD31" s="87"/>
      <c r="AE31" s="10">
        <v>41.5</v>
      </c>
    </row>
    <row r="32" spans="4:31" ht="20.25" customHeight="1" x14ac:dyDescent="0.25">
      <c r="E32" s="89" t="s">
        <v>36</v>
      </c>
      <c r="F32" s="88"/>
      <c r="G32" s="88"/>
      <c r="H32" s="90"/>
      <c r="I32" s="121">
        <v>2.5</v>
      </c>
      <c r="J32" s="87"/>
      <c r="K32" s="121">
        <v>2.5</v>
      </c>
      <c r="L32" s="87"/>
      <c r="M32" s="121">
        <v>2.5</v>
      </c>
      <c r="N32" s="87"/>
      <c r="O32" s="121">
        <v>2.5</v>
      </c>
      <c r="P32" s="88"/>
      <c r="Q32" s="87"/>
      <c r="R32" s="121">
        <v>2.5</v>
      </c>
      <c r="S32" s="87"/>
      <c r="T32" s="121">
        <v>2.1</v>
      </c>
      <c r="U32" s="87"/>
      <c r="V32" s="121">
        <v>2.1</v>
      </c>
      <c r="W32" s="88"/>
      <c r="X32" s="88"/>
      <c r="Y32" s="88"/>
      <c r="Z32" s="87"/>
      <c r="AA32" s="11">
        <v>2.1</v>
      </c>
      <c r="AB32" s="86">
        <v>2.1</v>
      </c>
      <c r="AC32" s="88"/>
      <c r="AD32" s="87"/>
      <c r="AE32" s="12">
        <v>2.1</v>
      </c>
    </row>
    <row r="33" spans="5:31" ht="20.25" customHeight="1" x14ac:dyDescent="0.25">
      <c r="E33" s="89" t="s">
        <v>37</v>
      </c>
      <c r="F33" s="88"/>
      <c r="G33" s="88"/>
      <c r="H33" s="90"/>
      <c r="I33" s="121" t="s">
        <v>406</v>
      </c>
      <c r="J33" s="87"/>
      <c r="K33" s="121" t="s">
        <v>406</v>
      </c>
      <c r="L33" s="87"/>
      <c r="M33" s="121" t="s">
        <v>406</v>
      </c>
      <c r="N33" s="87"/>
      <c r="O33" s="121" t="s">
        <v>406</v>
      </c>
      <c r="P33" s="88"/>
      <c r="Q33" s="87"/>
      <c r="R33" s="121" t="s">
        <v>406</v>
      </c>
      <c r="S33" s="87"/>
      <c r="T33" s="121" t="s">
        <v>406</v>
      </c>
      <c r="U33" s="87"/>
      <c r="V33" s="121" t="s">
        <v>406</v>
      </c>
      <c r="W33" s="88"/>
      <c r="X33" s="88"/>
      <c r="Y33" s="88"/>
      <c r="Z33" s="87"/>
      <c r="AA33" s="5" t="s">
        <v>406</v>
      </c>
      <c r="AB33" s="86" t="s">
        <v>406</v>
      </c>
      <c r="AC33" s="88"/>
      <c r="AD33" s="87"/>
      <c r="AE33" s="6" t="s">
        <v>406</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SrjXN0cYSJ80wu6kMvkS8zWj0BLjM0BUjkuICp031ilzou0Ft0MNj31HXLdVza2PQRIFrowHureJAJ/gRYX0HQ==" saltValue="yybyWbkn54hKs+Ll6gIlXw=="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D68E9672-B21F-4117-A156-3BA6E9026F6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GLNO - Gladstone North BSP (132/66kV)</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AJ51"/>
  <sheetViews>
    <sheetView showGridLines="0" topLeftCell="A1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475</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476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477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478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54.7</v>
      </c>
      <c r="K26" s="87"/>
      <c r="L26" s="122">
        <v>54.7</v>
      </c>
      <c r="M26" s="87"/>
      <c r="N26" s="122">
        <v>54.7</v>
      </c>
      <c r="O26" s="87"/>
      <c r="P26" s="122">
        <v>54.7</v>
      </c>
      <c r="Q26" s="88"/>
      <c r="R26" s="87"/>
      <c r="S26" s="122">
        <v>54.7</v>
      </c>
      <c r="T26" s="87"/>
      <c r="U26" s="122">
        <v>59.8</v>
      </c>
      <c r="V26" s="87"/>
      <c r="W26" s="122">
        <v>59.8</v>
      </c>
      <c r="X26" s="88"/>
      <c r="Y26" s="88"/>
      <c r="Z26" s="88"/>
      <c r="AA26" s="87"/>
      <c r="AB26" s="3">
        <v>59.8</v>
      </c>
      <c r="AC26" s="91">
        <v>59.8</v>
      </c>
      <c r="AD26" s="88"/>
      <c r="AE26" s="87"/>
      <c r="AF26" s="4">
        <v>59.8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23.1</v>
      </c>
      <c r="K28" s="87"/>
      <c r="L28" s="122">
        <v>23.1</v>
      </c>
      <c r="M28" s="87"/>
      <c r="N28" s="122">
        <v>23.2</v>
      </c>
      <c r="O28" s="87"/>
      <c r="P28" s="122">
        <v>23.3</v>
      </c>
      <c r="Q28" s="88"/>
      <c r="R28" s="87"/>
      <c r="S28" s="122">
        <v>23.4</v>
      </c>
      <c r="T28" s="87"/>
      <c r="U28" s="122">
        <v>18.600000000000001</v>
      </c>
      <c r="V28" s="87"/>
      <c r="W28" s="122">
        <v>18.600000000000001</v>
      </c>
      <c r="X28" s="88"/>
      <c r="Y28" s="88"/>
      <c r="Z28" s="88"/>
      <c r="AA28" s="87"/>
      <c r="AB28" s="3">
        <v>18.5</v>
      </c>
      <c r="AC28" s="91">
        <v>18.399999999999999</v>
      </c>
      <c r="AD28" s="88"/>
      <c r="AE28" s="87"/>
      <c r="AF28" s="4">
        <v>18.5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v>
      </c>
      <c r="K31" s="87"/>
      <c r="L31" s="124">
        <v>0.99</v>
      </c>
      <c r="M31" s="87"/>
      <c r="N31" s="124">
        <v>0.99</v>
      </c>
      <c r="O31" s="87"/>
      <c r="P31" s="124">
        <v>0.99</v>
      </c>
      <c r="Q31" s="88"/>
      <c r="R31" s="87"/>
      <c r="S31" s="124">
        <v>0.99</v>
      </c>
      <c r="T31" s="87"/>
      <c r="U31" s="124">
        <v>0.996</v>
      </c>
      <c r="V31" s="87"/>
      <c r="W31" s="124">
        <v>0.996</v>
      </c>
      <c r="X31" s="88"/>
      <c r="Y31" s="88"/>
      <c r="Z31" s="88"/>
      <c r="AA31" s="87"/>
      <c r="AB31" s="7">
        <v>0.996</v>
      </c>
      <c r="AC31" s="94">
        <v>0.996</v>
      </c>
      <c r="AD31" s="88"/>
      <c r="AE31" s="87"/>
      <c r="AF31" s="8">
        <v>0.996</v>
      </c>
    </row>
    <row r="32" spans="4:32" ht="13.15" customHeight="1" x14ac:dyDescent="0.25">
      <c r="E32" s="89" t="s">
        <v>34</v>
      </c>
      <c r="F32" s="88"/>
      <c r="G32" s="88"/>
      <c r="H32" s="88"/>
      <c r="I32" s="90"/>
      <c r="J32" s="122">
        <v>29.6</v>
      </c>
      <c r="K32" s="87"/>
      <c r="L32" s="122">
        <v>29.6</v>
      </c>
      <c r="M32" s="87"/>
      <c r="N32" s="122">
        <v>29.6</v>
      </c>
      <c r="O32" s="87"/>
      <c r="P32" s="122">
        <v>29.6</v>
      </c>
      <c r="Q32" s="88"/>
      <c r="R32" s="87"/>
      <c r="S32" s="122">
        <v>29.6</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21.1</v>
      </c>
      <c r="K33" s="87"/>
      <c r="L33" s="123">
        <v>21.1</v>
      </c>
      <c r="M33" s="87"/>
      <c r="N33" s="123">
        <v>21.2</v>
      </c>
      <c r="O33" s="87"/>
      <c r="P33" s="123">
        <v>21.3</v>
      </c>
      <c r="Q33" s="88"/>
      <c r="R33" s="87"/>
      <c r="S33" s="123">
        <v>21.3</v>
      </c>
      <c r="T33" s="87"/>
      <c r="U33" s="123">
        <v>17.8</v>
      </c>
      <c r="V33" s="87"/>
      <c r="W33" s="123">
        <v>17.8</v>
      </c>
      <c r="X33" s="88"/>
      <c r="Y33" s="88"/>
      <c r="Z33" s="88"/>
      <c r="AA33" s="87"/>
      <c r="AB33" s="9">
        <v>17.7</v>
      </c>
      <c r="AC33" s="93">
        <v>17.600000000000001</v>
      </c>
      <c r="AD33" s="88"/>
      <c r="AE33" s="87"/>
      <c r="AF33" s="10">
        <v>17.7</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0.9</v>
      </c>
      <c r="V34" s="87"/>
      <c r="W34" s="121">
        <v>0.9</v>
      </c>
      <c r="X34" s="88"/>
      <c r="Y34" s="88"/>
      <c r="Z34" s="88"/>
      <c r="AA34" s="87"/>
      <c r="AB34" s="11">
        <v>0.9</v>
      </c>
      <c r="AC34" s="86">
        <v>0.9</v>
      </c>
      <c r="AD34" s="88"/>
      <c r="AE34" s="87"/>
      <c r="AF34" s="12">
        <v>0.9</v>
      </c>
    </row>
    <row r="35" spans="5:32" ht="20.25" customHeight="1" x14ac:dyDescent="0.25">
      <c r="E35" s="89" t="s">
        <v>37</v>
      </c>
      <c r="F35" s="88"/>
      <c r="G35" s="88"/>
      <c r="H35" s="88"/>
      <c r="I35" s="90"/>
      <c r="J35" s="121" t="s">
        <v>254</v>
      </c>
      <c r="K35" s="87"/>
      <c r="L35" s="121" t="s">
        <v>254</v>
      </c>
      <c r="M35" s="87"/>
      <c r="N35" s="121" t="s">
        <v>254</v>
      </c>
      <c r="O35" s="87"/>
      <c r="P35" s="121" t="s">
        <v>254</v>
      </c>
      <c r="Q35" s="88"/>
      <c r="R35" s="87"/>
      <c r="S35" s="121" t="s">
        <v>254</v>
      </c>
      <c r="T35" s="87"/>
      <c r="U35" s="121" t="s">
        <v>254</v>
      </c>
      <c r="V35" s="87"/>
      <c r="W35" s="121" t="s">
        <v>254</v>
      </c>
      <c r="X35" s="88"/>
      <c r="Y35" s="88"/>
      <c r="Z35" s="88"/>
      <c r="AA35" s="87"/>
      <c r="AB35" s="5" t="s">
        <v>254</v>
      </c>
      <c r="AC35" s="86" t="s">
        <v>254</v>
      </c>
      <c r="AD35" s="88"/>
      <c r="AE35" s="87"/>
      <c r="AF35" s="6" t="s">
        <v>254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7.8</v>
      </c>
      <c r="K39" s="87"/>
      <c r="L39" s="122">
        <v>7.8</v>
      </c>
      <c r="M39" s="87"/>
      <c r="N39" s="122">
        <v>7.8</v>
      </c>
      <c r="O39" s="87"/>
      <c r="P39" s="122">
        <v>7.8</v>
      </c>
      <c r="Q39" s="88"/>
      <c r="R39" s="87"/>
      <c r="S39" s="122">
        <v>7.8</v>
      </c>
      <c r="T39" s="87"/>
      <c r="U39" s="122">
        <v>7.8</v>
      </c>
      <c r="V39" s="87"/>
      <c r="W39" s="122">
        <v>7.8</v>
      </c>
      <c r="X39" s="88"/>
      <c r="Y39" s="88"/>
      <c r="Z39" s="88"/>
      <c r="AA39" s="87"/>
      <c r="AB39" s="3">
        <v>7.8</v>
      </c>
      <c r="AC39" s="91">
        <v>7.8</v>
      </c>
      <c r="AD39" s="88"/>
      <c r="AE39" s="87"/>
      <c r="AF39" s="4">
        <v>7.8</v>
      </c>
    </row>
    <row r="40" spans="5:32" x14ac:dyDescent="0.25">
      <c r="E40" s="89" t="s">
        <v>43</v>
      </c>
      <c r="F40" s="88"/>
      <c r="G40" s="88"/>
      <c r="H40" s="88"/>
      <c r="I40" s="90"/>
      <c r="J40" s="122">
        <v>0.8</v>
      </c>
      <c r="K40" s="87"/>
      <c r="L40" s="122">
        <v>0.8</v>
      </c>
      <c r="M40" s="87"/>
      <c r="N40" s="122">
        <v>0.8</v>
      </c>
      <c r="O40" s="87"/>
      <c r="P40" s="122">
        <v>0.8</v>
      </c>
      <c r="Q40" s="88"/>
      <c r="R40" s="87"/>
      <c r="S40" s="122">
        <v>0.8</v>
      </c>
      <c r="T40" s="87"/>
      <c r="U40" s="122">
        <v>0.8</v>
      </c>
      <c r="V40" s="87"/>
      <c r="W40" s="122">
        <v>0.8</v>
      </c>
      <c r="X40" s="88"/>
      <c r="Y40" s="88"/>
      <c r="Z40" s="88"/>
      <c r="AA40" s="87"/>
      <c r="AB40" s="3">
        <v>0.8</v>
      </c>
      <c r="AC40" s="91">
        <v>0.8</v>
      </c>
      <c r="AD40" s="88"/>
      <c r="AE40" s="87"/>
      <c r="AF40" s="4">
        <v>0.8</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q+WQgWFeCQpZFPTYsGJkO80qilyK8ezGgo/xmjRen/rHj269e9h+ssOBSq3aoR3IaAo+ivkfO0KCpROk21A/w==" saltValue="tpx7yfZSuX7YOPRTpB5kt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D146654-4AAD-44F8-98CF-631144926E6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GLSO - Gladstone South (66/11kV)</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489</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221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490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491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14.3</v>
      </c>
      <c r="K26" s="87"/>
      <c r="L26" s="122">
        <v>14.3</v>
      </c>
      <c r="M26" s="87"/>
      <c r="N26" s="122">
        <v>14.3</v>
      </c>
      <c r="O26" s="87"/>
      <c r="P26" s="122">
        <v>14.3</v>
      </c>
      <c r="Q26" s="88"/>
      <c r="R26" s="87"/>
      <c r="S26" s="122">
        <v>14.3</v>
      </c>
      <c r="T26" s="87"/>
      <c r="U26" s="122">
        <v>15</v>
      </c>
      <c r="V26" s="87"/>
      <c r="W26" s="122">
        <v>15</v>
      </c>
      <c r="X26" s="88"/>
      <c r="Y26" s="88"/>
      <c r="Z26" s="88"/>
      <c r="AA26" s="87"/>
      <c r="AB26" s="3">
        <v>15</v>
      </c>
      <c r="AC26" s="91">
        <v>15</v>
      </c>
      <c r="AD26" s="88"/>
      <c r="AE26" s="87"/>
      <c r="AF26" s="4">
        <v>15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5.4</v>
      </c>
      <c r="K28" s="87"/>
      <c r="L28" s="122">
        <v>5.4</v>
      </c>
      <c r="M28" s="87"/>
      <c r="N28" s="122">
        <v>5.4</v>
      </c>
      <c r="O28" s="87"/>
      <c r="P28" s="122">
        <v>5.4</v>
      </c>
      <c r="Q28" s="88"/>
      <c r="R28" s="87"/>
      <c r="S28" s="122">
        <v>5.4</v>
      </c>
      <c r="T28" s="87"/>
      <c r="U28" s="122">
        <v>3.3</v>
      </c>
      <c r="V28" s="87"/>
      <c r="W28" s="122">
        <v>3.3</v>
      </c>
      <c r="X28" s="88"/>
      <c r="Y28" s="88"/>
      <c r="Z28" s="88"/>
      <c r="AA28" s="87"/>
      <c r="AB28" s="3">
        <v>3.2</v>
      </c>
      <c r="AC28" s="91">
        <v>3.2</v>
      </c>
      <c r="AD28" s="88"/>
      <c r="AE28" s="87"/>
      <c r="AF28" s="4">
        <v>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0.90700000000000003</v>
      </c>
      <c r="K31" s="87"/>
      <c r="L31" s="124">
        <v>0.90700000000000003</v>
      </c>
      <c r="M31" s="87"/>
      <c r="N31" s="124">
        <v>0.90700000000000003</v>
      </c>
      <c r="O31" s="87"/>
      <c r="P31" s="124">
        <v>0.90700000000000003</v>
      </c>
      <c r="Q31" s="88"/>
      <c r="R31" s="87"/>
      <c r="S31" s="124">
        <v>0.90700000000000003</v>
      </c>
      <c r="T31" s="87"/>
      <c r="U31" s="124">
        <v>0.93799999999999994</v>
      </c>
      <c r="V31" s="87"/>
      <c r="W31" s="124">
        <v>0.93799999999999994</v>
      </c>
      <c r="X31" s="88"/>
      <c r="Y31" s="88"/>
      <c r="Z31" s="88"/>
      <c r="AA31" s="87"/>
      <c r="AB31" s="7">
        <v>0.93799999999999994</v>
      </c>
      <c r="AC31" s="94">
        <v>0.93799999999999994</v>
      </c>
      <c r="AD31" s="88"/>
      <c r="AE31" s="87"/>
      <c r="AF31" s="8">
        <v>0.93799999999999994</v>
      </c>
    </row>
    <row r="32" spans="4:32" ht="13.15" customHeight="1" x14ac:dyDescent="0.25">
      <c r="E32" s="89" t="s">
        <v>34</v>
      </c>
      <c r="F32" s="88"/>
      <c r="G32" s="88"/>
      <c r="H32" s="88"/>
      <c r="I32" s="90"/>
      <c r="J32" s="122">
        <v>7.5</v>
      </c>
      <c r="K32" s="87"/>
      <c r="L32" s="122">
        <v>7.5</v>
      </c>
      <c r="M32" s="87"/>
      <c r="N32" s="122">
        <v>7.5</v>
      </c>
      <c r="O32" s="87"/>
      <c r="P32" s="122">
        <v>7.5</v>
      </c>
      <c r="Q32" s="88"/>
      <c r="R32" s="87"/>
      <c r="S32" s="122">
        <v>7.5</v>
      </c>
      <c r="T32" s="87"/>
      <c r="U32" s="122">
        <v>7.5</v>
      </c>
      <c r="V32" s="87"/>
      <c r="W32" s="122">
        <v>7.5</v>
      </c>
      <c r="X32" s="88"/>
      <c r="Y32" s="88"/>
      <c r="Z32" s="88"/>
      <c r="AA32" s="87"/>
      <c r="AB32" s="3">
        <v>7.5</v>
      </c>
      <c r="AC32" s="91">
        <v>7.5</v>
      </c>
      <c r="AD32" s="88"/>
      <c r="AE32" s="87"/>
      <c r="AF32" s="4">
        <v>7.5</v>
      </c>
    </row>
    <row r="33" spans="5:32" ht="13.15" customHeight="1" x14ac:dyDescent="0.25">
      <c r="E33" s="92" t="s">
        <v>35</v>
      </c>
      <c r="F33" s="88"/>
      <c r="G33" s="88"/>
      <c r="H33" s="88"/>
      <c r="I33" s="90"/>
      <c r="J33" s="123">
        <v>5.2</v>
      </c>
      <c r="K33" s="87"/>
      <c r="L33" s="123">
        <v>5.2</v>
      </c>
      <c r="M33" s="87"/>
      <c r="N33" s="123">
        <v>5.2</v>
      </c>
      <c r="O33" s="87"/>
      <c r="P33" s="123">
        <v>5.3</v>
      </c>
      <c r="Q33" s="88"/>
      <c r="R33" s="87"/>
      <c r="S33" s="123">
        <v>5.3</v>
      </c>
      <c r="T33" s="87"/>
      <c r="U33" s="123">
        <v>3</v>
      </c>
      <c r="V33" s="87"/>
      <c r="W33" s="123">
        <v>3</v>
      </c>
      <c r="X33" s="88"/>
      <c r="Y33" s="88"/>
      <c r="Z33" s="88"/>
      <c r="AA33" s="87"/>
      <c r="AB33" s="9">
        <v>3</v>
      </c>
      <c r="AC33" s="93">
        <v>3</v>
      </c>
      <c r="AD33" s="88"/>
      <c r="AE33" s="87"/>
      <c r="AF33" s="10">
        <v>3</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232</v>
      </c>
      <c r="K35" s="87"/>
      <c r="L35" s="121" t="s">
        <v>232</v>
      </c>
      <c r="M35" s="87"/>
      <c r="N35" s="121" t="s">
        <v>232</v>
      </c>
      <c r="O35" s="87"/>
      <c r="P35" s="121" t="s">
        <v>232</v>
      </c>
      <c r="Q35" s="88"/>
      <c r="R35" s="87"/>
      <c r="S35" s="121" t="s">
        <v>232</v>
      </c>
      <c r="T35" s="87"/>
      <c r="U35" s="121" t="s">
        <v>232</v>
      </c>
      <c r="V35" s="87"/>
      <c r="W35" s="121" t="s">
        <v>232</v>
      </c>
      <c r="X35" s="88"/>
      <c r="Y35" s="88"/>
      <c r="Z35" s="88"/>
      <c r="AA35" s="87"/>
      <c r="AB35" s="5" t="s">
        <v>232</v>
      </c>
      <c r="AC35" s="86" t="s">
        <v>232</v>
      </c>
      <c r="AD35" s="88"/>
      <c r="AE35" s="87"/>
      <c r="AF35" s="6" t="s">
        <v>232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R8L7zmc1U6z/R6pk0qlaNnDRKV9Bqt8l0T+cbbqGb5AL6O6iGq3D1hiYE9WZw9dq19Ft0DYFl4E9QqXX8Iw/A==" saltValue="i0o0sO7UyPFTIWtcJNoN6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94F6018-BF76-455F-BD13-E24EE8A7846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GOOB - Gooburrum (66/11kV)</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492</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494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495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496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v>
      </c>
      <c r="K26" s="87"/>
      <c r="L26" s="122">
        <v>5</v>
      </c>
      <c r="M26" s="87"/>
      <c r="N26" s="122">
        <v>5</v>
      </c>
      <c r="O26" s="87"/>
      <c r="P26" s="122">
        <v>5</v>
      </c>
      <c r="Q26" s="88"/>
      <c r="R26" s="87"/>
      <c r="S26" s="122">
        <v>5</v>
      </c>
      <c r="T26" s="87"/>
      <c r="U26" s="122">
        <v>5.8</v>
      </c>
      <c r="V26" s="87"/>
      <c r="W26" s="122">
        <v>5.8</v>
      </c>
      <c r="X26" s="88"/>
      <c r="Y26" s="88"/>
      <c r="Z26" s="88"/>
      <c r="AA26" s="87"/>
      <c r="AB26" s="3">
        <v>5.8</v>
      </c>
      <c r="AC26" s="91">
        <v>5.8</v>
      </c>
      <c r="AD26" s="88"/>
      <c r="AE26" s="87"/>
      <c r="AF26" s="4">
        <v>5.8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4.2</v>
      </c>
      <c r="K28" s="87"/>
      <c r="L28" s="122">
        <v>4.2</v>
      </c>
      <c r="M28" s="87"/>
      <c r="N28" s="122">
        <v>4.2</v>
      </c>
      <c r="O28" s="87"/>
      <c r="P28" s="122">
        <v>4.3</v>
      </c>
      <c r="Q28" s="88"/>
      <c r="R28" s="87"/>
      <c r="S28" s="122">
        <v>4.3</v>
      </c>
      <c r="T28" s="87"/>
      <c r="U28" s="122">
        <v>2.9</v>
      </c>
      <c r="V28" s="87"/>
      <c r="W28" s="122">
        <v>2.8</v>
      </c>
      <c r="X28" s="88"/>
      <c r="Y28" s="88"/>
      <c r="Z28" s="88"/>
      <c r="AA28" s="87"/>
      <c r="AB28" s="3">
        <v>2.8</v>
      </c>
      <c r="AC28" s="91">
        <v>2.8</v>
      </c>
      <c r="AD28" s="88"/>
      <c r="AE28" s="87"/>
      <c r="AF28" s="4">
        <v>2.8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0.96799999999999997</v>
      </c>
      <c r="K31" s="87"/>
      <c r="L31" s="124">
        <v>0.96799999999999997</v>
      </c>
      <c r="M31" s="87"/>
      <c r="N31" s="124">
        <v>0.96799999999999997</v>
      </c>
      <c r="O31" s="87"/>
      <c r="P31" s="124">
        <v>0.96799999999999997</v>
      </c>
      <c r="Q31" s="88"/>
      <c r="R31" s="87"/>
      <c r="S31" s="124">
        <v>0.96799999999999997</v>
      </c>
      <c r="T31" s="87"/>
      <c r="U31" s="124">
        <v>0.98599999999999999</v>
      </c>
      <c r="V31" s="87"/>
      <c r="W31" s="124">
        <v>0.98599999999999999</v>
      </c>
      <c r="X31" s="88"/>
      <c r="Y31" s="88"/>
      <c r="Z31" s="88"/>
      <c r="AA31" s="87"/>
      <c r="AB31" s="7">
        <v>0.98599999999999999</v>
      </c>
      <c r="AC31" s="94">
        <v>0.98599999999999999</v>
      </c>
      <c r="AD31" s="88"/>
      <c r="AE31" s="87"/>
      <c r="AF31" s="8">
        <v>0.98599999999999999</v>
      </c>
    </row>
    <row r="32" spans="4:32" ht="13.15" customHeight="1" x14ac:dyDescent="0.25">
      <c r="E32" s="89" t="s">
        <v>34</v>
      </c>
      <c r="F32" s="88"/>
      <c r="G32" s="88"/>
      <c r="H32" s="88"/>
      <c r="I32" s="90"/>
      <c r="J32" s="122">
        <v>2.8</v>
      </c>
      <c r="K32" s="87"/>
      <c r="L32" s="122">
        <v>2.8</v>
      </c>
      <c r="M32" s="87"/>
      <c r="N32" s="122">
        <v>2.8</v>
      </c>
      <c r="O32" s="87"/>
      <c r="P32" s="122">
        <v>2.8</v>
      </c>
      <c r="Q32" s="88"/>
      <c r="R32" s="87"/>
      <c r="S32" s="122">
        <v>2.8</v>
      </c>
      <c r="T32" s="87"/>
      <c r="U32" s="122">
        <v>3</v>
      </c>
      <c r="V32" s="87"/>
      <c r="W32" s="122">
        <v>3</v>
      </c>
      <c r="X32" s="88"/>
      <c r="Y32" s="88"/>
      <c r="Z32" s="88"/>
      <c r="AA32" s="87"/>
      <c r="AB32" s="3">
        <v>3</v>
      </c>
      <c r="AC32" s="91">
        <v>3</v>
      </c>
      <c r="AD32" s="88"/>
      <c r="AE32" s="87"/>
      <c r="AF32" s="4">
        <v>3</v>
      </c>
    </row>
    <row r="33" spans="5:32" ht="13.15" customHeight="1" x14ac:dyDescent="0.25">
      <c r="E33" s="92" t="s">
        <v>35</v>
      </c>
      <c r="F33" s="88"/>
      <c r="G33" s="88"/>
      <c r="H33" s="88"/>
      <c r="I33" s="90"/>
      <c r="J33" s="123">
        <v>3.8</v>
      </c>
      <c r="K33" s="87"/>
      <c r="L33" s="123">
        <v>3.8</v>
      </c>
      <c r="M33" s="87"/>
      <c r="N33" s="123">
        <v>3.8</v>
      </c>
      <c r="O33" s="87"/>
      <c r="P33" s="123">
        <v>3.8</v>
      </c>
      <c r="Q33" s="88"/>
      <c r="R33" s="87"/>
      <c r="S33" s="123">
        <v>3.9</v>
      </c>
      <c r="T33" s="87"/>
      <c r="U33" s="123">
        <v>2.8</v>
      </c>
      <c r="V33" s="87"/>
      <c r="W33" s="123">
        <v>2.7</v>
      </c>
      <c r="X33" s="88"/>
      <c r="Y33" s="88"/>
      <c r="Z33" s="88"/>
      <c r="AA33" s="87"/>
      <c r="AB33" s="9">
        <v>2.7</v>
      </c>
      <c r="AC33" s="93">
        <v>2.7</v>
      </c>
      <c r="AD33" s="88"/>
      <c r="AE33" s="87"/>
      <c r="AF33" s="10">
        <v>2.7</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497</v>
      </c>
      <c r="K35" s="87"/>
      <c r="L35" s="121" t="s">
        <v>497</v>
      </c>
      <c r="M35" s="87"/>
      <c r="N35" s="121" t="s">
        <v>497</v>
      </c>
      <c r="O35" s="87"/>
      <c r="P35" s="121" t="s">
        <v>497</v>
      </c>
      <c r="Q35" s="88"/>
      <c r="R35" s="87"/>
      <c r="S35" s="121" t="s">
        <v>497</v>
      </c>
      <c r="T35" s="87"/>
      <c r="U35" s="121" t="s">
        <v>497</v>
      </c>
      <c r="V35" s="87"/>
      <c r="W35" s="121" t="s">
        <v>497</v>
      </c>
      <c r="X35" s="88"/>
      <c r="Y35" s="88"/>
      <c r="Z35" s="88"/>
      <c r="AA35" s="87"/>
      <c r="AB35" s="5" t="s">
        <v>497</v>
      </c>
      <c r="AC35" s="86" t="s">
        <v>497</v>
      </c>
      <c r="AD35" s="88"/>
      <c r="AE35" s="87"/>
      <c r="AF35" s="6" t="s">
        <v>497</v>
      </c>
    </row>
    <row r="36" spans="5:32" ht="13.15" customHeight="1" x14ac:dyDescent="0.25">
      <c r="E36" s="89" t="s">
        <v>39</v>
      </c>
      <c r="F36" s="88"/>
      <c r="G36" s="88"/>
      <c r="H36" s="88"/>
      <c r="I36" s="90"/>
      <c r="J36" s="122">
        <v>1</v>
      </c>
      <c r="K36" s="87"/>
      <c r="L36" s="122">
        <v>1</v>
      </c>
      <c r="M36" s="87"/>
      <c r="N36" s="122">
        <v>1</v>
      </c>
      <c r="O36" s="87"/>
      <c r="P36" s="122">
        <v>1</v>
      </c>
      <c r="Q36" s="88"/>
      <c r="R36" s="87"/>
      <c r="S36" s="122">
        <v>1.1000000000000001</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jShQ+vsO5PAkHy2o52dzcn9N/oNU0LTw6GBC6ZlQrmRbqOXf1Cdr0zKmEDafqiQ2KJpF62mSKNxpYM8sRge2NA==" saltValue="rIWUnvWs+DWLJgdXT/bqe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7C52706-0B10-4C97-9D28-9E9CF5625ED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GOOT - Gootchie (66/11kV)</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AE49"/>
  <sheetViews>
    <sheetView showGridLines="0" topLeftCell="A13" workbookViewId="0">
      <selection activeCell="D49" sqref="D49"/>
    </sheetView>
  </sheetViews>
  <sheetFormatPr defaultRowHeight="15" x14ac:dyDescent="0.25"/>
  <cols>
    <col min="1" max="2" width="0.140625" customWidth="1"/>
    <col min="3" max="3" width="0" hidden="1" customWidth="1"/>
    <col min="4" max="4" width="13.28515625" customWidth="1"/>
    <col min="5" max="5" width="0.140625" customWidth="1"/>
    <col min="6" max="7" width="0.28515625" customWidth="1"/>
    <col min="8" max="8" width="6.28515625" customWidth="1"/>
    <col min="9" max="9" width="0.42578125" customWidth="1"/>
    <col min="10" max="10" width="1.5703125" customWidth="1"/>
    <col min="11" max="11" width="5" customWidth="1"/>
    <col min="12" max="12" width="7" customWidth="1"/>
    <col min="13" max="13" width="7.140625" customWidth="1"/>
    <col min="14" max="14" width="7" customWidth="1"/>
    <col min="15" max="15" width="6.7109375" customWidth="1"/>
    <col min="16" max="16" width="0.140625" customWidth="1"/>
    <col min="17" max="17" width="0.28515625" customWidth="1"/>
    <col min="18" max="18" width="7" customWidth="1"/>
    <col min="19" max="19" width="0.85546875" customWidth="1"/>
    <col min="20" max="20" width="0" hidden="1" customWidth="1"/>
    <col min="21" max="21" width="0.5703125" customWidth="1"/>
    <col min="22" max="22" width="5.7109375" customWidth="1"/>
    <col min="23" max="23" width="3.7109375" customWidth="1"/>
    <col min="24" max="24" width="3.28515625" customWidth="1"/>
    <col min="25" max="25" width="7.140625" customWidth="1"/>
    <col min="26" max="26" width="7" customWidth="1"/>
    <col min="27" max="27" width="0" hidden="1" customWidth="1"/>
    <col min="28" max="29" width="0.5703125" customWidth="1"/>
    <col min="30" max="30" width="0.42578125" customWidth="1"/>
    <col min="31" max="31" width="0.140625" customWidth="1"/>
    <col min="32" max="32" width="8.7109375" customWidth="1"/>
    <col min="33" max="33" width="0.140625" customWidth="1"/>
  </cols>
  <sheetData>
    <row r="1" spans="1:31"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row>
    <row r="2" spans="1:31" ht="4.7" customHeight="1" x14ac:dyDescent="0.25"/>
    <row r="3" spans="1:31" ht="15.95" customHeight="1" x14ac:dyDescent="0.25">
      <c r="B3" s="109" t="s">
        <v>1</v>
      </c>
      <c r="C3" s="110"/>
      <c r="D3" s="110"/>
      <c r="E3" s="130"/>
      <c r="H3" s="131" t="s">
        <v>498</v>
      </c>
      <c r="I3" s="110"/>
      <c r="J3" s="110"/>
      <c r="K3" s="110"/>
      <c r="L3" s="110"/>
      <c r="M3" s="110"/>
      <c r="N3" s="110"/>
      <c r="O3" s="110"/>
      <c r="P3" s="110"/>
      <c r="Q3" s="112" t="s">
        <v>3</v>
      </c>
      <c r="R3" s="110"/>
      <c r="S3" s="110"/>
      <c r="V3" s="113" t="s">
        <v>140</v>
      </c>
      <c r="W3" s="110"/>
      <c r="X3" s="110"/>
      <c r="Y3" s="110"/>
      <c r="Z3" s="110"/>
      <c r="AA3" s="110"/>
      <c r="AB3" s="110"/>
    </row>
    <row r="4" spans="1:31" x14ac:dyDescent="0.25">
      <c r="H4" s="110"/>
      <c r="I4" s="110"/>
      <c r="J4" s="110"/>
      <c r="K4" s="110"/>
      <c r="L4" s="110"/>
      <c r="M4" s="110"/>
      <c r="N4" s="110"/>
      <c r="O4" s="110"/>
      <c r="P4" s="110"/>
      <c r="Q4" s="110"/>
      <c r="R4" s="110"/>
      <c r="S4" s="110"/>
      <c r="V4" s="110"/>
      <c r="W4" s="110"/>
      <c r="X4" s="110"/>
      <c r="Y4" s="110"/>
      <c r="Z4" s="110"/>
      <c r="AA4" s="110"/>
      <c r="AB4" s="110"/>
    </row>
    <row r="5" spans="1:31" x14ac:dyDescent="0.25">
      <c r="H5" s="110"/>
      <c r="I5" s="110"/>
      <c r="J5" s="110"/>
      <c r="K5" s="110"/>
      <c r="L5" s="110"/>
      <c r="M5" s="110"/>
      <c r="N5" s="110"/>
      <c r="O5" s="110"/>
      <c r="P5" s="110"/>
      <c r="V5" s="110"/>
      <c r="W5" s="110"/>
      <c r="X5" s="110"/>
      <c r="Y5" s="110"/>
      <c r="Z5" s="110"/>
      <c r="AA5" s="110"/>
      <c r="AB5" s="110"/>
    </row>
    <row r="6" spans="1:31" ht="2.1" customHeight="1" x14ac:dyDescent="0.25"/>
    <row r="7" spans="1:31"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row>
    <row r="8" spans="1:31" x14ac:dyDescent="0.25">
      <c r="B8" s="110"/>
      <c r="C8" s="110"/>
      <c r="D8" s="110"/>
      <c r="E8" s="110"/>
    </row>
    <row r="9" spans="1:31" x14ac:dyDescent="0.25">
      <c r="B9" s="110"/>
      <c r="C9" s="110"/>
      <c r="D9" s="110"/>
      <c r="E9" s="110"/>
      <c r="H9" s="118" t="s">
        <v>499</v>
      </c>
      <c r="I9" s="110"/>
      <c r="J9" s="110"/>
      <c r="K9" s="110"/>
      <c r="L9" s="110"/>
      <c r="M9" s="110"/>
      <c r="N9" s="110"/>
      <c r="O9" s="110"/>
      <c r="P9" s="110"/>
      <c r="Q9" s="110"/>
      <c r="R9" s="110"/>
      <c r="S9" s="110"/>
      <c r="T9" s="110"/>
      <c r="U9" s="110"/>
      <c r="V9" s="110"/>
      <c r="W9" s="110"/>
      <c r="X9" s="110"/>
      <c r="Y9" s="110"/>
      <c r="Z9" s="110"/>
      <c r="AA9" s="110"/>
      <c r="AB9" s="110"/>
      <c r="AC9" s="110"/>
    </row>
    <row r="10" spans="1:31"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row>
    <row r="11" spans="1:31" ht="1.7" customHeight="1" x14ac:dyDescent="0.25"/>
    <row r="12" spans="1:31"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row>
    <row r="13" spans="1:31" ht="3.2" customHeight="1" x14ac:dyDescent="0.25"/>
    <row r="14" spans="1:31" ht="14.1" customHeight="1" x14ac:dyDescent="0.25">
      <c r="A14" s="109" t="s">
        <v>9</v>
      </c>
      <c r="B14" s="110"/>
      <c r="C14" s="110"/>
      <c r="D14" s="110"/>
      <c r="H14" s="118" t="s">
        <v>500</v>
      </c>
      <c r="I14" s="110"/>
      <c r="J14" s="110"/>
      <c r="K14" s="110"/>
      <c r="L14" s="110"/>
      <c r="M14" s="110"/>
      <c r="N14" s="110"/>
      <c r="O14" s="110"/>
      <c r="P14" s="110"/>
      <c r="Q14" s="110"/>
      <c r="R14" s="110"/>
      <c r="S14" s="110"/>
      <c r="T14" s="110"/>
      <c r="U14" s="110"/>
      <c r="V14" s="110"/>
      <c r="W14" s="110"/>
      <c r="X14" s="110"/>
      <c r="Y14" s="110"/>
      <c r="Z14" s="110"/>
      <c r="AA14" s="110"/>
      <c r="AB14" s="110"/>
      <c r="AC14" s="110"/>
    </row>
    <row r="15" spans="1:31" ht="6.4" customHeight="1" x14ac:dyDescent="0.25"/>
    <row r="16" spans="1:31" ht="15.95" customHeight="1" x14ac:dyDescent="0.25">
      <c r="B16" s="129" t="s">
        <v>501</v>
      </c>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row>
    <row r="17" spans="4:26" ht="15.95" customHeight="1" x14ac:dyDescent="0.25"/>
    <row r="18" spans="4:26" ht="0.95" customHeight="1" x14ac:dyDescent="0.25">
      <c r="K18" s="115" t="s">
        <v>13</v>
      </c>
      <c r="L18" s="110"/>
      <c r="M18" s="110"/>
      <c r="N18" s="110"/>
      <c r="O18" s="110"/>
      <c r="U18" s="116" t="s">
        <v>14</v>
      </c>
      <c r="V18" s="110"/>
      <c r="W18" s="110"/>
    </row>
    <row r="19" spans="4:26" ht="0.95" customHeight="1" x14ac:dyDescent="0.25"/>
    <row r="20" spans="4:26" ht="0.95" customHeight="1" x14ac:dyDescent="0.25"/>
    <row r="21" spans="4:26" ht="15" customHeight="1" x14ac:dyDescent="0.25">
      <c r="D21" s="95" t="s">
        <v>15</v>
      </c>
      <c r="E21" s="96"/>
      <c r="F21" s="96"/>
      <c r="G21" s="96"/>
      <c r="H21" s="97"/>
      <c r="I21" s="101" t="s">
        <v>16</v>
      </c>
      <c r="J21" s="102"/>
      <c r="K21" s="102"/>
      <c r="L21" s="102"/>
      <c r="M21" s="102"/>
      <c r="N21" s="102"/>
      <c r="O21" s="102"/>
      <c r="P21" s="102"/>
      <c r="Q21" s="103"/>
      <c r="R21" s="104" t="s">
        <v>17</v>
      </c>
      <c r="S21" s="105"/>
      <c r="T21" s="105"/>
      <c r="U21" s="105"/>
      <c r="V21" s="105"/>
      <c r="W21" s="105"/>
      <c r="X21" s="105"/>
      <c r="Y21" s="105"/>
      <c r="Z21" s="106"/>
    </row>
    <row r="22" spans="4:26" ht="15" customHeight="1" x14ac:dyDescent="0.25">
      <c r="D22" s="98"/>
      <c r="E22" s="99"/>
      <c r="F22" s="99"/>
      <c r="G22" s="99"/>
      <c r="H22" s="100"/>
      <c r="I22" s="125" t="s">
        <v>18</v>
      </c>
      <c r="J22" s="88"/>
      <c r="K22" s="87"/>
      <c r="L22" s="1" t="s">
        <v>19</v>
      </c>
      <c r="M22" s="1" t="s">
        <v>20</v>
      </c>
      <c r="N22" s="1" t="s">
        <v>21</v>
      </c>
      <c r="O22" s="107" t="s">
        <v>22</v>
      </c>
      <c r="P22" s="88"/>
      <c r="Q22" s="87"/>
      <c r="R22" s="1" t="s">
        <v>23</v>
      </c>
      <c r="S22" s="107" t="s">
        <v>24</v>
      </c>
      <c r="T22" s="88"/>
      <c r="U22" s="88"/>
      <c r="V22" s="87"/>
      <c r="W22" s="107" t="s">
        <v>25</v>
      </c>
      <c r="X22" s="87"/>
      <c r="Y22" s="1" t="s">
        <v>26</v>
      </c>
      <c r="Z22" s="2" t="s">
        <v>27</v>
      </c>
    </row>
    <row r="23" spans="4:26" ht="15" customHeight="1" x14ac:dyDescent="0.25">
      <c r="D23" s="89" t="s">
        <v>28</v>
      </c>
      <c r="E23" s="88"/>
      <c r="F23" s="88"/>
      <c r="G23" s="88"/>
      <c r="H23" s="90"/>
      <c r="I23" s="121"/>
      <c r="J23" s="88"/>
      <c r="K23" s="87"/>
      <c r="L23" s="5"/>
      <c r="M23" s="3">
        <v>11</v>
      </c>
      <c r="N23" s="3">
        <v>11</v>
      </c>
      <c r="O23" s="91">
        <v>11</v>
      </c>
      <c r="P23" s="88"/>
      <c r="Q23" s="87"/>
      <c r="R23" s="5"/>
      <c r="S23" s="86"/>
      <c r="T23" s="88"/>
      <c r="U23" s="88"/>
      <c r="V23" s="87"/>
      <c r="W23" s="91">
        <v>11</v>
      </c>
      <c r="X23" s="87"/>
      <c r="Y23" s="3">
        <v>11</v>
      </c>
      <c r="Z23" s="4">
        <v>11</v>
      </c>
    </row>
    <row r="24" spans="4:26" ht="20.25" customHeight="1" x14ac:dyDescent="0.25">
      <c r="D24" s="89" t="s">
        <v>29</v>
      </c>
      <c r="E24" s="88"/>
      <c r="F24" s="88"/>
      <c r="G24" s="88"/>
      <c r="H24" s="90"/>
      <c r="I24" s="121"/>
      <c r="J24" s="88"/>
      <c r="K24" s="87"/>
      <c r="L24" s="5"/>
      <c r="M24" s="3">
        <v>0</v>
      </c>
      <c r="N24" s="3">
        <v>0</v>
      </c>
      <c r="O24" s="91">
        <v>0</v>
      </c>
      <c r="P24" s="88"/>
      <c r="Q24" s="87"/>
      <c r="R24" s="5"/>
      <c r="S24" s="86"/>
      <c r="T24" s="88"/>
      <c r="U24" s="88"/>
      <c r="V24" s="87"/>
      <c r="W24" s="91">
        <v>0</v>
      </c>
      <c r="X24" s="87"/>
      <c r="Y24" s="3">
        <v>0</v>
      </c>
      <c r="Z24" s="4">
        <v>0</v>
      </c>
    </row>
    <row r="25" spans="4:26" ht="13.15" customHeight="1" x14ac:dyDescent="0.25">
      <c r="D25" s="89" t="s">
        <v>30</v>
      </c>
      <c r="E25" s="88"/>
      <c r="F25" s="88"/>
      <c r="G25" s="88"/>
      <c r="H25" s="90"/>
      <c r="I25" s="121"/>
      <c r="J25" s="88"/>
      <c r="K25" s="87"/>
      <c r="L25" s="5"/>
      <c r="M25" s="3">
        <v>7.1</v>
      </c>
      <c r="N25" s="3">
        <v>7.2</v>
      </c>
      <c r="O25" s="91">
        <v>7.3</v>
      </c>
      <c r="P25" s="88"/>
      <c r="Q25" s="87"/>
      <c r="R25" s="5"/>
      <c r="S25" s="86"/>
      <c r="T25" s="88"/>
      <c r="U25" s="88"/>
      <c r="V25" s="87"/>
      <c r="W25" s="91">
        <v>5.3</v>
      </c>
      <c r="X25" s="87"/>
      <c r="Y25" s="3">
        <v>5.3</v>
      </c>
      <c r="Z25" s="4">
        <v>5.4</v>
      </c>
    </row>
    <row r="26" spans="4:26" ht="13.15" customHeight="1" x14ac:dyDescent="0.25">
      <c r="D26" s="89" t="s">
        <v>31</v>
      </c>
      <c r="E26" s="88"/>
      <c r="F26" s="88"/>
      <c r="G26" s="88"/>
      <c r="H26" s="90"/>
      <c r="I26" s="121"/>
      <c r="J26" s="88"/>
      <c r="K26" s="87"/>
      <c r="L26" s="5"/>
      <c r="M26" s="5"/>
      <c r="N26" s="5"/>
      <c r="O26" s="86"/>
      <c r="P26" s="88"/>
      <c r="Q26" s="87"/>
      <c r="R26" s="5"/>
      <c r="S26" s="86"/>
      <c r="T26" s="88"/>
      <c r="U26" s="88"/>
      <c r="V26" s="87"/>
      <c r="W26" s="86"/>
      <c r="X26" s="87"/>
      <c r="Y26" s="5"/>
      <c r="Z26" s="6"/>
    </row>
    <row r="27" spans="4:26" ht="13.15" customHeight="1" x14ac:dyDescent="0.25">
      <c r="D27" s="89" t="s">
        <v>32</v>
      </c>
      <c r="E27" s="88"/>
      <c r="F27" s="88"/>
      <c r="G27" s="88"/>
      <c r="H27" s="90"/>
      <c r="I27" s="121"/>
      <c r="J27" s="88"/>
      <c r="K27" s="87"/>
      <c r="L27" s="5"/>
      <c r="M27" s="5"/>
      <c r="N27" s="5"/>
      <c r="O27" s="86"/>
      <c r="P27" s="88"/>
      <c r="Q27" s="87"/>
      <c r="R27" s="5"/>
      <c r="S27" s="86"/>
      <c r="T27" s="88"/>
      <c r="U27" s="88"/>
      <c r="V27" s="87"/>
      <c r="W27" s="86"/>
      <c r="X27" s="87"/>
      <c r="Y27" s="5"/>
      <c r="Z27" s="6"/>
    </row>
    <row r="28" spans="4:26" ht="20.25" customHeight="1" x14ac:dyDescent="0.25">
      <c r="D28" s="89" t="s">
        <v>33</v>
      </c>
      <c r="E28" s="88"/>
      <c r="F28" s="88"/>
      <c r="G28" s="88"/>
      <c r="H28" s="90"/>
      <c r="I28" s="121"/>
      <c r="J28" s="88"/>
      <c r="K28" s="87"/>
      <c r="L28" s="5"/>
      <c r="M28" s="7">
        <v>0.97899999999999998</v>
      </c>
      <c r="N28" s="7">
        <v>0.97899999999999998</v>
      </c>
      <c r="O28" s="94">
        <v>0.97899999999999998</v>
      </c>
      <c r="P28" s="88"/>
      <c r="Q28" s="87"/>
      <c r="R28" s="5"/>
      <c r="S28" s="86"/>
      <c r="T28" s="88"/>
      <c r="U28" s="88"/>
      <c r="V28" s="87"/>
      <c r="W28" s="94">
        <v>0.98799999999999999</v>
      </c>
      <c r="X28" s="87"/>
      <c r="Y28" s="7">
        <v>0.98799999999999999</v>
      </c>
      <c r="Z28" s="8">
        <v>0.98799999999999999</v>
      </c>
    </row>
    <row r="29" spans="4:26" ht="13.15" customHeight="1" x14ac:dyDescent="0.25">
      <c r="D29" s="89" t="s">
        <v>34</v>
      </c>
      <c r="E29" s="88"/>
      <c r="F29" s="88"/>
      <c r="G29" s="88"/>
      <c r="H29" s="90"/>
      <c r="I29" s="121"/>
      <c r="J29" s="88"/>
      <c r="K29" s="87"/>
      <c r="L29" s="5"/>
      <c r="M29" s="3">
        <v>0</v>
      </c>
      <c r="N29" s="3">
        <v>0</v>
      </c>
      <c r="O29" s="91">
        <v>0</v>
      </c>
      <c r="P29" s="88"/>
      <c r="Q29" s="87"/>
      <c r="R29" s="5"/>
      <c r="S29" s="86"/>
      <c r="T29" s="88"/>
      <c r="U29" s="88"/>
      <c r="V29" s="87"/>
      <c r="W29" s="91">
        <v>0</v>
      </c>
      <c r="X29" s="87"/>
      <c r="Y29" s="3">
        <v>0</v>
      </c>
      <c r="Z29" s="4">
        <v>0</v>
      </c>
    </row>
    <row r="30" spans="4:26" ht="13.15" customHeight="1" x14ac:dyDescent="0.25">
      <c r="D30" s="92" t="s">
        <v>35</v>
      </c>
      <c r="E30" s="88"/>
      <c r="F30" s="88"/>
      <c r="G30" s="88"/>
      <c r="H30" s="90"/>
      <c r="I30" s="128"/>
      <c r="J30" s="88"/>
      <c r="K30" s="87"/>
      <c r="L30" s="16"/>
      <c r="M30" s="9">
        <v>7.1</v>
      </c>
      <c r="N30" s="9">
        <v>7.2</v>
      </c>
      <c r="O30" s="93">
        <v>7.3</v>
      </c>
      <c r="P30" s="88"/>
      <c r="Q30" s="87"/>
      <c r="R30" s="16"/>
      <c r="S30" s="182"/>
      <c r="T30" s="88"/>
      <c r="U30" s="88"/>
      <c r="V30" s="87"/>
      <c r="W30" s="93">
        <v>5.3</v>
      </c>
      <c r="X30" s="87"/>
      <c r="Y30" s="9">
        <v>5.3</v>
      </c>
      <c r="Z30" s="10">
        <v>5.4</v>
      </c>
    </row>
    <row r="31" spans="4:26" x14ac:dyDescent="0.25">
      <c r="D31" s="89" t="s">
        <v>251</v>
      </c>
      <c r="E31" s="88"/>
      <c r="F31" s="88"/>
      <c r="G31" s="88"/>
      <c r="H31" s="90"/>
      <c r="I31" s="121"/>
      <c r="J31" s="88"/>
      <c r="K31" s="87"/>
      <c r="L31" s="5"/>
      <c r="M31" s="11">
        <v>0.4</v>
      </c>
      <c r="N31" s="11">
        <v>0.4</v>
      </c>
      <c r="O31" s="86">
        <v>0.4</v>
      </c>
      <c r="P31" s="88"/>
      <c r="Q31" s="87"/>
      <c r="R31" s="5"/>
      <c r="S31" s="86"/>
      <c r="T31" s="88"/>
      <c r="U31" s="88"/>
      <c r="V31" s="87"/>
      <c r="W31" s="86">
        <v>0.3</v>
      </c>
      <c r="X31" s="87"/>
      <c r="Y31" s="11">
        <v>0.3</v>
      </c>
      <c r="Z31" s="12">
        <v>0.3</v>
      </c>
    </row>
    <row r="32" spans="4:26" x14ac:dyDescent="0.25">
      <c r="D32" s="89" t="s">
        <v>252</v>
      </c>
      <c r="E32" s="88"/>
      <c r="F32" s="88"/>
      <c r="G32" s="88"/>
      <c r="H32" s="90"/>
      <c r="I32" s="121"/>
      <c r="J32" s="88"/>
      <c r="K32" s="87"/>
      <c r="L32" s="5"/>
      <c r="M32" s="5" t="s">
        <v>253</v>
      </c>
      <c r="N32" s="5" t="s">
        <v>253</v>
      </c>
      <c r="O32" s="86" t="s">
        <v>253</v>
      </c>
      <c r="P32" s="88"/>
      <c r="Q32" s="87"/>
      <c r="R32" s="5"/>
      <c r="S32" s="86"/>
      <c r="T32" s="88"/>
      <c r="U32" s="88"/>
      <c r="V32" s="87"/>
      <c r="W32" s="86" t="s">
        <v>253</v>
      </c>
      <c r="X32" s="87"/>
      <c r="Y32" s="5" t="s">
        <v>253</v>
      </c>
      <c r="Z32" s="6" t="s">
        <v>253</v>
      </c>
    </row>
    <row r="33" spans="4:26" ht="13.15" customHeight="1" x14ac:dyDescent="0.25">
      <c r="D33" s="89" t="s">
        <v>39</v>
      </c>
      <c r="E33" s="88"/>
      <c r="F33" s="88"/>
      <c r="G33" s="88"/>
      <c r="H33" s="90"/>
      <c r="I33" s="121"/>
      <c r="J33" s="88"/>
      <c r="K33" s="87"/>
      <c r="L33" s="5"/>
      <c r="M33" s="3">
        <v>7.1</v>
      </c>
      <c r="N33" s="3">
        <v>7.2</v>
      </c>
      <c r="O33" s="91">
        <v>7.3</v>
      </c>
      <c r="P33" s="88"/>
      <c r="Q33" s="87"/>
      <c r="R33" s="5"/>
      <c r="S33" s="86"/>
      <c r="T33" s="88"/>
      <c r="U33" s="88"/>
      <c r="V33" s="87"/>
      <c r="W33" s="91">
        <v>5.3</v>
      </c>
      <c r="X33" s="87"/>
      <c r="Y33" s="3">
        <v>5.3</v>
      </c>
      <c r="Z33" s="4">
        <v>5.4</v>
      </c>
    </row>
    <row r="34" spans="4:26" x14ac:dyDescent="0.25">
      <c r="D34" s="89" t="s">
        <v>40</v>
      </c>
      <c r="E34" s="88"/>
      <c r="F34" s="88"/>
      <c r="G34" s="88"/>
      <c r="H34" s="90"/>
      <c r="I34" s="121"/>
      <c r="J34" s="88"/>
      <c r="K34" s="87"/>
      <c r="L34" s="5"/>
      <c r="M34" s="3">
        <v>0</v>
      </c>
      <c r="N34" s="3">
        <v>0</v>
      </c>
      <c r="O34" s="91">
        <v>0</v>
      </c>
      <c r="P34" s="88"/>
      <c r="Q34" s="87"/>
      <c r="R34" s="5"/>
      <c r="S34" s="86"/>
      <c r="T34" s="88"/>
      <c r="U34" s="88"/>
      <c r="V34" s="87"/>
      <c r="W34" s="91">
        <v>0</v>
      </c>
      <c r="X34" s="87"/>
      <c r="Y34" s="3">
        <v>0</v>
      </c>
      <c r="Z34" s="4">
        <v>0</v>
      </c>
    </row>
    <row r="35" spans="4:26" ht="20.25" customHeight="1" x14ac:dyDescent="0.25">
      <c r="D35" s="89" t="s">
        <v>41</v>
      </c>
      <c r="E35" s="88"/>
      <c r="F35" s="88"/>
      <c r="G35" s="88"/>
      <c r="H35" s="90"/>
      <c r="I35" s="121"/>
      <c r="J35" s="88"/>
      <c r="K35" s="87"/>
      <c r="L35" s="5"/>
      <c r="M35" s="3">
        <v>0</v>
      </c>
      <c r="N35" s="3">
        <v>0</v>
      </c>
      <c r="O35" s="91">
        <v>0</v>
      </c>
      <c r="P35" s="88"/>
      <c r="Q35" s="87"/>
      <c r="R35" s="5"/>
      <c r="S35" s="86"/>
      <c r="T35" s="88"/>
      <c r="U35" s="88"/>
      <c r="V35" s="87"/>
      <c r="W35" s="91">
        <v>0</v>
      </c>
      <c r="X35" s="87"/>
      <c r="Y35" s="3">
        <v>0</v>
      </c>
      <c r="Z35" s="4">
        <v>0</v>
      </c>
    </row>
    <row r="36" spans="4:26" x14ac:dyDescent="0.25">
      <c r="D36" s="89" t="s">
        <v>42</v>
      </c>
      <c r="E36" s="88"/>
      <c r="F36" s="88"/>
      <c r="G36" s="88"/>
      <c r="H36" s="90"/>
      <c r="I36" s="121"/>
      <c r="J36" s="88"/>
      <c r="K36" s="87"/>
      <c r="L36" s="5"/>
      <c r="M36" s="3">
        <v>10</v>
      </c>
      <c r="N36" s="3">
        <v>10</v>
      </c>
      <c r="O36" s="91">
        <v>10</v>
      </c>
      <c r="P36" s="88"/>
      <c r="Q36" s="87"/>
      <c r="R36" s="5"/>
      <c r="S36" s="86"/>
      <c r="T36" s="88"/>
      <c r="U36" s="88"/>
      <c r="V36" s="87"/>
      <c r="W36" s="91">
        <v>10</v>
      </c>
      <c r="X36" s="87"/>
      <c r="Y36" s="3">
        <v>10</v>
      </c>
      <c r="Z36" s="4">
        <v>10</v>
      </c>
    </row>
    <row r="37" spans="4:26" x14ac:dyDescent="0.25">
      <c r="D37" s="89" t="s">
        <v>43</v>
      </c>
      <c r="E37" s="88"/>
      <c r="F37" s="88"/>
      <c r="G37" s="88"/>
      <c r="H37" s="90"/>
      <c r="I37" s="121"/>
      <c r="J37" s="88"/>
      <c r="K37" s="87"/>
      <c r="L37" s="5"/>
      <c r="M37" s="3">
        <v>4</v>
      </c>
      <c r="N37" s="3">
        <v>4</v>
      </c>
      <c r="O37" s="91">
        <v>4</v>
      </c>
      <c r="P37" s="88"/>
      <c r="Q37" s="87"/>
      <c r="R37" s="5"/>
      <c r="S37" s="86"/>
      <c r="T37" s="88"/>
      <c r="U37" s="88"/>
      <c r="V37" s="87"/>
      <c r="W37" s="91">
        <v>4</v>
      </c>
      <c r="X37" s="87"/>
      <c r="Y37" s="3">
        <v>4</v>
      </c>
      <c r="Z37" s="4">
        <v>4</v>
      </c>
    </row>
    <row r="38" spans="4:26" x14ac:dyDescent="0.25">
      <c r="D38" s="89" t="s">
        <v>44</v>
      </c>
      <c r="E38" s="88"/>
      <c r="F38" s="88"/>
      <c r="G38" s="88"/>
      <c r="H38" s="90"/>
      <c r="I38" s="121"/>
      <c r="J38" s="88"/>
      <c r="K38" s="87"/>
      <c r="L38" s="5"/>
      <c r="M38" s="3">
        <v>0</v>
      </c>
      <c r="N38" s="3">
        <v>0</v>
      </c>
      <c r="O38" s="91">
        <v>0</v>
      </c>
      <c r="P38" s="88"/>
      <c r="Q38" s="87"/>
      <c r="R38" s="5"/>
      <c r="S38" s="86"/>
      <c r="T38" s="88"/>
      <c r="U38" s="88"/>
      <c r="V38" s="87"/>
      <c r="W38" s="91">
        <v>0</v>
      </c>
      <c r="X38" s="87"/>
      <c r="Y38" s="3">
        <v>0</v>
      </c>
      <c r="Z38" s="4">
        <v>0</v>
      </c>
    </row>
    <row r="39" spans="4:26" x14ac:dyDescent="0.25">
      <c r="D39" s="89" t="s">
        <v>45</v>
      </c>
      <c r="E39" s="88"/>
      <c r="F39" s="88"/>
      <c r="G39" s="88"/>
      <c r="H39" s="90"/>
      <c r="I39" s="121"/>
      <c r="J39" s="88"/>
      <c r="K39" s="87"/>
      <c r="L39" s="5"/>
      <c r="M39" s="3">
        <v>0</v>
      </c>
      <c r="N39" s="3">
        <v>0</v>
      </c>
      <c r="O39" s="91">
        <v>0</v>
      </c>
      <c r="P39" s="88"/>
      <c r="Q39" s="87"/>
      <c r="R39" s="5"/>
      <c r="S39" s="86"/>
      <c r="T39" s="88"/>
      <c r="U39" s="88"/>
      <c r="V39" s="87"/>
      <c r="W39" s="91">
        <v>0</v>
      </c>
      <c r="X39" s="87"/>
      <c r="Y39" s="3">
        <v>0</v>
      </c>
      <c r="Z39" s="4">
        <v>0</v>
      </c>
    </row>
    <row r="40" spans="4:26" x14ac:dyDescent="0.25">
      <c r="D40" s="89" t="s">
        <v>46</v>
      </c>
      <c r="E40" s="88"/>
      <c r="F40" s="88"/>
      <c r="G40" s="88"/>
      <c r="H40" s="90"/>
      <c r="I40" s="121"/>
      <c r="J40" s="88"/>
      <c r="K40" s="87"/>
      <c r="L40" s="5"/>
      <c r="M40" s="5"/>
      <c r="N40" s="5"/>
      <c r="O40" s="86"/>
      <c r="P40" s="88"/>
      <c r="Q40" s="87"/>
      <c r="R40" s="5"/>
      <c r="S40" s="86"/>
      <c r="T40" s="88"/>
      <c r="U40" s="88"/>
      <c r="V40" s="87"/>
      <c r="W40" s="86"/>
      <c r="X40" s="87"/>
      <c r="Y40" s="5"/>
      <c r="Z40" s="6"/>
    </row>
    <row r="41" spans="4:26" x14ac:dyDescent="0.25">
      <c r="D41" s="89" t="s">
        <v>47</v>
      </c>
      <c r="E41" s="88"/>
      <c r="F41" s="88"/>
      <c r="G41" s="88"/>
      <c r="H41" s="90"/>
      <c r="I41" s="121"/>
      <c r="J41" s="88"/>
      <c r="K41" s="87"/>
      <c r="L41" s="5"/>
      <c r="M41" s="5"/>
      <c r="N41" s="5"/>
      <c r="O41" s="86"/>
      <c r="P41" s="88"/>
      <c r="Q41" s="87"/>
      <c r="R41" s="5"/>
      <c r="S41" s="86"/>
      <c r="T41" s="88"/>
      <c r="U41" s="88"/>
      <c r="V41" s="87"/>
      <c r="W41" s="86"/>
      <c r="X41" s="87"/>
      <c r="Y41" s="5"/>
      <c r="Z41" s="6"/>
    </row>
    <row r="42" spans="4:26" ht="18" x14ac:dyDescent="0.25">
      <c r="D42" s="89" t="s">
        <v>48</v>
      </c>
      <c r="E42" s="88"/>
      <c r="F42" s="88"/>
      <c r="G42" s="88"/>
      <c r="H42" s="90"/>
      <c r="I42" s="121"/>
      <c r="J42" s="88"/>
      <c r="K42" s="87"/>
      <c r="L42" s="5"/>
      <c r="M42" s="5" t="s">
        <v>59</v>
      </c>
      <c r="N42" s="5" t="s">
        <v>59</v>
      </c>
      <c r="O42" s="86" t="s">
        <v>59</v>
      </c>
      <c r="P42" s="88"/>
      <c r="Q42" s="87"/>
      <c r="R42" s="5"/>
      <c r="S42" s="86"/>
      <c r="T42" s="88"/>
      <c r="U42" s="88"/>
      <c r="V42" s="87"/>
      <c r="W42" s="86" t="s">
        <v>59</v>
      </c>
      <c r="X42" s="87"/>
      <c r="Y42" s="5" t="s">
        <v>59</v>
      </c>
      <c r="Z42" s="6" t="s">
        <v>59</v>
      </c>
    </row>
    <row r="43" spans="4:26" x14ac:dyDescent="0.25">
      <c r="D43" s="82" t="s">
        <v>50</v>
      </c>
      <c r="E43" s="83"/>
      <c r="F43" s="83"/>
      <c r="G43" s="83"/>
      <c r="H43" s="84"/>
      <c r="I43" s="126"/>
      <c r="J43" s="85"/>
      <c r="K43" s="78"/>
      <c r="L43" s="18"/>
      <c r="M43" s="13" t="s">
        <v>51</v>
      </c>
      <c r="N43" s="13" t="s">
        <v>51</v>
      </c>
      <c r="O43" s="77" t="s">
        <v>51</v>
      </c>
      <c r="P43" s="85"/>
      <c r="Q43" s="78"/>
      <c r="R43" s="17"/>
      <c r="S43" s="181"/>
      <c r="T43" s="81"/>
      <c r="U43" s="81"/>
      <c r="V43" s="80"/>
      <c r="W43" s="79" t="s">
        <v>51</v>
      </c>
      <c r="X43" s="80"/>
      <c r="Y43" s="14" t="s">
        <v>51</v>
      </c>
      <c r="Z43" s="15" t="s">
        <v>51</v>
      </c>
    </row>
    <row r="44" spans="4:26" ht="0" hidden="1" customHeight="1" x14ac:dyDescent="0.25"/>
    <row r="45" spans="4:26" ht="7.7" customHeight="1" x14ac:dyDescent="0.25"/>
    <row r="46" spans="4:26" ht="2.4500000000000002" customHeight="1" x14ac:dyDescent="0.25"/>
    <row r="47" spans="4:26" ht="0.6" customHeight="1" x14ac:dyDescent="0.25"/>
    <row r="48" spans="4:26" ht="0" hidden="1" customHeight="1" x14ac:dyDescent="0.25"/>
    <row r="49" spans="4:4" x14ac:dyDescent="0.25">
      <c r="D49" s="29" t="s">
        <v>1285</v>
      </c>
    </row>
  </sheetData>
  <sheetProtection algorithmName="SHA-512" hashValue="onnSEprxzCFsMzSXsw1KfoJzi3+fx+SLiIlSfeLBF3FOwu1NRYW1YAtLv9+at9qqaTPDPD1sqeCAGA0Hx8ck2A==" saltValue="tkbT2pHJCIy7+uGHILZxJA==" spinCount="100000" sheet="1" objects="1" scenarios="1"/>
  <mergeCells count="126">
    <mergeCell ref="B7:E9"/>
    <mergeCell ref="H7:AC7"/>
    <mergeCell ref="H9:AC10"/>
    <mergeCell ref="H12:AC12"/>
    <mergeCell ref="A14:D14"/>
    <mergeCell ref="H14:AC14"/>
    <mergeCell ref="C1:AE1"/>
    <mergeCell ref="B3:E3"/>
    <mergeCell ref="H3:P5"/>
    <mergeCell ref="Q3:S4"/>
    <mergeCell ref="V3:AB5"/>
    <mergeCell ref="D23:H23"/>
    <mergeCell ref="I23:K23"/>
    <mergeCell ref="O23:Q23"/>
    <mergeCell ref="S23:V23"/>
    <mergeCell ref="W23:X23"/>
    <mergeCell ref="B16:AD16"/>
    <mergeCell ref="K18:O18"/>
    <mergeCell ref="U18:W18"/>
    <mergeCell ref="D21:H22"/>
    <mergeCell ref="I21:Q21"/>
    <mergeCell ref="R21:Z21"/>
    <mergeCell ref="I22:K22"/>
    <mergeCell ref="O22:Q22"/>
    <mergeCell ref="S22:V22"/>
    <mergeCell ref="W22:X22"/>
    <mergeCell ref="D25:H25"/>
    <mergeCell ref="I25:K25"/>
    <mergeCell ref="O25:Q25"/>
    <mergeCell ref="S25:V25"/>
    <mergeCell ref="W25:X25"/>
    <mergeCell ref="D24:H24"/>
    <mergeCell ref="I24:K24"/>
    <mergeCell ref="O24:Q24"/>
    <mergeCell ref="S24:V24"/>
    <mergeCell ref="W24:X24"/>
    <mergeCell ref="D27:H27"/>
    <mergeCell ref="I27:K27"/>
    <mergeCell ref="O27:Q27"/>
    <mergeCell ref="S27:V27"/>
    <mergeCell ref="W27:X27"/>
    <mergeCell ref="D26:H26"/>
    <mergeCell ref="I26:K26"/>
    <mergeCell ref="O26:Q26"/>
    <mergeCell ref="S26:V26"/>
    <mergeCell ref="W26:X26"/>
    <mergeCell ref="D29:H29"/>
    <mergeCell ref="I29:K29"/>
    <mergeCell ref="O29:Q29"/>
    <mergeCell ref="S29:V29"/>
    <mergeCell ref="W29:X29"/>
    <mergeCell ref="D28:H28"/>
    <mergeCell ref="I28:K28"/>
    <mergeCell ref="O28:Q28"/>
    <mergeCell ref="S28:V28"/>
    <mergeCell ref="W28:X28"/>
    <mergeCell ref="D31:H31"/>
    <mergeCell ref="I31:K31"/>
    <mergeCell ref="O31:Q31"/>
    <mergeCell ref="S31:V31"/>
    <mergeCell ref="W31:X31"/>
    <mergeCell ref="D30:H30"/>
    <mergeCell ref="I30:K30"/>
    <mergeCell ref="O30:Q30"/>
    <mergeCell ref="S30:V30"/>
    <mergeCell ref="W30:X30"/>
    <mergeCell ref="D33:H33"/>
    <mergeCell ref="I33:K33"/>
    <mergeCell ref="O33:Q33"/>
    <mergeCell ref="S33:V33"/>
    <mergeCell ref="W33:X33"/>
    <mergeCell ref="D32:H32"/>
    <mergeCell ref="I32:K32"/>
    <mergeCell ref="O32:Q32"/>
    <mergeCell ref="S32:V32"/>
    <mergeCell ref="W32:X32"/>
    <mergeCell ref="D35:H35"/>
    <mergeCell ref="I35:K35"/>
    <mergeCell ref="O35:Q35"/>
    <mergeCell ref="S35:V35"/>
    <mergeCell ref="W35:X35"/>
    <mergeCell ref="D34:H34"/>
    <mergeCell ref="I34:K34"/>
    <mergeCell ref="O34:Q34"/>
    <mergeCell ref="S34:V34"/>
    <mergeCell ref="W34:X34"/>
    <mergeCell ref="D37:H37"/>
    <mergeCell ref="I37:K37"/>
    <mergeCell ref="O37:Q37"/>
    <mergeCell ref="S37:V37"/>
    <mergeCell ref="W37:X37"/>
    <mergeCell ref="D36:H36"/>
    <mergeCell ref="I36:K36"/>
    <mergeCell ref="O36:Q36"/>
    <mergeCell ref="S36:V36"/>
    <mergeCell ref="W36:X36"/>
    <mergeCell ref="D39:H39"/>
    <mergeCell ref="I39:K39"/>
    <mergeCell ref="O39:Q39"/>
    <mergeCell ref="S39:V39"/>
    <mergeCell ref="W39:X39"/>
    <mergeCell ref="D38:H38"/>
    <mergeCell ref="I38:K38"/>
    <mergeCell ref="O38:Q38"/>
    <mergeCell ref="S38:V38"/>
    <mergeCell ref="W38:X38"/>
    <mergeCell ref="D41:H41"/>
    <mergeCell ref="I41:K41"/>
    <mergeCell ref="O41:Q41"/>
    <mergeCell ref="S41:V41"/>
    <mergeCell ref="W41:X41"/>
    <mergeCell ref="D40:H40"/>
    <mergeCell ref="I40:K40"/>
    <mergeCell ref="O40:Q40"/>
    <mergeCell ref="S40:V40"/>
    <mergeCell ref="W40:X40"/>
    <mergeCell ref="D43:H43"/>
    <mergeCell ref="I43:K43"/>
    <mergeCell ref="O43:Q43"/>
    <mergeCell ref="S43:V43"/>
    <mergeCell ref="W43:X43"/>
    <mergeCell ref="D42:H42"/>
    <mergeCell ref="I42:K42"/>
    <mergeCell ref="O42:Q42"/>
    <mergeCell ref="S42:V42"/>
    <mergeCell ref="W42:X42"/>
  </mergeCells>
  <hyperlinks>
    <hyperlink ref="E3" location="INDEX!A1" display="Return to Index" xr:uid="{1F3A0869-3D3C-4BCC-A29A-C68C2C626C4A}"/>
    <hyperlink ref="D49" location="INDEX!A1" display="Return to Index" xr:uid="{928C1180-C271-4F74-A9B2-816ABFE2B2F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Gracem - Gracemere (66/11kV)</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502</v>
      </c>
      <c r="J3" s="110"/>
      <c r="K3" s="110"/>
      <c r="L3" s="110"/>
      <c r="M3" s="110"/>
      <c r="N3" s="110"/>
      <c r="O3" s="110"/>
      <c r="P3" s="110"/>
      <c r="Q3" s="110"/>
      <c r="R3" s="110"/>
      <c r="S3" s="110"/>
      <c r="V3" s="112" t="s">
        <v>3</v>
      </c>
      <c r="W3" s="110"/>
      <c r="Y3" s="113" t="s">
        <v>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503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504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505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3.8</v>
      </c>
      <c r="K26" s="87"/>
      <c r="L26" s="122">
        <v>3.8</v>
      </c>
      <c r="M26" s="87"/>
      <c r="N26" s="122">
        <v>3.8</v>
      </c>
      <c r="O26" s="87"/>
      <c r="P26" s="122">
        <v>3.8</v>
      </c>
      <c r="Q26" s="88"/>
      <c r="R26" s="87"/>
      <c r="S26" s="122">
        <v>3.8</v>
      </c>
      <c r="T26" s="87"/>
      <c r="U26" s="122">
        <v>3.8</v>
      </c>
      <c r="V26" s="87"/>
      <c r="W26" s="122">
        <v>3.8</v>
      </c>
      <c r="X26" s="88"/>
      <c r="Y26" s="88"/>
      <c r="Z26" s="88"/>
      <c r="AA26" s="87"/>
      <c r="AB26" s="3">
        <v>3.8</v>
      </c>
      <c r="AC26" s="91">
        <v>3.8</v>
      </c>
      <c r="AD26" s="88"/>
      <c r="AE26" s="87"/>
      <c r="AF26" s="4">
        <v>3.8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0.3</v>
      </c>
      <c r="K28" s="87"/>
      <c r="L28" s="122">
        <v>0.3</v>
      </c>
      <c r="M28" s="87"/>
      <c r="N28" s="122">
        <v>0.3</v>
      </c>
      <c r="O28" s="87"/>
      <c r="P28" s="122">
        <v>0.3</v>
      </c>
      <c r="Q28" s="88"/>
      <c r="R28" s="87"/>
      <c r="S28" s="122">
        <v>0.3</v>
      </c>
      <c r="T28" s="87"/>
      <c r="U28" s="122">
        <v>0.3</v>
      </c>
      <c r="V28" s="87"/>
      <c r="W28" s="122">
        <v>0.3</v>
      </c>
      <c r="X28" s="88"/>
      <c r="Y28" s="88"/>
      <c r="Z28" s="88"/>
      <c r="AA28" s="87"/>
      <c r="AB28" s="3">
        <v>0.2</v>
      </c>
      <c r="AC28" s="91">
        <v>0.2</v>
      </c>
      <c r="AD28" s="88"/>
      <c r="AE28" s="87"/>
      <c r="AF28" s="4">
        <v>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0.94699999999999995</v>
      </c>
      <c r="K31" s="87"/>
      <c r="L31" s="124">
        <v>0.94699999999999995</v>
      </c>
      <c r="M31" s="87"/>
      <c r="N31" s="124">
        <v>0.94699999999999995</v>
      </c>
      <c r="O31" s="87"/>
      <c r="P31" s="124">
        <v>0.94699999999999995</v>
      </c>
      <c r="Q31" s="88"/>
      <c r="R31" s="87"/>
      <c r="S31" s="124">
        <v>0.94699999999999995</v>
      </c>
      <c r="T31" s="87"/>
      <c r="U31" s="124">
        <v>0.90800000000000003</v>
      </c>
      <c r="V31" s="87"/>
      <c r="W31" s="124">
        <v>0.90800000000000003</v>
      </c>
      <c r="X31" s="88"/>
      <c r="Y31" s="88"/>
      <c r="Z31" s="88"/>
      <c r="AA31" s="87"/>
      <c r="AB31" s="7">
        <v>0.871</v>
      </c>
      <c r="AC31" s="94">
        <v>0.871</v>
      </c>
      <c r="AD31" s="88"/>
      <c r="AE31" s="87"/>
      <c r="AF31" s="8">
        <v>0.90800000000000003</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0.3</v>
      </c>
      <c r="K33" s="87"/>
      <c r="L33" s="123">
        <v>0.3</v>
      </c>
      <c r="M33" s="87"/>
      <c r="N33" s="123">
        <v>0.3</v>
      </c>
      <c r="O33" s="87"/>
      <c r="P33" s="123">
        <v>0.3</v>
      </c>
      <c r="Q33" s="88"/>
      <c r="R33" s="87"/>
      <c r="S33" s="123">
        <v>0.3</v>
      </c>
      <c r="T33" s="87"/>
      <c r="U33" s="123">
        <v>0.3</v>
      </c>
      <c r="V33" s="87"/>
      <c r="W33" s="123">
        <v>0.3</v>
      </c>
      <c r="X33" s="88"/>
      <c r="Y33" s="88"/>
      <c r="Z33" s="88"/>
      <c r="AA33" s="87"/>
      <c r="AB33" s="9">
        <v>0.2</v>
      </c>
      <c r="AC33" s="93">
        <v>0.2</v>
      </c>
      <c r="AD33" s="88"/>
      <c r="AE33" s="87"/>
      <c r="AF33" s="10">
        <v>0.3</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2">
        <v>0.3</v>
      </c>
      <c r="K36" s="87"/>
      <c r="L36" s="122">
        <v>0.3</v>
      </c>
      <c r="M36" s="87"/>
      <c r="N36" s="122">
        <v>0.3</v>
      </c>
      <c r="O36" s="87"/>
      <c r="P36" s="122">
        <v>0.3</v>
      </c>
      <c r="Q36" s="88"/>
      <c r="R36" s="87"/>
      <c r="S36" s="122">
        <v>0.3</v>
      </c>
      <c r="T36" s="87"/>
      <c r="U36" s="122">
        <v>0.3</v>
      </c>
      <c r="V36" s="87"/>
      <c r="W36" s="122">
        <v>0.3</v>
      </c>
      <c r="X36" s="88"/>
      <c r="Y36" s="88"/>
      <c r="Z36" s="88"/>
      <c r="AA36" s="87"/>
      <c r="AB36" s="3">
        <v>0.2</v>
      </c>
      <c r="AC36" s="91">
        <v>0.2</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0.3</v>
      </c>
      <c r="K39" s="87"/>
      <c r="L39" s="122">
        <v>0.3</v>
      </c>
      <c r="M39" s="87"/>
      <c r="N39" s="122">
        <v>0.3</v>
      </c>
      <c r="O39" s="87"/>
      <c r="P39" s="122">
        <v>0.3</v>
      </c>
      <c r="Q39" s="88"/>
      <c r="R39" s="87"/>
      <c r="S39" s="122">
        <v>0.3</v>
      </c>
      <c r="T39" s="87"/>
      <c r="U39" s="122">
        <v>0.3</v>
      </c>
      <c r="V39" s="87"/>
      <c r="W39" s="122">
        <v>0.3</v>
      </c>
      <c r="X39" s="88"/>
      <c r="Y39" s="88"/>
      <c r="Z39" s="88"/>
      <c r="AA39" s="87"/>
      <c r="AB39" s="3">
        <v>0.3</v>
      </c>
      <c r="AC39" s="91">
        <v>0.3</v>
      </c>
      <c r="AD39" s="88"/>
      <c r="AE39" s="87"/>
      <c r="AF39" s="4">
        <v>0.3</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DMCfaSp8Fc3W6UuS9DF8DsDFkAObd7FajBbeogexRoWzHVcZ/53ucTA+QpfIb8YgDdheK2qw9CvWeYtF2XZ+Q==" saltValue="1MawCpJZW6RQxnwOxIEGI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878404A-790B-4462-892B-2F4FFBE75A9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GRCR - Granite Creek (66/22kV)</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506</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507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490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508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0.7</v>
      </c>
      <c r="K26" s="87"/>
      <c r="L26" s="122">
        <v>0.7</v>
      </c>
      <c r="M26" s="87"/>
      <c r="N26" s="122">
        <v>0.7</v>
      </c>
      <c r="O26" s="87"/>
      <c r="P26" s="122">
        <v>0.7</v>
      </c>
      <c r="Q26" s="88"/>
      <c r="R26" s="87"/>
      <c r="S26" s="122">
        <v>0.7</v>
      </c>
      <c r="T26" s="87"/>
      <c r="U26" s="122">
        <v>0.7</v>
      </c>
      <c r="V26" s="87"/>
      <c r="W26" s="122">
        <v>0.7</v>
      </c>
      <c r="X26" s="88"/>
      <c r="Y26" s="88"/>
      <c r="Z26" s="88"/>
      <c r="AA26" s="87"/>
      <c r="AB26" s="3">
        <v>0.7</v>
      </c>
      <c r="AC26" s="91">
        <v>0.7</v>
      </c>
      <c r="AD26" s="88"/>
      <c r="AE26" s="87"/>
      <c r="AF26" s="4">
        <v>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0.6</v>
      </c>
      <c r="K28" s="87"/>
      <c r="L28" s="122">
        <v>0.6</v>
      </c>
      <c r="M28" s="87"/>
      <c r="N28" s="122">
        <v>0.6</v>
      </c>
      <c r="O28" s="87"/>
      <c r="P28" s="122">
        <v>0.6</v>
      </c>
      <c r="Q28" s="88"/>
      <c r="R28" s="87"/>
      <c r="S28" s="122">
        <v>0.6</v>
      </c>
      <c r="T28" s="87"/>
      <c r="U28" s="122">
        <v>0.4</v>
      </c>
      <c r="V28" s="87"/>
      <c r="W28" s="122">
        <v>0.4</v>
      </c>
      <c r="X28" s="88"/>
      <c r="Y28" s="88"/>
      <c r="Z28" s="88"/>
      <c r="AA28" s="87"/>
      <c r="AB28" s="3">
        <v>0.4</v>
      </c>
      <c r="AC28" s="91">
        <v>0.4</v>
      </c>
      <c r="AD28" s="88"/>
      <c r="AE28" s="87"/>
      <c r="AF28" s="4">
        <v>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0.98599999999999999</v>
      </c>
      <c r="K31" s="87"/>
      <c r="L31" s="124">
        <v>0.98599999999999999</v>
      </c>
      <c r="M31" s="87"/>
      <c r="N31" s="124">
        <v>0.98599999999999999</v>
      </c>
      <c r="O31" s="87"/>
      <c r="P31" s="124">
        <v>0.98599999999999999</v>
      </c>
      <c r="Q31" s="88"/>
      <c r="R31" s="87"/>
      <c r="S31" s="124">
        <v>0.98599999999999999</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0.5</v>
      </c>
      <c r="K33" s="87"/>
      <c r="L33" s="123">
        <v>0.5</v>
      </c>
      <c r="M33" s="87"/>
      <c r="N33" s="123">
        <v>0.5</v>
      </c>
      <c r="O33" s="87"/>
      <c r="P33" s="123">
        <v>0.5</v>
      </c>
      <c r="Q33" s="88"/>
      <c r="R33" s="87"/>
      <c r="S33" s="123">
        <v>0.5</v>
      </c>
      <c r="T33" s="87"/>
      <c r="U33" s="123">
        <v>0.4</v>
      </c>
      <c r="V33" s="87"/>
      <c r="W33" s="123">
        <v>0.4</v>
      </c>
      <c r="X33" s="88"/>
      <c r="Y33" s="88"/>
      <c r="Z33" s="88"/>
      <c r="AA33" s="87"/>
      <c r="AB33" s="9">
        <v>0.4</v>
      </c>
      <c r="AC33" s="93">
        <v>0.4</v>
      </c>
      <c r="AD33" s="88"/>
      <c r="AE33" s="87"/>
      <c r="AF33" s="10">
        <v>0.4</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0.4</v>
      </c>
      <c r="V36" s="87"/>
      <c r="W36" s="122">
        <v>0.4</v>
      </c>
      <c r="X36" s="88"/>
      <c r="Y36" s="88"/>
      <c r="Z36" s="88"/>
      <c r="AA36" s="87"/>
      <c r="AB36" s="3">
        <v>0.4</v>
      </c>
      <c r="AC36" s="91">
        <v>0.4</v>
      </c>
      <c r="AD36" s="88"/>
      <c r="AE36" s="87"/>
      <c r="AF36" s="4">
        <v>0.4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9NeFgKXi3vOEQITZEX3w+WCwUhoRNncO2GQaqfghdxiyBkoq/tD328gj4yKeC/YoWfCz5dtTFsJxuQlu1V+9qg==" saltValue="epD56/oc4EpXdLKvjd5Eg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75AD6AE-6C9F-42B1-988C-5074B2079B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GREN - Greenvale (66/11kV)</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509</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510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511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512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1.7</v>
      </c>
      <c r="K26" s="87"/>
      <c r="L26" s="122">
        <v>1.7</v>
      </c>
      <c r="M26" s="87"/>
      <c r="N26" s="122">
        <v>1.7</v>
      </c>
      <c r="O26" s="87"/>
      <c r="P26" s="122">
        <v>1.7</v>
      </c>
      <c r="Q26" s="88"/>
      <c r="R26" s="87"/>
      <c r="S26" s="122">
        <v>1.7</v>
      </c>
      <c r="T26" s="87"/>
      <c r="U26" s="122">
        <v>1.8</v>
      </c>
      <c r="V26" s="87"/>
      <c r="W26" s="122">
        <v>1.8</v>
      </c>
      <c r="X26" s="88"/>
      <c r="Y26" s="88"/>
      <c r="Z26" s="88"/>
      <c r="AA26" s="87"/>
      <c r="AB26" s="3">
        <v>1.8</v>
      </c>
      <c r="AC26" s="91">
        <v>1.8</v>
      </c>
      <c r="AD26" s="88"/>
      <c r="AE26" s="87"/>
      <c r="AF26" s="4">
        <v>1.8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1.3</v>
      </c>
      <c r="K28" s="87"/>
      <c r="L28" s="122">
        <v>1.3</v>
      </c>
      <c r="M28" s="87"/>
      <c r="N28" s="122">
        <v>1.3</v>
      </c>
      <c r="O28" s="87"/>
      <c r="P28" s="122">
        <v>1.3</v>
      </c>
      <c r="Q28" s="88"/>
      <c r="R28" s="87"/>
      <c r="S28" s="122">
        <v>1.3</v>
      </c>
      <c r="T28" s="87"/>
      <c r="U28" s="122">
        <v>1.3</v>
      </c>
      <c r="V28" s="87"/>
      <c r="W28" s="122">
        <v>1.3</v>
      </c>
      <c r="X28" s="88"/>
      <c r="Y28" s="88"/>
      <c r="Z28" s="88"/>
      <c r="AA28" s="87"/>
      <c r="AB28" s="3">
        <v>1.3</v>
      </c>
      <c r="AC28" s="91">
        <v>1.3</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0.88</v>
      </c>
      <c r="K31" s="87"/>
      <c r="L31" s="124">
        <v>0.88</v>
      </c>
      <c r="M31" s="87"/>
      <c r="N31" s="124">
        <v>0.88</v>
      </c>
      <c r="O31" s="87"/>
      <c r="P31" s="124">
        <v>0.88</v>
      </c>
      <c r="Q31" s="88"/>
      <c r="R31" s="87"/>
      <c r="S31" s="124">
        <v>0.88</v>
      </c>
      <c r="T31" s="87"/>
      <c r="U31" s="124">
        <v>0.88200000000000001</v>
      </c>
      <c r="V31" s="87"/>
      <c r="W31" s="124">
        <v>0.88200000000000001</v>
      </c>
      <c r="X31" s="88"/>
      <c r="Y31" s="88"/>
      <c r="Z31" s="88"/>
      <c r="AA31" s="87"/>
      <c r="AB31" s="7">
        <v>0.88200000000000001</v>
      </c>
      <c r="AC31" s="94">
        <v>0.88200000000000001</v>
      </c>
      <c r="AD31" s="88"/>
      <c r="AE31" s="87"/>
      <c r="AF31" s="8">
        <v>0.88200000000000001</v>
      </c>
    </row>
    <row r="32" spans="4:32" ht="13.15" customHeight="1" x14ac:dyDescent="0.25">
      <c r="E32" s="89" t="s">
        <v>34</v>
      </c>
      <c r="F32" s="88"/>
      <c r="G32" s="88"/>
      <c r="H32" s="88"/>
      <c r="I32" s="90"/>
      <c r="J32" s="122">
        <v>0.7</v>
      </c>
      <c r="K32" s="87"/>
      <c r="L32" s="122">
        <v>0.7</v>
      </c>
      <c r="M32" s="87"/>
      <c r="N32" s="122">
        <v>0.7</v>
      </c>
      <c r="O32" s="87"/>
      <c r="P32" s="122">
        <v>0.7</v>
      </c>
      <c r="Q32" s="88"/>
      <c r="R32" s="87"/>
      <c r="S32" s="122">
        <v>0.7</v>
      </c>
      <c r="T32" s="87"/>
      <c r="U32" s="122">
        <v>0.8</v>
      </c>
      <c r="V32" s="87"/>
      <c r="W32" s="122">
        <v>0.8</v>
      </c>
      <c r="X32" s="88"/>
      <c r="Y32" s="88"/>
      <c r="Z32" s="88"/>
      <c r="AA32" s="87"/>
      <c r="AB32" s="3">
        <v>0.8</v>
      </c>
      <c r="AC32" s="91">
        <v>0.8</v>
      </c>
      <c r="AD32" s="88"/>
      <c r="AE32" s="87"/>
      <c r="AF32" s="4">
        <v>0.8</v>
      </c>
    </row>
    <row r="33" spans="5:32" ht="13.15" customHeight="1" x14ac:dyDescent="0.25">
      <c r="E33" s="92" t="s">
        <v>35</v>
      </c>
      <c r="F33" s="88"/>
      <c r="G33" s="88"/>
      <c r="H33" s="88"/>
      <c r="I33" s="90"/>
      <c r="J33" s="123">
        <v>1.3</v>
      </c>
      <c r="K33" s="87"/>
      <c r="L33" s="123">
        <v>1.3</v>
      </c>
      <c r="M33" s="87"/>
      <c r="N33" s="123">
        <v>1.3</v>
      </c>
      <c r="O33" s="87"/>
      <c r="P33" s="123">
        <v>1.3</v>
      </c>
      <c r="Q33" s="88"/>
      <c r="R33" s="87"/>
      <c r="S33" s="123">
        <v>1.3</v>
      </c>
      <c r="T33" s="87"/>
      <c r="U33" s="123">
        <v>1.2</v>
      </c>
      <c r="V33" s="87"/>
      <c r="W33" s="123">
        <v>1.2</v>
      </c>
      <c r="X33" s="88"/>
      <c r="Y33" s="88"/>
      <c r="Z33" s="88"/>
      <c r="AA33" s="87"/>
      <c r="AB33" s="9">
        <v>1.2</v>
      </c>
      <c r="AC33" s="93">
        <v>1.2</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513</v>
      </c>
      <c r="K35" s="87"/>
      <c r="L35" s="121" t="s">
        <v>513</v>
      </c>
      <c r="M35" s="87"/>
      <c r="N35" s="121" t="s">
        <v>513</v>
      </c>
      <c r="O35" s="87"/>
      <c r="P35" s="121" t="s">
        <v>513</v>
      </c>
      <c r="Q35" s="88"/>
      <c r="R35" s="87"/>
      <c r="S35" s="121" t="s">
        <v>513</v>
      </c>
      <c r="T35" s="87"/>
      <c r="U35" s="121" t="s">
        <v>513</v>
      </c>
      <c r="V35" s="87"/>
      <c r="W35" s="121" t="s">
        <v>513</v>
      </c>
      <c r="X35" s="88"/>
      <c r="Y35" s="88"/>
      <c r="Z35" s="88"/>
      <c r="AA35" s="87"/>
      <c r="AB35" s="5" t="s">
        <v>513</v>
      </c>
      <c r="AC35" s="86" t="s">
        <v>513</v>
      </c>
      <c r="AD35" s="88"/>
      <c r="AE35" s="87"/>
      <c r="AF35" s="6" t="s">
        <v>513</v>
      </c>
    </row>
    <row r="36" spans="5:32" ht="13.15" customHeight="1" x14ac:dyDescent="0.25">
      <c r="E36" s="89" t="s">
        <v>39</v>
      </c>
      <c r="F36" s="88"/>
      <c r="G36" s="88"/>
      <c r="H36" s="88"/>
      <c r="I36" s="90"/>
      <c r="J36" s="122">
        <v>0.6</v>
      </c>
      <c r="K36" s="87"/>
      <c r="L36" s="122">
        <v>0.6</v>
      </c>
      <c r="M36" s="87"/>
      <c r="N36" s="122">
        <v>0.6</v>
      </c>
      <c r="O36" s="87"/>
      <c r="P36" s="122">
        <v>0.6</v>
      </c>
      <c r="Q36" s="88"/>
      <c r="R36" s="87"/>
      <c r="S36" s="122">
        <v>0.6</v>
      </c>
      <c r="T36" s="87"/>
      <c r="U36" s="122">
        <v>0.4</v>
      </c>
      <c r="V36" s="87"/>
      <c r="W36" s="122">
        <v>0.4</v>
      </c>
      <c r="X36" s="88"/>
      <c r="Y36" s="88"/>
      <c r="Z36" s="88"/>
      <c r="AA36" s="87"/>
      <c r="AB36" s="3">
        <v>0.4</v>
      </c>
      <c r="AC36" s="91">
        <v>0.4</v>
      </c>
      <c r="AD36" s="88"/>
      <c r="AE36" s="87"/>
      <c r="AF36" s="4">
        <v>0.4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cxM7pWBI+y0yFXKw5z/z9q19VmcbAXjfO7xgkyZTuBaTt3jeS9odSHGj4/ClVl4Wj5ut60Rq8gf100SlDsXFkA==" saltValue="GLaGAMIRmrIFsTRuhv3C2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6C065EF-EA3A-4225-BDD1-F901A0F1182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GUML - Gumlu (66/11kV)</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514</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507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515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0.6</v>
      </c>
      <c r="K26" s="87"/>
      <c r="L26" s="122">
        <v>0.6</v>
      </c>
      <c r="M26" s="87"/>
      <c r="N26" s="122">
        <v>0.6</v>
      </c>
      <c r="O26" s="87"/>
      <c r="P26" s="122">
        <v>0.6</v>
      </c>
      <c r="Q26" s="88"/>
      <c r="R26" s="87"/>
      <c r="S26" s="122">
        <v>0.6</v>
      </c>
      <c r="T26" s="87"/>
      <c r="U26" s="122">
        <v>0.6</v>
      </c>
      <c r="V26" s="87"/>
      <c r="W26" s="122">
        <v>0.6</v>
      </c>
      <c r="X26" s="88"/>
      <c r="Y26" s="88"/>
      <c r="Z26" s="88"/>
      <c r="AA26" s="87"/>
      <c r="AB26" s="3">
        <v>0.6</v>
      </c>
      <c r="AC26" s="91">
        <v>0.6</v>
      </c>
      <c r="AD26" s="88"/>
      <c r="AE26" s="87"/>
      <c r="AF26" s="4">
        <v>0.6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0.5</v>
      </c>
      <c r="K28" s="87"/>
      <c r="L28" s="122">
        <v>0.5</v>
      </c>
      <c r="M28" s="87"/>
      <c r="N28" s="122">
        <v>0.5</v>
      </c>
      <c r="O28" s="87"/>
      <c r="P28" s="122">
        <v>0.5</v>
      </c>
      <c r="Q28" s="88"/>
      <c r="R28" s="87"/>
      <c r="S28" s="122">
        <v>0.5</v>
      </c>
      <c r="T28" s="87"/>
      <c r="U28" s="122">
        <v>0.3</v>
      </c>
      <c r="V28" s="87"/>
      <c r="W28" s="122">
        <v>0.3</v>
      </c>
      <c r="X28" s="88"/>
      <c r="Y28" s="88"/>
      <c r="Z28" s="88"/>
      <c r="AA28" s="87"/>
      <c r="AB28" s="3">
        <v>0.3</v>
      </c>
      <c r="AC28" s="91">
        <v>0.3</v>
      </c>
      <c r="AD28" s="88"/>
      <c r="AE28" s="87"/>
      <c r="AF28" s="4">
        <v>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v>
      </c>
      <c r="K31" s="87"/>
      <c r="L31" s="124">
        <v>0.85</v>
      </c>
      <c r="M31" s="87"/>
      <c r="N31" s="124">
        <v>0.85</v>
      </c>
      <c r="O31" s="87"/>
      <c r="P31" s="124">
        <v>0.85</v>
      </c>
      <c r="Q31" s="88"/>
      <c r="R31" s="87"/>
      <c r="S31" s="124">
        <v>0.85</v>
      </c>
      <c r="T31" s="87"/>
      <c r="U31" s="124">
        <v>0.85</v>
      </c>
      <c r="V31" s="87"/>
      <c r="W31" s="124">
        <v>0.85</v>
      </c>
      <c r="X31" s="88"/>
      <c r="Y31" s="88"/>
      <c r="Z31" s="88"/>
      <c r="AA31" s="87"/>
      <c r="AB31" s="7">
        <v>0.85</v>
      </c>
      <c r="AC31" s="94">
        <v>0.85</v>
      </c>
      <c r="AD31" s="88"/>
      <c r="AE31" s="87"/>
      <c r="AF31" s="8">
        <v>0.85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0.5</v>
      </c>
      <c r="K33" s="87"/>
      <c r="L33" s="123">
        <v>0.5</v>
      </c>
      <c r="M33" s="87"/>
      <c r="N33" s="123">
        <v>0.5</v>
      </c>
      <c r="O33" s="87"/>
      <c r="P33" s="123">
        <v>0.5</v>
      </c>
      <c r="Q33" s="88"/>
      <c r="R33" s="87"/>
      <c r="S33" s="123">
        <v>0.5</v>
      </c>
      <c r="T33" s="87"/>
      <c r="U33" s="123">
        <v>0.3</v>
      </c>
      <c r="V33" s="87"/>
      <c r="W33" s="123">
        <v>0.3</v>
      </c>
      <c r="X33" s="88"/>
      <c r="Y33" s="88"/>
      <c r="Z33" s="88"/>
      <c r="AA33" s="87"/>
      <c r="AB33" s="9">
        <v>0.3</v>
      </c>
      <c r="AC33" s="93">
        <v>0.3</v>
      </c>
      <c r="AD33" s="88"/>
      <c r="AE33" s="87"/>
      <c r="AF33" s="10">
        <v>0.3</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516</v>
      </c>
      <c r="K35" s="87"/>
      <c r="L35" s="121" t="s">
        <v>516</v>
      </c>
      <c r="M35" s="87"/>
      <c r="N35" s="121" t="s">
        <v>516</v>
      </c>
      <c r="O35" s="87"/>
      <c r="P35" s="121" t="s">
        <v>516</v>
      </c>
      <c r="Q35" s="88"/>
      <c r="R35" s="87"/>
      <c r="S35" s="121" t="s">
        <v>516</v>
      </c>
      <c r="T35" s="87"/>
      <c r="U35" s="121" t="s">
        <v>516</v>
      </c>
      <c r="V35" s="87"/>
      <c r="W35" s="121" t="s">
        <v>516</v>
      </c>
      <c r="X35" s="88"/>
      <c r="Y35" s="88"/>
      <c r="Z35" s="88"/>
      <c r="AA35" s="87"/>
      <c r="AB35" s="5" t="s">
        <v>516</v>
      </c>
      <c r="AC35" s="86" t="s">
        <v>516</v>
      </c>
      <c r="AD35" s="88"/>
      <c r="AE35" s="87"/>
      <c r="AF35" s="6" t="s">
        <v>516</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0.3</v>
      </c>
      <c r="V36" s="87"/>
      <c r="W36" s="122">
        <v>0.3</v>
      </c>
      <c r="X36" s="88"/>
      <c r="Y36" s="88"/>
      <c r="Z36" s="88"/>
      <c r="AA36" s="87"/>
      <c r="AB36" s="3">
        <v>0.3</v>
      </c>
      <c r="AC36" s="91">
        <v>0.3</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1F7Jy431cRz4Pb/e/nmna2vWiWphc/LgogoVe/fkBkBoR5y/zBFQxE3TGsS2fLduI+8jNIaAa7RaWY6iB9EqQ==" saltValue="9mkoMxURBuEMnBhQZZZ6Z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F8CD8EF-BC13-4EEC-BBA8-973E8B2A38E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GUTH - Guthalungra (66/11kV)</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517</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518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519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520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6.2</v>
      </c>
      <c r="K26" s="87"/>
      <c r="L26" s="122">
        <v>6.2</v>
      </c>
      <c r="M26" s="87"/>
      <c r="N26" s="122">
        <v>6.2</v>
      </c>
      <c r="O26" s="87"/>
      <c r="P26" s="122">
        <v>6.2</v>
      </c>
      <c r="Q26" s="88"/>
      <c r="R26" s="87"/>
      <c r="S26" s="122">
        <v>6.2</v>
      </c>
      <c r="T26" s="87"/>
      <c r="U26" s="122">
        <v>6.7</v>
      </c>
      <c r="V26" s="87"/>
      <c r="W26" s="122">
        <v>6.7</v>
      </c>
      <c r="X26" s="88"/>
      <c r="Y26" s="88"/>
      <c r="Z26" s="88"/>
      <c r="AA26" s="87"/>
      <c r="AB26" s="3">
        <v>6.7</v>
      </c>
      <c r="AC26" s="91">
        <v>6.7</v>
      </c>
      <c r="AD26" s="88"/>
      <c r="AE26" s="87"/>
      <c r="AF26" s="4">
        <v>6.7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4.9000000000000004</v>
      </c>
      <c r="K28" s="87"/>
      <c r="L28" s="122">
        <v>4.9000000000000004</v>
      </c>
      <c r="M28" s="87"/>
      <c r="N28" s="122">
        <v>5</v>
      </c>
      <c r="O28" s="87"/>
      <c r="P28" s="122">
        <v>5</v>
      </c>
      <c r="Q28" s="88"/>
      <c r="R28" s="87"/>
      <c r="S28" s="122">
        <v>5</v>
      </c>
      <c r="T28" s="87"/>
      <c r="U28" s="122">
        <v>4.5</v>
      </c>
      <c r="V28" s="87"/>
      <c r="W28" s="122">
        <v>4.5</v>
      </c>
      <c r="X28" s="88"/>
      <c r="Y28" s="88"/>
      <c r="Z28" s="88"/>
      <c r="AA28" s="87"/>
      <c r="AB28" s="3">
        <v>4.5</v>
      </c>
      <c r="AC28" s="91">
        <v>4.4000000000000004</v>
      </c>
      <c r="AD28" s="88"/>
      <c r="AE28" s="87"/>
      <c r="AF28" s="4">
        <v>4.5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0.84</v>
      </c>
      <c r="K31" s="87"/>
      <c r="L31" s="124">
        <v>0.84</v>
      </c>
      <c r="M31" s="87"/>
      <c r="N31" s="124">
        <v>0.84</v>
      </c>
      <c r="O31" s="87"/>
      <c r="P31" s="124">
        <v>0.84</v>
      </c>
      <c r="Q31" s="88"/>
      <c r="R31" s="87"/>
      <c r="S31" s="124">
        <v>0.84</v>
      </c>
      <c r="T31" s="87"/>
      <c r="U31" s="124">
        <v>0.84799999999999998</v>
      </c>
      <c r="V31" s="87"/>
      <c r="W31" s="124">
        <v>0.84799999999999998</v>
      </c>
      <c r="X31" s="88"/>
      <c r="Y31" s="88"/>
      <c r="Z31" s="88"/>
      <c r="AA31" s="87"/>
      <c r="AB31" s="7">
        <v>0.84799999999999998</v>
      </c>
      <c r="AC31" s="94">
        <v>0.84799999999999998</v>
      </c>
      <c r="AD31" s="88"/>
      <c r="AE31" s="87"/>
      <c r="AF31" s="8">
        <v>0.84799999999999998</v>
      </c>
    </row>
    <row r="32" spans="4:32" ht="13.15" customHeight="1" x14ac:dyDescent="0.25">
      <c r="E32" s="89" t="s">
        <v>34</v>
      </c>
      <c r="F32" s="88"/>
      <c r="G32" s="88"/>
      <c r="H32" s="88"/>
      <c r="I32" s="90"/>
      <c r="J32" s="122">
        <v>3.7</v>
      </c>
      <c r="K32" s="87"/>
      <c r="L32" s="122">
        <v>3.7</v>
      </c>
      <c r="M32" s="87"/>
      <c r="N32" s="122">
        <v>3.7</v>
      </c>
      <c r="O32" s="87"/>
      <c r="P32" s="122">
        <v>3.7</v>
      </c>
      <c r="Q32" s="88"/>
      <c r="R32" s="87"/>
      <c r="S32" s="122">
        <v>3.7</v>
      </c>
      <c r="T32" s="87"/>
      <c r="U32" s="122">
        <v>3.7</v>
      </c>
      <c r="V32" s="87"/>
      <c r="W32" s="122">
        <v>3.7</v>
      </c>
      <c r="X32" s="88"/>
      <c r="Y32" s="88"/>
      <c r="Z32" s="88"/>
      <c r="AA32" s="87"/>
      <c r="AB32" s="3">
        <v>3.7</v>
      </c>
      <c r="AC32" s="91">
        <v>3.7</v>
      </c>
      <c r="AD32" s="88"/>
      <c r="AE32" s="87"/>
      <c r="AF32" s="4">
        <v>3.7</v>
      </c>
    </row>
    <row r="33" spans="5:32" ht="13.15" customHeight="1" x14ac:dyDescent="0.25">
      <c r="E33" s="92" t="s">
        <v>35</v>
      </c>
      <c r="F33" s="88"/>
      <c r="G33" s="88"/>
      <c r="H33" s="88"/>
      <c r="I33" s="90"/>
      <c r="J33" s="123">
        <v>4.8</v>
      </c>
      <c r="K33" s="87"/>
      <c r="L33" s="123">
        <v>4.8</v>
      </c>
      <c r="M33" s="87"/>
      <c r="N33" s="123">
        <v>4.8</v>
      </c>
      <c r="O33" s="87"/>
      <c r="P33" s="123">
        <v>4.9000000000000004</v>
      </c>
      <c r="Q33" s="88"/>
      <c r="R33" s="87"/>
      <c r="S33" s="123">
        <v>4.9000000000000004</v>
      </c>
      <c r="T33" s="87"/>
      <c r="U33" s="123">
        <v>4.4000000000000004</v>
      </c>
      <c r="V33" s="87"/>
      <c r="W33" s="123">
        <v>4.4000000000000004</v>
      </c>
      <c r="X33" s="88"/>
      <c r="Y33" s="88"/>
      <c r="Z33" s="88"/>
      <c r="AA33" s="87"/>
      <c r="AB33" s="9">
        <v>4.4000000000000004</v>
      </c>
      <c r="AC33" s="93">
        <v>4.3</v>
      </c>
      <c r="AD33" s="88"/>
      <c r="AE33" s="87"/>
      <c r="AF33" s="10">
        <v>4.4000000000000004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521</v>
      </c>
      <c r="K35" s="87"/>
      <c r="L35" s="121" t="s">
        <v>521</v>
      </c>
      <c r="M35" s="87"/>
      <c r="N35" s="121" t="s">
        <v>521</v>
      </c>
      <c r="O35" s="87"/>
      <c r="P35" s="121" t="s">
        <v>521</v>
      </c>
      <c r="Q35" s="88"/>
      <c r="R35" s="87"/>
      <c r="S35" s="121" t="s">
        <v>521</v>
      </c>
      <c r="T35" s="87"/>
      <c r="U35" s="121" t="s">
        <v>521</v>
      </c>
      <c r="V35" s="87"/>
      <c r="W35" s="121" t="s">
        <v>521</v>
      </c>
      <c r="X35" s="88"/>
      <c r="Y35" s="88"/>
      <c r="Z35" s="88"/>
      <c r="AA35" s="87"/>
      <c r="AB35" s="5" t="s">
        <v>521</v>
      </c>
      <c r="AC35" s="86" t="s">
        <v>521</v>
      </c>
      <c r="AD35" s="88"/>
      <c r="AE35" s="87"/>
      <c r="AF35" s="6" t="s">
        <v>521</v>
      </c>
    </row>
    <row r="36" spans="5:32" ht="13.15" customHeight="1" x14ac:dyDescent="0.25">
      <c r="E36" s="89" t="s">
        <v>39</v>
      </c>
      <c r="F36" s="88"/>
      <c r="G36" s="88"/>
      <c r="H36" s="88"/>
      <c r="I36" s="90"/>
      <c r="J36" s="122">
        <v>1.1000000000000001</v>
      </c>
      <c r="K36" s="87"/>
      <c r="L36" s="122">
        <v>1.1000000000000001</v>
      </c>
      <c r="M36" s="87"/>
      <c r="N36" s="122">
        <v>1.1000000000000001</v>
      </c>
      <c r="O36" s="87"/>
      <c r="P36" s="122">
        <v>1.2</v>
      </c>
      <c r="Q36" s="88"/>
      <c r="R36" s="87"/>
      <c r="S36" s="122">
        <v>1.2</v>
      </c>
      <c r="T36" s="87"/>
      <c r="U36" s="122">
        <v>0.7</v>
      </c>
      <c r="V36" s="87"/>
      <c r="W36" s="122">
        <v>0.7</v>
      </c>
      <c r="X36" s="88"/>
      <c r="Y36" s="88"/>
      <c r="Z36" s="88"/>
      <c r="AA36" s="87"/>
      <c r="AB36" s="3">
        <v>0.7</v>
      </c>
      <c r="AC36" s="91">
        <v>0.6</v>
      </c>
      <c r="AD36" s="88"/>
      <c r="AE36" s="87"/>
      <c r="AF36" s="4">
        <v>0.7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0.8</v>
      </c>
      <c r="K39" s="87"/>
      <c r="L39" s="122">
        <v>0.8</v>
      </c>
      <c r="M39" s="87"/>
      <c r="N39" s="122">
        <v>0.8</v>
      </c>
      <c r="O39" s="87"/>
      <c r="P39" s="122">
        <v>0.8</v>
      </c>
      <c r="Q39" s="88"/>
      <c r="R39" s="87"/>
      <c r="S39" s="122">
        <v>0.8</v>
      </c>
      <c r="T39" s="87"/>
      <c r="U39" s="122">
        <v>0.8</v>
      </c>
      <c r="V39" s="87"/>
      <c r="W39" s="122">
        <v>0.8</v>
      </c>
      <c r="X39" s="88"/>
      <c r="Y39" s="88"/>
      <c r="Z39" s="88"/>
      <c r="AA39" s="87"/>
      <c r="AB39" s="3">
        <v>0.8</v>
      </c>
      <c r="AC39" s="91">
        <v>0.8</v>
      </c>
      <c r="AD39" s="88"/>
      <c r="AE39" s="87"/>
      <c r="AF39" s="4">
        <v>0.8</v>
      </c>
    </row>
    <row r="40" spans="5:32" x14ac:dyDescent="0.25">
      <c r="E40" s="89" t="s">
        <v>43</v>
      </c>
      <c r="F40" s="88"/>
      <c r="G40" s="88"/>
      <c r="H40" s="88"/>
      <c r="I40" s="90"/>
      <c r="J40" s="122">
        <v>0.7</v>
      </c>
      <c r="K40" s="87"/>
      <c r="L40" s="122">
        <v>0.7</v>
      </c>
      <c r="M40" s="87"/>
      <c r="N40" s="122">
        <v>0.7</v>
      </c>
      <c r="O40" s="87"/>
      <c r="P40" s="122">
        <v>0.7</v>
      </c>
      <c r="Q40" s="88"/>
      <c r="R40" s="87"/>
      <c r="S40" s="122">
        <v>0.7</v>
      </c>
      <c r="T40" s="87"/>
      <c r="U40" s="122">
        <v>0.7</v>
      </c>
      <c r="V40" s="87"/>
      <c r="W40" s="122">
        <v>0.7</v>
      </c>
      <c r="X40" s="88"/>
      <c r="Y40" s="88"/>
      <c r="Z40" s="88"/>
      <c r="AA40" s="87"/>
      <c r="AB40" s="3">
        <v>0.7</v>
      </c>
      <c r="AC40" s="91">
        <v>0.7</v>
      </c>
      <c r="AD40" s="88"/>
      <c r="AE40" s="87"/>
      <c r="AF40" s="4">
        <v>0.7</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wpo5+tgN4qNf9d4ZnTt3PPTYo/MUdglFx6DjmZeKAc0GUrywLTWa5qvE7FLGcWSdnA4SPpCol+5/d8zYx0Lj+g==" saltValue="d4pVtSRVYdWo+9NMsh9v9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EA33464-DE84-4F70-943C-3959DB14F4C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HAPU - Haughton (66/11kV)</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94</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23.9</v>
      </c>
      <c r="K26" s="87"/>
      <c r="L26" s="122">
        <v>23.9</v>
      </c>
      <c r="M26" s="87"/>
      <c r="N26" s="122">
        <v>23.9</v>
      </c>
      <c r="O26" s="87"/>
      <c r="P26" s="122">
        <v>23.9</v>
      </c>
      <c r="Q26" s="88"/>
      <c r="R26" s="87"/>
      <c r="S26" s="122">
        <v>23.9</v>
      </c>
      <c r="T26" s="87"/>
      <c r="U26" s="122">
        <v>25.4</v>
      </c>
      <c r="V26" s="87"/>
      <c r="W26" s="122">
        <v>25.4</v>
      </c>
      <c r="X26" s="88"/>
      <c r="Y26" s="88"/>
      <c r="Z26" s="88"/>
      <c r="AA26" s="87"/>
      <c r="AB26" s="3">
        <v>25.4</v>
      </c>
      <c r="AC26" s="91">
        <v>25.4</v>
      </c>
      <c r="AD26" s="88"/>
      <c r="AE26" s="87"/>
      <c r="AF26" s="4">
        <v>25.4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10.1</v>
      </c>
      <c r="K28" s="87"/>
      <c r="L28" s="122">
        <v>10.1</v>
      </c>
      <c r="M28" s="87"/>
      <c r="N28" s="122">
        <v>10.1</v>
      </c>
      <c r="O28" s="87"/>
      <c r="P28" s="122">
        <v>10.1</v>
      </c>
      <c r="Q28" s="88"/>
      <c r="R28" s="87"/>
      <c r="S28" s="122">
        <v>10.1</v>
      </c>
      <c r="T28" s="87"/>
      <c r="U28" s="122">
        <v>4.9000000000000004</v>
      </c>
      <c r="V28" s="87"/>
      <c r="W28" s="122">
        <v>4.8</v>
      </c>
      <c r="X28" s="88"/>
      <c r="Y28" s="88"/>
      <c r="Z28" s="88"/>
      <c r="AA28" s="87"/>
      <c r="AB28" s="3">
        <v>4.8</v>
      </c>
      <c r="AC28" s="91">
        <v>4.8</v>
      </c>
      <c r="AD28" s="88"/>
      <c r="AE28" s="87"/>
      <c r="AF28" s="4">
        <v>4.8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0.98799999999999999</v>
      </c>
      <c r="K31" s="87"/>
      <c r="L31" s="124">
        <v>0.98799999999999999</v>
      </c>
      <c r="M31" s="87"/>
      <c r="N31" s="124">
        <v>0.98799999999999999</v>
      </c>
      <c r="O31" s="87"/>
      <c r="P31" s="124">
        <v>0.98799999999999999</v>
      </c>
      <c r="Q31" s="88"/>
      <c r="R31" s="87"/>
      <c r="S31" s="124">
        <v>0.98799999999999999</v>
      </c>
      <c r="T31" s="87"/>
      <c r="U31" s="124">
        <v>0.91600000000000004</v>
      </c>
      <c r="V31" s="87"/>
      <c r="W31" s="124">
        <v>0.91600000000000004</v>
      </c>
      <c r="X31" s="88"/>
      <c r="Y31" s="88"/>
      <c r="Z31" s="88"/>
      <c r="AA31" s="87"/>
      <c r="AB31" s="7">
        <v>0.91600000000000004</v>
      </c>
      <c r="AC31" s="94">
        <v>0.91600000000000004</v>
      </c>
      <c r="AD31" s="88"/>
      <c r="AE31" s="87"/>
      <c r="AF31" s="8">
        <v>0.91600000000000004</v>
      </c>
    </row>
    <row r="32" spans="4:32" ht="13.15" customHeight="1" x14ac:dyDescent="0.25">
      <c r="E32" s="89" t="s">
        <v>34</v>
      </c>
      <c r="F32" s="88"/>
      <c r="G32" s="88"/>
      <c r="H32" s="88"/>
      <c r="I32" s="90"/>
      <c r="J32" s="122">
        <v>13.6</v>
      </c>
      <c r="K32" s="87"/>
      <c r="L32" s="122">
        <v>13.6</v>
      </c>
      <c r="M32" s="87"/>
      <c r="N32" s="122">
        <v>13.6</v>
      </c>
      <c r="O32" s="87"/>
      <c r="P32" s="122">
        <v>13.6</v>
      </c>
      <c r="Q32" s="88"/>
      <c r="R32" s="87"/>
      <c r="S32" s="122">
        <v>13.6</v>
      </c>
      <c r="T32" s="87"/>
      <c r="U32" s="122">
        <v>14.2</v>
      </c>
      <c r="V32" s="87"/>
      <c r="W32" s="122">
        <v>14.2</v>
      </c>
      <c r="X32" s="88"/>
      <c r="Y32" s="88"/>
      <c r="Z32" s="88"/>
      <c r="AA32" s="87"/>
      <c r="AB32" s="3">
        <v>14.2</v>
      </c>
      <c r="AC32" s="91">
        <v>14.2</v>
      </c>
      <c r="AD32" s="88"/>
      <c r="AE32" s="87"/>
      <c r="AF32" s="4">
        <v>14.2</v>
      </c>
    </row>
    <row r="33" spans="5:32" ht="13.15" customHeight="1" x14ac:dyDescent="0.25">
      <c r="E33" s="92" t="s">
        <v>35</v>
      </c>
      <c r="F33" s="88"/>
      <c r="G33" s="88"/>
      <c r="H33" s="88"/>
      <c r="I33" s="90"/>
      <c r="J33" s="123">
        <v>9.8000000000000007</v>
      </c>
      <c r="K33" s="87"/>
      <c r="L33" s="123">
        <v>9.8000000000000007</v>
      </c>
      <c r="M33" s="87"/>
      <c r="N33" s="123">
        <v>9.8000000000000007</v>
      </c>
      <c r="O33" s="87"/>
      <c r="P33" s="123">
        <v>9.8000000000000007</v>
      </c>
      <c r="Q33" s="88"/>
      <c r="R33" s="87"/>
      <c r="S33" s="123">
        <v>9.8000000000000007</v>
      </c>
      <c r="T33" s="87"/>
      <c r="U33" s="123">
        <v>4.8</v>
      </c>
      <c r="V33" s="87"/>
      <c r="W33" s="123">
        <v>4.8</v>
      </c>
      <c r="X33" s="88"/>
      <c r="Y33" s="88"/>
      <c r="Z33" s="88"/>
      <c r="AA33" s="87"/>
      <c r="AB33" s="9">
        <v>4.7</v>
      </c>
      <c r="AC33" s="93">
        <v>4.7</v>
      </c>
      <c r="AD33" s="88"/>
      <c r="AE33" s="87"/>
      <c r="AF33" s="10">
        <v>4.7</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99</v>
      </c>
      <c r="K35" s="87"/>
      <c r="L35" s="121" t="s">
        <v>99</v>
      </c>
      <c r="M35" s="87"/>
      <c r="N35" s="121" t="s">
        <v>99</v>
      </c>
      <c r="O35" s="87"/>
      <c r="P35" s="121" t="s">
        <v>99</v>
      </c>
      <c r="Q35" s="88"/>
      <c r="R35" s="87"/>
      <c r="S35" s="121" t="s">
        <v>99</v>
      </c>
      <c r="T35" s="87"/>
      <c r="U35" s="121" t="s">
        <v>99</v>
      </c>
      <c r="V35" s="87"/>
      <c r="W35" s="121" t="s">
        <v>99</v>
      </c>
      <c r="X35" s="88"/>
      <c r="Y35" s="88"/>
      <c r="Z35" s="88"/>
      <c r="AA35" s="87"/>
      <c r="AB35" s="5" t="s">
        <v>99</v>
      </c>
      <c r="AC35" s="86" t="s">
        <v>99</v>
      </c>
      <c r="AD35" s="88"/>
      <c r="AE35" s="87"/>
      <c r="AF35" s="6" t="s">
        <v>99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JPXqESnVdH9W4m/cOvoy9q4x+7gD5FesGKSUPtqo7SoIFJ9BrZCDmINdtlXi4ICRBBv3jsbE2t+LmHBYin6sw==" saltValue="S4+YCQe73YhiTyZVViN/E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CF796FC-6715-473D-829A-003715A090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AYRZ - Ayr (66/11kV)</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522</v>
      </c>
      <c r="J3" s="110"/>
      <c r="K3" s="110"/>
      <c r="L3" s="110"/>
      <c r="M3" s="110"/>
      <c r="N3" s="110"/>
      <c r="O3" s="110"/>
      <c r="P3" s="110"/>
      <c r="Q3" s="110"/>
      <c r="R3" s="110"/>
      <c r="S3" s="110"/>
      <c r="V3" s="112" t="s">
        <v>3</v>
      </c>
      <c r="W3" s="110"/>
      <c r="Y3" s="113" t="s">
        <v>318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523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524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5.7</v>
      </c>
      <c r="K26" s="87"/>
      <c r="L26" s="122">
        <v>5.7</v>
      </c>
      <c r="M26" s="87"/>
      <c r="N26" s="122">
        <v>5.7</v>
      </c>
      <c r="O26" s="87"/>
      <c r="P26" s="122">
        <v>5.7</v>
      </c>
      <c r="Q26" s="88"/>
      <c r="R26" s="87"/>
      <c r="S26" s="122">
        <v>5.7</v>
      </c>
      <c r="T26" s="87"/>
      <c r="U26" s="122">
        <v>6.3</v>
      </c>
      <c r="V26" s="87"/>
      <c r="W26" s="122">
        <v>6.3</v>
      </c>
      <c r="X26" s="88"/>
      <c r="Y26" s="88"/>
      <c r="Z26" s="88"/>
      <c r="AA26" s="87"/>
      <c r="AB26" s="3">
        <v>6.3</v>
      </c>
      <c r="AC26" s="91">
        <v>6.3</v>
      </c>
      <c r="AD26" s="88"/>
      <c r="AE26" s="87"/>
      <c r="AF26" s="4">
        <v>6.3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0.8</v>
      </c>
      <c r="K28" s="87"/>
      <c r="L28" s="122">
        <v>0.8</v>
      </c>
      <c r="M28" s="87"/>
      <c r="N28" s="122">
        <v>0.8</v>
      </c>
      <c r="O28" s="87"/>
      <c r="P28" s="122">
        <v>0.8</v>
      </c>
      <c r="Q28" s="88"/>
      <c r="R28" s="87"/>
      <c r="S28" s="122">
        <v>0.8</v>
      </c>
      <c r="T28" s="87"/>
      <c r="U28" s="122">
        <v>0.5</v>
      </c>
      <c r="V28" s="87"/>
      <c r="W28" s="122">
        <v>0.5</v>
      </c>
      <c r="X28" s="88"/>
      <c r="Y28" s="88"/>
      <c r="Z28" s="88"/>
      <c r="AA28" s="87"/>
      <c r="AB28" s="3">
        <v>0.5</v>
      </c>
      <c r="AC28" s="91">
        <v>0.5</v>
      </c>
      <c r="AD28" s="88"/>
      <c r="AE28" s="87"/>
      <c r="AF28" s="4">
        <v>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0.95699999999999996</v>
      </c>
      <c r="V31" s="87"/>
      <c r="W31" s="124">
        <v>0.95699999999999996</v>
      </c>
      <c r="X31" s="88"/>
      <c r="Y31" s="88"/>
      <c r="Z31" s="88"/>
      <c r="AA31" s="87"/>
      <c r="AB31" s="7">
        <v>0.95699999999999996</v>
      </c>
      <c r="AC31" s="94">
        <v>0.95699999999999996</v>
      </c>
      <c r="AD31" s="88"/>
      <c r="AE31" s="87"/>
      <c r="AF31" s="8">
        <v>0.95699999999999996</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0.8</v>
      </c>
      <c r="K33" s="87"/>
      <c r="L33" s="123">
        <v>0.8</v>
      </c>
      <c r="M33" s="87"/>
      <c r="N33" s="123">
        <v>0.8</v>
      </c>
      <c r="O33" s="87"/>
      <c r="P33" s="123">
        <v>0.8</v>
      </c>
      <c r="Q33" s="88"/>
      <c r="R33" s="87"/>
      <c r="S33" s="123">
        <v>0.8</v>
      </c>
      <c r="T33" s="87"/>
      <c r="U33" s="123">
        <v>0.5</v>
      </c>
      <c r="V33" s="87"/>
      <c r="W33" s="123">
        <v>0.5</v>
      </c>
      <c r="X33" s="88"/>
      <c r="Y33" s="88"/>
      <c r="Z33" s="88"/>
      <c r="AA33" s="87"/>
      <c r="AB33" s="9">
        <v>0.5</v>
      </c>
      <c r="AC33" s="93">
        <v>0.5</v>
      </c>
      <c r="AD33" s="88"/>
      <c r="AE33" s="87"/>
      <c r="AF33" s="10">
        <v>0.5</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0.8</v>
      </c>
      <c r="K36" s="87"/>
      <c r="L36" s="122">
        <v>0.8</v>
      </c>
      <c r="M36" s="87"/>
      <c r="N36" s="122">
        <v>0.8</v>
      </c>
      <c r="O36" s="87"/>
      <c r="P36" s="122">
        <v>0.8</v>
      </c>
      <c r="Q36" s="88"/>
      <c r="R36" s="87"/>
      <c r="S36" s="122">
        <v>0.8</v>
      </c>
      <c r="T36" s="87"/>
      <c r="U36" s="122">
        <v>0.5</v>
      </c>
      <c r="V36" s="87"/>
      <c r="W36" s="122">
        <v>0.5</v>
      </c>
      <c r="X36" s="88"/>
      <c r="Y36" s="88"/>
      <c r="Z36" s="88"/>
      <c r="AA36" s="87"/>
      <c r="AB36" s="3">
        <v>0.5</v>
      </c>
      <c r="AC36" s="91">
        <v>0.5</v>
      </c>
      <c r="AD36" s="88"/>
      <c r="AE36" s="87"/>
      <c r="AF36" s="4">
        <v>0.5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1.2</v>
      </c>
      <c r="K39" s="87"/>
      <c r="L39" s="122">
        <v>1.2</v>
      </c>
      <c r="M39" s="87"/>
      <c r="N39" s="122">
        <v>1.2</v>
      </c>
      <c r="O39" s="87"/>
      <c r="P39" s="122">
        <v>1.2</v>
      </c>
      <c r="Q39" s="88"/>
      <c r="R39" s="87"/>
      <c r="S39" s="122">
        <v>1.2</v>
      </c>
      <c r="T39" s="87"/>
      <c r="U39" s="122">
        <v>1.2</v>
      </c>
      <c r="V39" s="87"/>
      <c r="W39" s="122">
        <v>1.2</v>
      </c>
      <c r="X39" s="88"/>
      <c r="Y39" s="88"/>
      <c r="Z39" s="88"/>
      <c r="AA39" s="87"/>
      <c r="AB39" s="3">
        <v>1.2</v>
      </c>
      <c r="AC39" s="91">
        <v>1.2</v>
      </c>
      <c r="AD39" s="88"/>
      <c r="AE39" s="87"/>
      <c r="AF39" s="4">
        <v>1.2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Td+5+8MPGEhmOjSDduWKfUNWYd9u7QeOf44fg9PYwJJR11p5BMxqtwZdsFxh9l4Phk3FSCvLfWW4EhU/yPCBA==" saltValue="Xw4osNXSmnXiajVBuihxX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269FE16-E462-4ECC-80C1-A8E71EBFF9E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HELE - Helenvale (66/22kV)</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525</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526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527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56.6</v>
      </c>
      <c r="K26" s="87"/>
      <c r="L26" s="122">
        <v>56.6</v>
      </c>
      <c r="M26" s="87"/>
      <c r="N26" s="122">
        <v>56.6</v>
      </c>
      <c r="O26" s="87"/>
      <c r="P26" s="122">
        <v>56.6</v>
      </c>
      <c r="Q26" s="88"/>
      <c r="R26" s="87"/>
      <c r="S26" s="122">
        <v>56.6</v>
      </c>
      <c r="T26" s="87"/>
      <c r="U26" s="122">
        <v>58.6</v>
      </c>
      <c r="V26" s="87"/>
      <c r="W26" s="122">
        <v>58.6</v>
      </c>
      <c r="X26" s="88"/>
      <c r="Y26" s="88"/>
      <c r="Z26" s="88"/>
      <c r="AA26" s="87"/>
      <c r="AB26" s="3">
        <v>58.6</v>
      </c>
      <c r="AC26" s="91">
        <v>58.6</v>
      </c>
      <c r="AD26" s="88"/>
      <c r="AE26" s="87"/>
      <c r="AF26" s="4">
        <v>58.6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21.3</v>
      </c>
      <c r="K28" s="87"/>
      <c r="L28" s="122">
        <v>21.3</v>
      </c>
      <c r="M28" s="87"/>
      <c r="N28" s="122">
        <v>21.3</v>
      </c>
      <c r="O28" s="87"/>
      <c r="P28" s="122">
        <v>21.3</v>
      </c>
      <c r="Q28" s="88"/>
      <c r="R28" s="87"/>
      <c r="S28" s="122">
        <v>21.3</v>
      </c>
      <c r="T28" s="87"/>
      <c r="U28" s="122">
        <v>11.5</v>
      </c>
      <c r="V28" s="87"/>
      <c r="W28" s="122">
        <v>11.5</v>
      </c>
      <c r="X28" s="88"/>
      <c r="Y28" s="88"/>
      <c r="Z28" s="88"/>
      <c r="AA28" s="87"/>
      <c r="AB28" s="3">
        <v>11.4</v>
      </c>
      <c r="AC28" s="91">
        <v>11.3</v>
      </c>
      <c r="AD28" s="88"/>
      <c r="AE28" s="87"/>
      <c r="AF28" s="4">
        <v>11.3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0.96899999999999997</v>
      </c>
      <c r="K31" s="87"/>
      <c r="L31" s="124">
        <v>0.96899999999999997</v>
      </c>
      <c r="M31" s="87"/>
      <c r="N31" s="124">
        <v>0.96899999999999997</v>
      </c>
      <c r="O31" s="87"/>
      <c r="P31" s="124">
        <v>0.96899999999999997</v>
      </c>
      <c r="Q31" s="88"/>
      <c r="R31" s="87"/>
      <c r="S31" s="124">
        <v>0.96899999999999997</v>
      </c>
      <c r="T31" s="87"/>
      <c r="U31" s="124">
        <v>0.97599999999999998</v>
      </c>
      <c r="V31" s="87"/>
      <c r="W31" s="124">
        <v>0.97599999999999998</v>
      </c>
      <c r="X31" s="88"/>
      <c r="Y31" s="88"/>
      <c r="Z31" s="88"/>
      <c r="AA31" s="87"/>
      <c r="AB31" s="7">
        <v>0.97599999999999998</v>
      </c>
      <c r="AC31" s="94">
        <v>0.97599999999999998</v>
      </c>
      <c r="AD31" s="88"/>
      <c r="AE31" s="87"/>
      <c r="AF31" s="8">
        <v>0.97599999999999998</v>
      </c>
    </row>
    <row r="32" spans="4:32" ht="13.15" customHeight="1" x14ac:dyDescent="0.25">
      <c r="E32" s="89" t="s">
        <v>34</v>
      </c>
      <c r="F32" s="88"/>
      <c r="G32" s="88"/>
      <c r="H32" s="88"/>
      <c r="I32" s="90"/>
      <c r="J32" s="122">
        <v>31.5</v>
      </c>
      <c r="K32" s="87"/>
      <c r="L32" s="122">
        <v>31.5</v>
      </c>
      <c r="M32" s="87"/>
      <c r="N32" s="122">
        <v>31.5</v>
      </c>
      <c r="O32" s="87"/>
      <c r="P32" s="122">
        <v>31.5</v>
      </c>
      <c r="Q32" s="88"/>
      <c r="R32" s="87"/>
      <c r="S32" s="122">
        <v>31.5</v>
      </c>
      <c r="T32" s="87"/>
      <c r="U32" s="122">
        <v>32.6</v>
      </c>
      <c r="V32" s="87"/>
      <c r="W32" s="122">
        <v>32.6</v>
      </c>
      <c r="X32" s="88"/>
      <c r="Y32" s="88"/>
      <c r="Z32" s="88"/>
      <c r="AA32" s="87"/>
      <c r="AB32" s="3">
        <v>32.6</v>
      </c>
      <c r="AC32" s="91">
        <v>32.6</v>
      </c>
      <c r="AD32" s="88"/>
      <c r="AE32" s="87"/>
      <c r="AF32" s="4">
        <v>32.6</v>
      </c>
    </row>
    <row r="33" spans="5:32" ht="13.15" customHeight="1" x14ac:dyDescent="0.25">
      <c r="E33" s="92" t="s">
        <v>35</v>
      </c>
      <c r="F33" s="88"/>
      <c r="G33" s="88"/>
      <c r="H33" s="88"/>
      <c r="I33" s="90"/>
      <c r="J33" s="123">
        <v>18.600000000000001</v>
      </c>
      <c r="K33" s="87"/>
      <c r="L33" s="123">
        <v>18.5</v>
      </c>
      <c r="M33" s="87"/>
      <c r="N33" s="123">
        <v>18.5</v>
      </c>
      <c r="O33" s="87"/>
      <c r="P33" s="123">
        <v>18.5</v>
      </c>
      <c r="Q33" s="88"/>
      <c r="R33" s="87"/>
      <c r="S33" s="123">
        <v>18.600000000000001</v>
      </c>
      <c r="T33" s="87"/>
      <c r="U33" s="123">
        <v>11.2</v>
      </c>
      <c r="V33" s="87"/>
      <c r="W33" s="123">
        <v>11.2</v>
      </c>
      <c r="X33" s="88"/>
      <c r="Y33" s="88"/>
      <c r="Z33" s="88"/>
      <c r="AA33" s="87"/>
      <c r="AB33" s="9">
        <v>11.1</v>
      </c>
      <c r="AC33" s="93">
        <v>11</v>
      </c>
      <c r="AD33" s="88"/>
      <c r="AE33" s="87"/>
      <c r="AF33" s="10">
        <v>11.1</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3.5</v>
      </c>
      <c r="K39" s="87"/>
      <c r="L39" s="122">
        <v>3.5</v>
      </c>
      <c r="M39" s="87"/>
      <c r="N39" s="122">
        <v>3.5</v>
      </c>
      <c r="O39" s="87"/>
      <c r="P39" s="122">
        <v>3.5</v>
      </c>
      <c r="Q39" s="88"/>
      <c r="R39" s="87"/>
      <c r="S39" s="122">
        <v>3.5</v>
      </c>
      <c r="T39" s="87"/>
      <c r="U39" s="122">
        <v>3.5</v>
      </c>
      <c r="V39" s="87"/>
      <c r="W39" s="122">
        <v>3.5</v>
      </c>
      <c r="X39" s="88"/>
      <c r="Y39" s="88"/>
      <c r="Z39" s="88"/>
      <c r="AA39" s="87"/>
      <c r="AB39" s="3">
        <v>3.5</v>
      </c>
      <c r="AC39" s="91">
        <v>3.5</v>
      </c>
      <c r="AD39" s="88"/>
      <c r="AE39" s="87"/>
      <c r="AF39" s="4">
        <v>3.5</v>
      </c>
    </row>
    <row r="40" spans="5:32" x14ac:dyDescent="0.25">
      <c r="E40" s="89" t="s">
        <v>43</v>
      </c>
      <c r="F40" s="88"/>
      <c r="G40" s="88"/>
      <c r="H40" s="88"/>
      <c r="I40" s="90"/>
      <c r="J40" s="122">
        <v>1.2</v>
      </c>
      <c r="K40" s="87"/>
      <c r="L40" s="122">
        <v>1.2</v>
      </c>
      <c r="M40" s="87"/>
      <c r="N40" s="122">
        <v>1.2</v>
      </c>
      <c r="O40" s="87"/>
      <c r="P40" s="122">
        <v>1.2</v>
      </c>
      <c r="Q40" s="88"/>
      <c r="R40" s="87"/>
      <c r="S40" s="122">
        <v>1.2</v>
      </c>
      <c r="T40" s="87"/>
      <c r="U40" s="122">
        <v>1.2</v>
      </c>
      <c r="V40" s="87"/>
      <c r="W40" s="122">
        <v>1.2</v>
      </c>
      <c r="X40" s="88"/>
      <c r="Y40" s="88"/>
      <c r="Z40" s="88"/>
      <c r="AA40" s="87"/>
      <c r="AB40" s="3">
        <v>1.2</v>
      </c>
      <c r="AC40" s="91">
        <v>1.2</v>
      </c>
      <c r="AD40" s="88"/>
      <c r="AE40" s="87"/>
      <c r="AF40" s="4">
        <v>1.2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89cs3syvQdYjZkAjIfv73sefTtb+ssoAi7tO7O3klKwT0tsRZ7O9YcCPVxM9x/e2I5I2pIKVMMenLfeemC0YA==" saltValue="7sSqf6opGT8z63qvM2d2z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1D167C4-D535-4F5F-87F2-570E1175D0D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HEPA - Hermit Park (66/11kV)</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528</v>
      </c>
      <c r="J3" s="110"/>
      <c r="K3" s="110"/>
      <c r="L3" s="110"/>
      <c r="M3" s="110"/>
      <c r="N3" s="110"/>
      <c r="O3" s="110"/>
      <c r="P3" s="110"/>
      <c r="Q3" s="110"/>
      <c r="R3" s="110"/>
      <c r="S3" s="110"/>
      <c r="V3" s="112" t="s">
        <v>3</v>
      </c>
      <c r="W3" s="110"/>
      <c r="Y3" s="113" t="s">
        <v>340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529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530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531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v>
      </c>
      <c r="K26" s="87"/>
      <c r="L26" s="122">
        <v>5</v>
      </c>
      <c r="M26" s="87"/>
      <c r="N26" s="122">
        <v>5</v>
      </c>
      <c r="O26" s="87"/>
      <c r="P26" s="122">
        <v>5</v>
      </c>
      <c r="Q26" s="88"/>
      <c r="R26" s="87"/>
      <c r="S26" s="122">
        <v>5</v>
      </c>
      <c r="T26" s="87"/>
      <c r="U26" s="122">
        <v>5</v>
      </c>
      <c r="V26" s="87"/>
      <c r="W26" s="122">
        <v>5</v>
      </c>
      <c r="X26" s="88"/>
      <c r="Y26" s="88"/>
      <c r="Z26" s="88"/>
      <c r="AA26" s="87"/>
      <c r="AB26" s="3">
        <v>5</v>
      </c>
      <c r="AC26" s="91">
        <v>5</v>
      </c>
      <c r="AD26" s="88"/>
      <c r="AE26" s="87"/>
      <c r="AF26" s="4">
        <v>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v>
      </c>
      <c r="K28" s="87"/>
      <c r="L28" s="122">
        <v>4</v>
      </c>
      <c r="M28" s="87"/>
      <c r="N28" s="122">
        <v>3.9</v>
      </c>
      <c r="O28" s="87"/>
      <c r="P28" s="122">
        <v>4</v>
      </c>
      <c r="Q28" s="88"/>
      <c r="R28" s="87"/>
      <c r="S28" s="122">
        <v>4.0999999999999996</v>
      </c>
      <c r="T28" s="87"/>
      <c r="U28" s="122">
        <v>4.0999999999999996</v>
      </c>
      <c r="V28" s="87"/>
      <c r="W28" s="122">
        <v>4.0999999999999996</v>
      </c>
      <c r="X28" s="88"/>
      <c r="Y28" s="88"/>
      <c r="Z28" s="88"/>
      <c r="AA28" s="87"/>
      <c r="AB28" s="3">
        <v>4.0999999999999996</v>
      </c>
      <c r="AC28" s="91">
        <v>4.0999999999999996</v>
      </c>
      <c r="AD28" s="88"/>
      <c r="AE28" s="87"/>
      <c r="AF28" s="4">
        <v>4.0999999999999996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0.98099999999999998</v>
      </c>
      <c r="K31" s="87"/>
      <c r="L31" s="124">
        <v>0.98099999999999998</v>
      </c>
      <c r="M31" s="87"/>
      <c r="N31" s="124">
        <v>0.97799999999999998</v>
      </c>
      <c r="O31" s="87"/>
      <c r="P31" s="124">
        <v>0.97799999999999998</v>
      </c>
      <c r="Q31" s="88"/>
      <c r="R31" s="87"/>
      <c r="S31" s="124">
        <v>0.98099999999999998</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3.5</v>
      </c>
      <c r="K33" s="87"/>
      <c r="L33" s="123">
        <v>3.5</v>
      </c>
      <c r="M33" s="87"/>
      <c r="N33" s="123">
        <v>3.5</v>
      </c>
      <c r="O33" s="87"/>
      <c r="P33" s="123">
        <v>3.5</v>
      </c>
      <c r="Q33" s="88"/>
      <c r="R33" s="87"/>
      <c r="S33" s="123">
        <v>3.6</v>
      </c>
      <c r="T33" s="87"/>
      <c r="U33" s="123">
        <v>3.8</v>
      </c>
      <c r="V33" s="87"/>
      <c r="W33" s="123">
        <v>3.8</v>
      </c>
      <c r="X33" s="88"/>
      <c r="Y33" s="88"/>
      <c r="Z33" s="88"/>
      <c r="AA33" s="87"/>
      <c r="AB33" s="9">
        <v>3.8</v>
      </c>
      <c r="AC33" s="93">
        <v>3.8</v>
      </c>
      <c r="AD33" s="88"/>
      <c r="AE33" s="87"/>
      <c r="AF33" s="10">
        <v>3.8</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532</v>
      </c>
      <c r="K35" s="87"/>
      <c r="L35" s="121" t="s">
        <v>532</v>
      </c>
      <c r="M35" s="87"/>
      <c r="N35" s="121" t="s">
        <v>532</v>
      </c>
      <c r="O35" s="87"/>
      <c r="P35" s="121" t="s">
        <v>532</v>
      </c>
      <c r="Q35" s="88"/>
      <c r="R35" s="87"/>
      <c r="S35" s="121" t="s">
        <v>532</v>
      </c>
      <c r="T35" s="87"/>
      <c r="U35" s="121" t="s">
        <v>532</v>
      </c>
      <c r="V35" s="87"/>
      <c r="W35" s="121" t="s">
        <v>532</v>
      </c>
      <c r="X35" s="88"/>
      <c r="Y35" s="88"/>
      <c r="Z35" s="88"/>
      <c r="AA35" s="87"/>
      <c r="AB35" s="5" t="s">
        <v>532</v>
      </c>
      <c r="AC35" s="86" t="s">
        <v>532</v>
      </c>
      <c r="AD35" s="88"/>
      <c r="AE35" s="87"/>
      <c r="AF35" s="6" t="s">
        <v>532</v>
      </c>
    </row>
    <row r="36" spans="5:32" ht="13.15" customHeight="1" x14ac:dyDescent="0.25">
      <c r="E36" s="89" t="s">
        <v>39</v>
      </c>
      <c r="F36" s="88"/>
      <c r="G36" s="88"/>
      <c r="H36" s="88"/>
      <c r="I36" s="90"/>
      <c r="J36" s="122">
        <v>3.5</v>
      </c>
      <c r="K36" s="87"/>
      <c r="L36" s="122">
        <v>3.5</v>
      </c>
      <c r="M36" s="87"/>
      <c r="N36" s="122">
        <v>3.5</v>
      </c>
      <c r="O36" s="87"/>
      <c r="P36" s="122">
        <v>3.5</v>
      </c>
      <c r="Q36" s="88"/>
      <c r="R36" s="87"/>
      <c r="S36" s="122">
        <v>3.6</v>
      </c>
      <c r="T36" s="87"/>
      <c r="U36" s="122">
        <v>3.8</v>
      </c>
      <c r="V36" s="87"/>
      <c r="W36" s="122">
        <v>3.8</v>
      </c>
      <c r="X36" s="88"/>
      <c r="Y36" s="88"/>
      <c r="Z36" s="88"/>
      <c r="AA36" s="87"/>
      <c r="AB36" s="3">
        <v>3.8</v>
      </c>
      <c r="AC36" s="91">
        <v>3.8</v>
      </c>
      <c r="AD36" s="88"/>
      <c r="AE36" s="87"/>
      <c r="AF36" s="4">
        <v>3.8</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5.5</v>
      </c>
      <c r="K39" s="87"/>
      <c r="L39" s="122">
        <v>5.5</v>
      </c>
      <c r="M39" s="87"/>
      <c r="N39" s="122">
        <v>5.5</v>
      </c>
      <c r="O39" s="87"/>
      <c r="P39" s="122">
        <v>5.5</v>
      </c>
      <c r="Q39" s="88"/>
      <c r="R39" s="87"/>
      <c r="S39" s="122">
        <v>5.5</v>
      </c>
      <c r="T39" s="87"/>
      <c r="U39" s="122">
        <v>5.5</v>
      </c>
      <c r="V39" s="87"/>
      <c r="W39" s="122">
        <v>5.5</v>
      </c>
      <c r="X39" s="88"/>
      <c r="Y39" s="88"/>
      <c r="Z39" s="88"/>
      <c r="AA39" s="87"/>
      <c r="AB39" s="3">
        <v>5.5</v>
      </c>
      <c r="AC39" s="91">
        <v>5.5</v>
      </c>
      <c r="AD39" s="88"/>
      <c r="AE39" s="87"/>
      <c r="AF39" s="4">
        <v>5.5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JZMC5WCh2ulEygl+7ilgE9x3OF8zh2gjyLM3njHrryqf5oGaqj2L3bABc5gc03lHzhF+LW09N7iiFQeGPRi6Ag==" saltValue="r3lcnoRbMPgcQYopnUT1w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4F1CBA1-D0A4-41FF-A782-1BDDB8C18F7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HIGH - Highfields (33/11kV)</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533</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534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535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0.1</v>
      </c>
      <c r="K26" s="87"/>
      <c r="L26" s="122">
        <v>0.1</v>
      </c>
      <c r="M26" s="87"/>
      <c r="N26" s="122">
        <v>0.1</v>
      </c>
      <c r="O26" s="87"/>
      <c r="P26" s="122">
        <v>0.1</v>
      </c>
      <c r="Q26" s="88"/>
      <c r="R26" s="87"/>
      <c r="S26" s="122">
        <v>0.1</v>
      </c>
      <c r="T26" s="87"/>
      <c r="U26" s="122">
        <v>0.1</v>
      </c>
      <c r="V26" s="87"/>
      <c r="W26" s="122">
        <v>0.1</v>
      </c>
      <c r="X26" s="88"/>
      <c r="Y26" s="88"/>
      <c r="Z26" s="88"/>
      <c r="AA26" s="87"/>
      <c r="AB26" s="3">
        <v>0.1</v>
      </c>
      <c r="AC26" s="91">
        <v>0.1</v>
      </c>
      <c r="AD26" s="88"/>
      <c r="AE26" s="87"/>
      <c r="AF26" s="4">
        <v>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0.1</v>
      </c>
      <c r="K28" s="87"/>
      <c r="L28" s="122">
        <v>0.1</v>
      </c>
      <c r="M28" s="87"/>
      <c r="N28" s="122">
        <v>0.1</v>
      </c>
      <c r="O28" s="87"/>
      <c r="P28" s="122">
        <v>0.1</v>
      </c>
      <c r="Q28" s="88"/>
      <c r="R28" s="87"/>
      <c r="S28" s="122">
        <v>0.1</v>
      </c>
      <c r="T28" s="87"/>
      <c r="U28" s="122">
        <v>0.1</v>
      </c>
      <c r="V28" s="87"/>
      <c r="W28" s="122">
        <v>0.1</v>
      </c>
      <c r="X28" s="88"/>
      <c r="Y28" s="88"/>
      <c r="Z28" s="88"/>
      <c r="AA28" s="87"/>
      <c r="AB28" s="3">
        <v>0.1</v>
      </c>
      <c r="AC28" s="91">
        <v>0.1</v>
      </c>
      <c r="AD28" s="88"/>
      <c r="AE28" s="87"/>
      <c r="AF28" s="4">
        <v>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v>
      </c>
      <c r="K31" s="87"/>
      <c r="L31" s="124">
        <v>0.85</v>
      </c>
      <c r="M31" s="87"/>
      <c r="N31" s="124">
        <v>0.85</v>
      </c>
      <c r="O31" s="87"/>
      <c r="P31" s="124">
        <v>0.85</v>
      </c>
      <c r="Q31" s="88"/>
      <c r="R31" s="87"/>
      <c r="S31" s="124">
        <v>0.85</v>
      </c>
      <c r="T31" s="87"/>
      <c r="U31" s="124">
        <v>0.85</v>
      </c>
      <c r="V31" s="87"/>
      <c r="W31" s="124">
        <v>0.85</v>
      </c>
      <c r="X31" s="88"/>
      <c r="Y31" s="88"/>
      <c r="Z31" s="88"/>
      <c r="AA31" s="87"/>
      <c r="AB31" s="7">
        <v>0.85</v>
      </c>
      <c r="AC31" s="94">
        <v>0.85</v>
      </c>
      <c r="AD31" s="88"/>
      <c r="AE31" s="87"/>
      <c r="AF31" s="8">
        <v>0.85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0.1</v>
      </c>
      <c r="K33" s="87"/>
      <c r="L33" s="123">
        <v>0.1</v>
      </c>
      <c r="M33" s="87"/>
      <c r="N33" s="123">
        <v>0.1</v>
      </c>
      <c r="O33" s="87"/>
      <c r="P33" s="123">
        <v>0.1</v>
      </c>
      <c r="Q33" s="88"/>
      <c r="R33" s="87"/>
      <c r="S33" s="123">
        <v>0.1</v>
      </c>
      <c r="T33" s="87"/>
      <c r="U33" s="123">
        <v>0.1</v>
      </c>
      <c r="V33" s="87"/>
      <c r="W33" s="123">
        <v>0.1</v>
      </c>
      <c r="X33" s="88"/>
      <c r="Y33" s="88"/>
      <c r="Z33" s="88"/>
      <c r="AA33" s="87"/>
      <c r="AB33" s="9">
        <v>0.1</v>
      </c>
      <c r="AC33" s="93">
        <v>0.1</v>
      </c>
      <c r="AD33" s="88"/>
      <c r="AE33" s="87"/>
      <c r="AF33" s="10">
        <v>0.1</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536</v>
      </c>
      <c r="K35" s="87"/>
      <c r="L35" s="121" t="s">
        <v>536</v>
      </c>
      <c r="M35" s="87"/>
      <c r="N35" s="121" t="s">
        <v>536</v>
      </c>
      <c r="O35" s="87"/>
      <c r="P35" s="121" t="s">
        <v>536</v>
      </c>
      <c r="Q35" s="88"/>
      <c r="R35" s="87"/>
      <c r="S35" s="121" t="s">
        <v>536</v>
      </c>
      <c r="T35" s="87"/>
      <c r="U35" s="121" t="s">
        <v>536</v>
      </c>
      <c r="V35" s="87"/>
      <c r="W35" s="121" t="s">
        <v>536</v>
      </c>
      <c r="X35" s="88"/>
      <c r="Y35" s="88"/>
      <c r="Z35" s="88"/>
      <c r="AA35" s="87"/>
      <c r="AB35" s="5" t="s">
        <v>536</v>
      </c>
      <c r="AC35" s="86" t="s">
        <v>536</v>
      </c>
      <c r="AD35" s="88"/>
      <c r="AE35" s="87"/>
      <c r="AF35" s="6" t="s">
        <v>536</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2">
        <v>0.1</v>
      </c>
      <c r="V36" s="87"/>
      <c r="W36" s="122">
        <v>0.1</v>
      </c>
      <c r="X36" s="88"/>
      <c r="Y36" s="88"/>
      <c r="Z36" s="88"/>
      <c r="AA36" s="87"/>
      <c r="AB36" s="3">
        <v>0.1</v>
      </c>
      <c r="AC36" s="91">
        <v>0.1</v>
      </c>
      <c r="AD36" s="88"/>
      <c r="AE36" s="87"/>
      <c r="AF36" s="4">
        <v>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0.1</v>
      </c>
      <c r="K40" s="87"/>
      <c r="L40" s="122">
        <v>0.1</v>
      </c>
      <c r="M40" s="87"/>
      <c r="N40" s="122">
        <v>0.1</v>
      </c>
      <c r="O40" s="87"/>
      <c r="P40" s="122">
        <v>0.1</v>
      </c>
      <c r="Q40" s="88"/>
      <c r="R40" s="87"/>
      <c r="S40" s="122">
        <v>0.1</v>
      </c>
      <c r="T40" s="87"/>
      <c r="U40" s="122">
        <v>0.1</v>
      </c>
      <c r="V40" s="87"/>
      <c r="W40" s="122">
        <v>0.1</v>
      </c>
      <c r="X40" s="88"/>
      <c r="Y40" s="88"/>
      <c r="Z40" s="88"/>
      <c r="AA40" s="87"/>
      <c r="AB40" s="3">
        <v>0.1</v>
      </c>
      <c r="AC40" s="91">
        <v>0.1</v>
      </c>
      <c r="AD40" s="88"/>
      <c r="AE40" s="87"/>
      <c r="AF40" s="4">
        <v>0.1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22h2jRgMz1lwFfYHrk7DnyoZTKND3PM2eyaFka+jyZedSu9dUcM0FKoGSptmPYX/xFKG9Lv0OdRvg5yyrGdBoQ==" saltValue="jjWoa5gpNBi7l4JXFqfI7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CF8AE86-6639-45A8-9271-532BBE13574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HILL - Hillsborough (66/11kV)</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537</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360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538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539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540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59.3</v>
      </c>
      <c r="K26" s="87"/>
      <c r="L26" s="122">
        <v>59.3</v>
      </c>
      <c r="M26" s="87"/>
      <c r="N26" s="122">
        <v>59.3</v>
      </c>
      <c r="O26" s="87"/>
      <c r="P26" s="122">
        <v>59.3</v>
      </c>
      <c r="Q26" s="88"/>
      <c r="R26" s="87"/>
      <c r="S26" s="122">
        <v>59.3</v>
      </c>
      <c r="T26" s="87"/>
      <c r="U26" s="122">
        <v>65.099999999999994</v>
      </c>
      <c r="V26" s="87"/>
      <c r="W26" s="122">
        <v>65.099999999999994</v>
      </c>
      <c r="X26" s="88"/>
      <c r="Y26" s="88"/>
      <c r="Z26" s="88"/>
      <c r="AA26" s="87"/>
      <c r="AB26" s="3">
        <v>65.099999999999994</v>
      </c>
      <c r="AC26" s="91">
        <v>65.099999999999994</v>
      </c>
      <c r="AD26" s="88"/>
      <c r="AE26" s="87"/>
      <c r="AF26" s="4">
        <v>65.099999999999994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14.6</v>
      </c>
      <c r="K28" s="87"/>
      <c r="L28" s="122">
        <v>14.6</v>
      </c>
      <c r="M28" s="87"/>
      <c r="N28" s="122">
        <v>14.6</v>
      </c>
      <c r="O28" s="87"/>
      <c r="P28" s="122">
        <v>14.6</v>
      </c>
      <c r="Q28" s="88"/>
      <c r="R28" s="87"/>
      <c r="S28" s="122">
        <v>14.6</v>
      </c>
      <c r="T28" s="87"/>
      <c r="U28" s="122">
        <v>7.7</v>
      </c>
      <c r="V28" s="87"/>
      <c r="W28" s="122">
        <v>7.7</v>
      </c>
      <c r="X28" s="88"/>
      <c r="Y28" s="88"/>
      <c r="Z28" s="88"/>
      <c r="AA28" s="87"/>
      <c r="AB28" s="3">
        <v>7.6</v>
      </c>
      <c r="AC28" s="91">
        <v>7.5</v>
      </c>
      <c r="AD28" s="88"/>
      <c r="AE28" s="87"/>
      <c r="AF28" s="4">
        <v>7.6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0.89400000000000002</v>
      </c>
      <c r="K31" s="87"/>
      <c r="L31" s="124">
        <v>0.89400000000000002</v>
      </c>
      <c r="M31" s="87"/>
      <c r="N31" s="124">
        <v>0.89400000000000002</v>
      </c>
      <c r="O31" s="87"/>
      <c r="P31" s="124">
        <v>0.89400000000000002</v>
      </c>
      <c r="Q31" s="88"/>
      <c r="R31" s="87"/>
      <c r="S31" s="124">
        <v>0.89400000000000002</v>
      </c>
      <c r="T31" s="87"/>
      <c r="U31" s="124">
        <v>0.93600000000000005</v>
      </c>
      <c r="V31" s="87"/>
      <c r="W31" s="124">
        <v>0.93600000000000005</v>
      </c>
      <c r="X31" s="88"/>
      <c r="Y31" s="88"/>
      <c r="Z31" s="88"/>
      <c r="AA31" s="87"/>
      <c r="AB31" s="7">
        <v>0.93600000000000005</v>
      </c>
      <c r="AC31" s="94">
        <v>0.93600000000000005</v>
      </c>
      <c r="AD31" s="88"/>
      <c r="AE31" s="87"/>
      <c r="AF31" s="8">
        <v>0.93600000000000005</v>
      </c>
    </row>
    <row r="32" spans="4:32" ht="13.15" customHeight="1" x14ac:dyDescent="0.25">
      <c r="E32" s="89" t="s">
        <v>34</v>
      </c>
      <c r="F32" s="88"/>
      <c r="G32" s="88"/>
      <c r="H32" s="88"/>
      <c r="I32" s="90"/>
      <c r="J32" s="122">
        <v>34.6</v>
      </c>
      <c r="K32" s="87"/>
      <c r="L32" s="122">
        <v>34.6</v>
      </c>
      <c r="M32" s="87"/>
      <c r="N32" s="122">
        <v>34.6</v>
      </c>
      <c r="O32" s="87"/>
      <c r="P32" s="122">
        <v>34.6</v>
      </c>
      <c r="Q32" s="88"/>
      <c r="R32" s="87"/>
      <c r="S32" s="122">
        <v>34.6</v>
      </c>
      <c r="T32" s="87"/>
      <c r="U32" s="122">
        <v>36.799999999999997</v>
      </c>
      <c r="V32" s="87"/>
      <c r="W32" s="122">
        <v>36.799999999999997</v>
      </c>
      <c r="X32" s="88"/>
      <c r="Y32" s="88"/>
      <c r="Z32" s="88"/>
      <c r="AA32" s="87"/>
      <c r="AB32" s="3">
        <v>36.799999999999997</v>
      </c>
      <c r="AC32" s="91">
        <v>36.799999999999997</v>
      </c>
      <c r="AD32" s="88"/>
      <c r="AE32" s="87"/>
      <c r="AF32" s="4">
        <v>36.799999999999997</v>
      </c>
    </row>
    <row r="33" spans="5:32" ht="13.15" customHeight="1" x14ac:dyDescent="0.25">
      <c r="E33" s="92" t="s">
        <v>35</v>
      </c>
      <c r="F33" s="88"/>
      <c r="G33" s="88"/>
      <c r="H33" s="88"/>
      <c r="I33" s="90"/>
      <c r="J33" s="123">
        <v>14.3</v>
      </c>
      <c r="K33" s="87"/>
      <c r="L33" s="123">
        <v>14.2</v>
      </c>
      <c r="M33" s="87"/>
      <c r="N33" s="123">
        <v>14.2</v>
      </c>
      <c r="O33" s="87"/>
      <c r="P33" s="123">
        <v>14.2</v>
      </c>
      <c r="Q33" s="88"/>
      <c r="R33" s="87"/>
      <c r="S33" s="123">
        <v>14.2</v>
      </c>
      <c r="T33" s="87"/>
      <c r="U33" s="123">
        <v>7.2</v>
      </c>
      <c r="V33" s="87"/>
      <c r="W33" s="123">
        <v>7.2</v>
      </c>
      <c r="X33" s="88"/>
      <c r="Y33" s="88"/>
      <c r="Z33" s="88"/>
      <c r="AA33" s="87"/>
      <c r="AB33" s="9">
        <v>7.1</v>
      </c>
      <c r="AC33" s="93">
        <v>7.1</v>
      </c>
      <c r="AD33" s="88"/>
      <c r="AE33" s="87"/>
      <c r="AF33" s="10">
        <v>7.1</v>
      </c>
    </row>
    <row r="34" spans="5:32" ht="20.25" customHeight="1" x14ac:dyDescent="0.25">
      <c r="E34" s="89" t="s">
        <v>36</v>
      </c>
      <c r="F34" s="88"/>
      <c r="G34" s="88"/>
      <c r="H34" s="88"/>
      <c r="I34" s="90"/>
      <c r="J34" s="121">
        <v>0.7</v>
      </c>
      <c r="K34" s="87"/>
      <c r="L34" s="121">
        <v>0.7</v>
      </c>
      <c r="M34" s="87"/>
      <c r="N34" s="121">
        <v>0.7</v>
      </c>
      <c r="O34" s="87"/>
      <c r="P34" s="121">
        <v>0.7</v>
      </c>
      <c r="Q34" s="88"/>
      <c r="R34" s="87"/>
      <c r="S34" s="121">
        <v>0.7</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qpY7wuag/yW9MwwWh23tfH6Uu4lLV0ZhXqJT7oSdYqURuobOE3jUeq2qbna9XkKhlpDpZ5UNB1K8pxzXXHZJXw==" saltValue="azRAtLjiwukY4Y27wUAax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21DA7C3-FE22-4509-BC0F-110AFDA044C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HOHI - Home Hill (66/11kV)</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AJ51"/>
  <sheetViews>
    <sheetView showGridLines="0" topLeftCell="A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541</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542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543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544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16.100000000000001</v>
      </c>
      <c r="K26" s="87"/>
      <c r="L26" s="122">
        <v>16.100000000000001</v>
      </c>
      <c r="M26" s="87"/>
      <c r="N26" s="122">
        <v>16.100000000000001</v>
      </c>
      <c r="O26" s="87"/>
      <c r="P26" s="122">
        <v>16.100000000000001</v>
      </c>
      <c r="Q26" s="88"/>
      <c r="R26" s="87"/>
      <c r="S26" s="122">
        <v>16.100000000000001</v>
      </c>
      <c r="T26" s="87"/>
      <c r="U26" s="122">
        <v>16.100000000000001</v>
      </c>
      <c r="V26" s="87"/>
      <c r="W26" s="122">
        <v>16.100000000000001</v>
      </c>
      <c r="X26" s="88"/>
      <c r="Y26" s="88"/>
      <c r="Z26" s="88"/>
      <c r="AA26" s="87"/>
      <c r="AB26" s="3">
        <v>16.100000000000001</v>
      </c>
      <c r="AC26" s="91">
        <v>16.100000000000001</v>
      </c>
      <c r="AD26" s="88"/>
      <c r="AE26" s="87"/>
      <c r="AF26" s="4">
        <v>16.100000000000001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9.5</v>
      </c>
      <c r="K28" s="87"/>
      <c r="L28" s="122">
        <v>9.6</v>
      </c>
      <c r="M28" s="87"/>
      <c r="N28" s="122">
        <v>9.6999999999999993</v>
      </c>
      <c r="O28" s="87"/>
      <c r="P28" s="122">
        <v>9.8000000000000007</v>
      </c>
      <c r="Q28" s="88"/>
      <c r="R28" s="87"/>
      <c r="S28" s="122">
        <v>9.9</v>
      </c>
      <c r="T28" s="87"/>
      <c r="U28" s="122">
        <v>8</v>
      </c>
      <c r="V28" s="87"/>
      <c r="W28" s="122">
        <v>8.1</v>
      </c>
      <c r="X28" s="88"/>
      <c r="Y28" s="88"/>
      <c r="Z28" s="88"/>
      <c r="AA28" s="87"/>
      <c r="AB28" s="3">
        <v>8.1</v>
      </c>
      <c r="AC28" s="91">
        <v>8.1</v>
      </c>
      <c r="AD28" s="88"/>
      <c r="AE28" s="87"/>
      <c r="AF28" s="4">
        <v>8.1999999999999993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0.98499999999999999</v>
      </c>
      <c r="K31" s="87"/>
      <c r="L31" s="124">
        <v>0.98499999999999999</v>
      </c>
      <c r="M31" s="87"/>
      <c r="N31" s="124">
        <v>0.98499999999999999</v>
      </c>
      <c r="O31" s="87"/>
      <c r="P31" s="124">
        <v>0.98499999999999999</v>
      </c>
      <c r="Q31" s="88"/>
      <c r="R31" s="87"/>
      <c r="S31" s="124">
        <v>0.98499999999999999</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8.3000000000000007</v>
      </c>
      <c r="K32" s="87"/>
      <c r="L32" s="122">
        <v>8.3000000000000007</v>
      </c>
      <c r="M32" s="87"/>
      <c r="N32" s="122">
        <v>8.3000000000000007</v>
      </c>
      <c r="O32" s="87"/>
      <c r="P32" s="122">
        <v>8.3000000000000007</v>
      </c>
      <c r="Q32" s="88"/>
      <c r="R32" s="87"/>
      <c r="S32" s="122">
        <v>8.3000000000000007</v>
      </c>
      <c r="T32" s="87"/>
      <c r="U32" s="122">
        <v>8.6</v>
      </c>
      <c r="V32" s="87"/>
      <c r="W32" s="122">
        <v>8.6</v>
      </c>
      <c r="X32" s="88"/>
      <c r="Y32" s="88"/>
      <c r="Z32" s="88"/>
      <c r="AA32" s="87"/>
      <c r="AB32" s="3">
        <v>8.6</v>
      </c>
      <c r="AC32" s="91">
        <v>8.6</v>
      </c>
      <c r="AD32" s="88"/>
      <c r="AE32" s="87"/>
      <c r="AF32" s="4">
        <v>8.6</v>
      </c>
    </row>
    <row r="33" spans="5:32" ht="13.15" customHeight="1" x14ac:dyDescent="0.25">
      <c r="E33" s="92" t="s">
        <v>35</v>
      </c>
      <c r="F33" s="88"/>
      <c r="G33" s="88"/>
      <c r="H33" s="88"/>
      <c r="I33" s="90"/>
      <c r="J33" s="123">
        <v>8.8000000000000007</v>
      </c>
      <c r="K33" s="87"/>
      <c r="L33" s="123">
        <v>8.8000000000000007</v>
      </c>
      <c r="M33" s="87"/>
      <c r="N33" s="123">
        <v>8.9</v>
      </c>
      <c r="O33" s="87"/>
      <c r="P33" s="123">
        <v>9</v>
      </c>
      <c r="Q33" s="88"/>
      <c r="R33" s="87"/>
      <c r="S33" s="123">
        <v>9.1999999999999993</v>
      </c>
      <c r="T33" s="87"/>
      <c r="U33" s="123">
        <v>7.6</v>
      </c>
      <c r="V33" s="87"/>
      <c r="W33" s="123">
        <v>7.6</v>
      </c>
      <c r="X33" s="88"/>
      <c r="Y33" s="88"/>
      <c r="Z33" s="88"/>
      <c r="AA33" s="87"/>
      <c r="AB33" s="9">
        <v>7.7</v>
      </c>
      <c r="AC33" s="93">
        <v>7.7</v>
      </c>
      <c r="AD33" s="88"/>
      <c r="AE33" s="87"/>
      <c r="AF33" s="10">
        <v>7.8</v>
      </c>
    </row>
    <row r="34" spans="5:32" ht="20.25" customHeight="1" x14ac:dyDescent="0.25">
      <c r="E34" s="89" t="s">
        <v>36</v>
      </c>
      <c r="F34" s="88"/>
      <c r="G34" s="88"/>
      <c r="H34" s="88"/>
      <c r="I34" s="90"/>
      <c r="J34" s="121">
        <v>0.4</v>
      </c>
      <c r="K34" s="87"/>
      <c r="L34" s="121">
        <v>0.4</v>
      </c>
      <c r="M34" s="87"/>
      <c r="N34" s="121">
        <v>0.4</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2">
        <v>0.5</v>
      </c>
      <c r="K36" s="87"/>
      <c r="L36" s="122">
        <v>0.5</v>
      </c>
      <c r="M36" s="87"/>
      <c r="N36" s="122">
        <v>0.6</v>
      </c>
      <c r="O36" s="87"/>
      <c r="P36" s="122">
        <v>0.7</v>
      </c>
      <c r="Q36" s="88"/>
      <c r="R36" s="87"/>
      <c r="S36" s="122">
        <v>0.9</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0.9</v>
      </c>
      <c r="K39" s="87"/>
      <c r="L39" s="122">
        <v>0.9</v>
      </c>
      <c r="M39" s="87"/>
      <c r="N39" s="122">
        <v>0.9</v>
      </c>
      <c r="O39" s="87"/>
      <c r="P39" s="122">
        <v>0.9</v>
      </c>
      <c r="Q39" s="88"/>
      <c r="R39" s="87"/>
      <c r="S39" s="122">
        <v>0.9</v>
      </c>
      <c r="T39" s="87"/>
      <c r="U39" s="122">
        <v>0.9</v>
      </c>
      <c r="V39" s="87"/>
      <c r="W39" s="122">
        <v>0.9</v>
      </c>
      <c r="X39" s="88"/>
      <c r="Y39" s="88"/>
      <c r="Z39" s="88"/>
      <c r="AA39" s="87"/>
      <c r="AB39" s="3">
        <v>0.9</v>
      </c>
      <c r="AC39" s="91">
        <v>0.9</v>
      </c>
      <c r="AD39" s="88"/>
      <c r="AE39" s="87"/>
      <c r="AF39" s="4">
        <v>0.9</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2"/>
      <c r="O43" s="87"/>
      <c r="P43" s="122"/>
      <c r="Q43" s="88"/>
      <c r="R43" s="87"/>
      <c r="S43" s="122"/>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2"/>
      <c r="O44" s="87"/>
      <c r="P44" s="122"/>
      <c r="Q44" s="88"/>
      <c r="R44" s="87"/>
      <c r="S44" s="122"/>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78" t="s">
        <v>51</v>
      </c>
      <c r="O46" s="179"/>
      <c r="P46" s="178" t="s">
        <v>51</v>
      </c>
      <c r="Q46" s="180"/>
      <c r="R46" s="179"/>
      <c r="S46" s="178" t="s">
        <v>51</v>
      </c>
      <c r="T46" s="179"/>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coIj2oDIdYkVTdNQ4sCpb6v4LMGuLBIVVNzgptpU5FWEiPZLIP3GU2v0mbLopK3DXOMelc29qHazZSUpmG9AA==" saltValue="ItMw2rw0tOkCMfpzMhr2b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BDA440F-79FC-45B7-9CC0-2D09B2F0270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HOWA - Howard (66/11kV)</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545</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547</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548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549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20</v>
      </c>
      <c r="K26" s="87"/>
      <c r="L26" s="122">
        <v>20</v>
      </c>
      <c r="M26" s="87"/>
      <c r="N26" s="122">
        <v>20</v>
      </c>
      <c r="O26" s="87"/>
      <c r="P26" s="122">
        <v>20</v>
      </c>
      <c r="Q26" s="88"/>
      <c r="R26" s="87"/>
      <c r="S26" s="122">
        <v>20</v>
      </c>
      <c r="T26" s="87"/>
      <c r="U26" s="122">
        <v>22.9</v>
      </c>
      <c r="V26" s="87"/>
      <c r="W26" s="122">
        <v>22.9</v>
      </c>
      <c r="X26" s="88"/>
      <c r="Y26" s="88"/>
      <c r="Z26" s="88"/>
      <c r="AA26" s="87"/>
      <c r="AB26" s="3">
        <v>22.9</v>
      </c>
      <c r="AC26" s="91">
        <v>22.9</v>
      </c>
      <c r="AD26" s="88"/>
      <c r="AE26" s="87"/>
      <c r="AF26" s="4">
        <v>22.9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4.0999999999999996</v>
      </c>
      <c r="K28" s="87"/>
      <c r="L28" s="122">
        <v>4.0999999999999996</v>
      </c>
      <c r="M28" s="87"/>
      <c r="N28" s="122">
        <v>4.0999999999999996</v>
      </c>
      <c r="O28" s="87"/>
      <c r="P28" s="122">
        <v>4.0999999999999996</v>
      </c>
      <c r="Q28" s="88"/>
      <c r="R28" s="87"/>
      <c r="S28" s="122">
        <v>4.0999999999999996</v>
      </c>
      <c r="T28" s="87"/>
      <c r="U28" s="122">
        <v>2.5</v>
      </c>
      <c r="V28" s="87"/>
      <c r="W28" s="122">
        <v>2.5</v>
      </c>
      <c r="X28" s="88"/>
      <c r="Y28" s="88"/>
      <c r="Z28" s="88"/>
      <c r="AA28" s="87"/>
      <c r="AB28" s="3">
        <v>2.4</v>
      </c>
      <c r="AC28" s="91">
        <v>2.4</v>
      </c>
      <c r="AD28" s="88"/>
      <c r="AE28" s="87"/>
      <c r="AF28" s="4">
        <v>2.4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0.97199999999999998</v>
      </c>
      <c r="V31" s="87"/>
      <c r="W31" s="124">
        <v>0.97199999999999998</v>
      </c>
      <c r="X31" s="88"/>
      <c r="Y31" s="88"/>
      <c r="Z31" s="88"/>
      <c r="AA31" s="87"/>
      <c r="AB31" s="7">
        <v>0.97199999999999998</v>
      </c>
      <c r="AC31" s="94">
        <v>0.97199999999999998</v>
      </c>
      <c r="AD31" s="88"/>
      <c r="AE31" s="87"/>
      <c r="AF31" s="8">
        <v>0.97199999999999998</v>
      </c>
    </row>
    <row r="32" spans="4:32" ht="13.15" customHeight="1" x14ac:dyDescent="0.25">
      <c r="E32" s="89" t="s">
        <v>34</v>
      </c>
      <c r="F32" s="88"/>
      <c r="G32" s="88"/>
      <c r="H32" s="88"/>
      <c r="I32" s="90"/>
      <c r="J32" s="122">
        <v>11.4</v>
      </c>
      <c r="K32" s="87"/>
      <c r="L32" s="122">
        <v>11.4</v>
      </c>
      <c r="M32" s="87"/>
      <c r="N32" s="122">
        <v>11.4</v>
      </c>
      <c r="O32" s="87"/>
      <c r="P32" s="122">
        <v>11.4</v>
      </c>
      <c r="Q32" s="88"/>
      <c r="R32" s="87"/>
      <c r="S32" s="122">
        <v>11.4</v>
      </c>
      <c r="T32" s="87"/>
      <c r="U32" s="122">
        <v>11.4</v>
      </c>
      <c r="V32" s="87"/>
      <c r="W32" s="122">
        <v>11.4</v>
      </c>
      <c r="X32" s="88"/>
      <c r="Y32" s="88"/>
      <c r="Z32" s="88"/>
      <c r="AA32" s="87"/>
      <c r="AB32" s="3">
        <v>11.4</v>
      </c>
      <c r="AC32" s="91">
        <v>11.4</v>
      </c>
      <c r="AD32" s="88"/>
      <c r="AE32" s="87"/>
      <c r="AF32" s="4">
        <v>11.4</v>
      </c>
    </row>
    <row r="33" spans="5:32" ht="13.15" customHeight="1" x14ac:dyDescent="0.25">
      <c r="E33" s="92" t="s">
        <v>35</v>
      </c>
      <c r="F33" s="88"/>
      <c r="G33" s="88"/>
      <c r="H33" s="88"/>
      <c r="I33" s="90"/>
      <c r="J33" s="123">
        <v>3.8</v>
      </c>
      <c r="K33" s="87"/>
      <c r="L33" s="123">
        <v>3.8</v>
      </c>
      <c r="M33" s="87"/>
      <c r="N33" s="123">
        <v>3.8</v>
      </c>
      <c r="O33" s="87"/>
      <c r="P33" s="123">
        <v>3.8</v>
      </c>
      <c r="Q33" s="88"/>
      <c r="R33" s="87"/>
      <c r="S33" s="123">
        <v>3.8</v>
      </c>
      <c r="T33" s="87"/>
      <c r="U33" s="123">
        <v>2.4</v>
      </c>
      <c r="V33" s="87"/>
      <c r="W33" s="123">
        <v>2.4</v>
      </c>
      <c r="X33" s="88"/>
      <c r="Y33" s="88"/>
      <c r="Z33" s="88"/>
      <c r="AA33" s="87"/>
      <c r="AB33" s="9">
        <v>2.2999999999999998</v>
      </c>
      <c r="AC33" s="93">
        <v>2.2999999999999998</v>
      </c>
      <c r="AD33" s="88"/>
      <c r="AE33" s="87"/>
      <c r="AF33" s="10">
        <v>2.2999999999999998</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171</v>
      </c>
      <c r="K35" s="87"/>
      <c r="L35" s="121" t="s">
        <v>171</v>
      </c>
      <c r="M35" s="87"/>
      <c r="N35" s="121" t="s">
        <v>171</v>
      </c>
      <c r="O35" s="87"/>
      <c r="P35" s="121" t="s">
        <v>171</v>
      </c>
      <c r="Q35" s="88"/>
      <c r="R35" s="87"/>
      <c r="S35" s="121" t="s">
        <v>171</v>
      </c>
      <c r="T35" s="87"/>
      <c r="U35" s="121" t="s">
        <v>171</v>
      </c>
      <c r="V35" s="87"/>
      <c r="W35" s="121" t="s">
        <v>171</v>
      </c>
      <c r="X35" s="88"/>
      <c r="Y35" s="88"/>
      <c r="Z35" s="88"/>
      <c r="AA35" s="87"/>
      <c r="AB35" s="5" t="s">
        <v>171</v>
      </c>
      <c r="AC35" s="86" t="s">
        <v>171</v>
      </c>
      <c r="AD35" s="88"/>
      <c r="AE35" s="87"/>
      <c r="AF35" s="6" t="s">
        <v>171</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SFTIFBKnh5KbJTFZR+FgPlKCmjaoW9XRYtfMbmKcJUW67LgmuxLRz4vzxahP9QVwKIRMWWF7JIOO6ggKDrDlWA==" saltValue="z/aEZGPuMDS0dwncce47h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BA689E8-BD4B-4480-84D9-54F28694CDE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HUGH - Hughenden (66/33kV)</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550</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256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551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552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1.2</v>
      </c>
      <c r="K26" s="87"/>
      <c r="L26" s="122">
        <v>1.2</v>
      </c>
      <c r="M26" s="87"/>
      <c r="N26" s="122">
        <v>1.2</v>
      </c>
      <c r="O26" s="87"/>
      <c r="P26" s="122">
        <v>1.2</v>
      </c>
      <c r="Q26" s="88"/>
      <c r="R26" s="87"/>
      <c r="S26" s="122">
        <v>1.2</v>
      </c>
      <c r="T26" s="87"/>
      <c r="U26" s="122">
        <v>1.4</v>
      </c>
      <c r="V26" s="87"/>
      <c r="W26" s="122">
        <v>1.4</v>
      </c>
      <c r="X26" s="88"/>
      <c r="Y26" s="88"/>
      <c r="Z26" s="88"/>
      <c r="AA26" s="87"/>
      <c r="AB26" s="3">
        <v>1.4</v>
      </c>
      <c r="AC26" s="91">
        <v>1.4</v>
      </c>
      <c r="AD26" s="88"/>
      <c r="AE26" s="87"/>
      <c r="AF26" s="4">
        <v>1.4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0.9</v>
      </c>
      <c r="K28" s="87"/>
      <c r="L28" s="122">
        <v>0.9</v>
      </c>
      <c r="M28" s="87"/>
      <c r="N28" s="122">
        <v>0.9</v>
      </c>
      <c r="O28" s="87"/>
      <c r="P28" s="122">
        <v>0.9</v>
      </c>
      <c r="Q28" s="88"/>
      <c r="R28" s="87"/>
      <c r="S28" s="122">
        <v>0.9</v>
      </c>
      <c r="T28" s="87"/>
      <c r="U28" s="122">
        <v>0.5</v>
      </c>
      <c r="V28" s="87"/>
      <c r="W28" s="122">
        <v>0.5</v>
      </c>
      <c r="X28" s="88"/>
      <c r="Y28" s="88"/>
      <c r="Z28" s="88"/>
      <c r="AA28" s="87"/>
      <c r="AB28" s="3">
        <v>0.5</v>
      </c>
      <c r="AC28" s="91">
        <v>0.5</v>
      </c>
      <c r="AD28" s="88"/>
      <c r="AE28" s="87"/>
      <c r="AF28" s="4">
        <v>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0.94799999999999995</v>
      </c>
      <c r="K31" s="87"/>
      <c r="L31" s="124">
        <v>0.94799999999999995</v>
      </c>
      <c r="M31" s="87"/>
      <c r="N31" s="124">
        <v>0.94799999999999995</v>
      </c>
      <c r="O31" s="87"/>
      <c r="P31" s="124">
        <v>0.94799999999999995</v>
      </c>
      <c r="Q31" s="88"/>
      <c r="R31" s="87"/>
      <c r="S31" s="124">
        <v>0.94799999999999995</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0.8</v>
      </c>
      <c r="K33" s="87"/>
      <c r="L33" s="123">
        <v>0.8</v>
      </c>
      <c r="M33" s="87"/>
      <c r="N33" s="123">
        <v>0.8</v>
      </c>
      <c r="O33" s="87"/>
      <c r="P33" s="123">
        <v>0.8</v>
      </c>
      <c r="Q33" s="88"/>
      <c r="R33" s="87"/>
      <c r="S33" s="123">
        <v>0.8</v>
      </c>
      <c r="T33" s="87"/>
      <c r="U33" s="123">
        <v>0.5</v>
      </c>
      <c r="V33" s="87"/>
      <c r="W33" s="123">
        <v>0.5</v>
      </c>
      <c r="X33" s="88"/>
      <c r="Y33" s="88"/>
      <c r="Z33" s="88"/>
      <c r="AA33" s="87"/>
      <c r="AB33" s="9">
        <v>0.5</v>
      </c>
      <c r="AC33" s="93">
        <v>0.5</v>
      </c>
      <c r="AD33" s="88"/>
      <c r="AE33" s="87"/>
      <c r="AF33" s="10">
        <v>0.5</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118</v>
      </c>
      <c r="K35" s="87"/>
      <c r="L35" s="121" t="s">
        <v>118</v>
      </c>
      <c r="M35" s="87"/>
      <c r="N35" s="121" t="s">
        <v>118</v>
      </c>
      <c r="O35" s="87"/>
      <c r="P35" s="121" t="s">
        <v>118</v>
      </c>
      <c r="Q35" s="88"/>
      <c r="R35" s="87"/>
      <c r="S35" s="121" t="s">
        <v>118</v>
      </c>
      <c r="T35" s="87"/>
      <c r="U35" s="121" t="s">
        <v>118</v>
      </c>
      <c r="V35" s="87"/>
      <c r="W35" s="121" t="s">
        <v>118</v>
      </c>
      <c r="X35" s="88"/>
      <c r="Y35" s="88"/>
      <c r="Z35" s="88"/>
      <c r="AA35" s="87"/>
      <c r="AB35" s="5" t="s">
        <v>118</v>
      </c>
      <c r="AC35" s="86" t="s">
        <v>118</v>
      </c>
      <c r="AD35" s="88"/>
      <c r="AE35" s="87"/>
      <c r="AF35" s="6" t="s">
        <v>118</v>
      </c>
    </row>
    <row r="36" spans="5:32" ht="13.15" customHeight="1" x14ac:dyDescent="0.25">
      <c r="E36" s="89" t="s">
        <v>39</v>
      </c>
      <c r="F36" s="88"/>
      <c r="G36" s="88"/>
      <c r="H36" s="88"/>
      <c r="I36" s="90"/>
      <c r="J36" s="122">
        <v>0.8</v>
      </c>
      <c r="K36" s="87"/>
      <c r="L36" s="122">
        <v>0.8</v>
      </c>
      <c r="M36" s="87"/>
      <c r="N36" s="122">
        <v>0.8</v>
      </c>
      <c r="O36" s="87"/>
      <c r="P36" s="122">
        <v>0.8</v>
      </c>
      <c r="Q36" s="88"/>
      <c r="R36" s="87"/>
      <c r="S36" s="122">
        <v>0.8</v>
      </c>
      <c r="T36" s="87"/>
      <c r="U36" s="122">
        <v>0.5</v>
      </c>
      <c r="V36" s="87"/>
      <c r="W36" s="122">
        <v>0.5</v>
      </c>
      <c r="X36" s="88"/>
      <c r="Y36" s="88"/>
      <c r="Z36" s="88"/>
      <c r="AA36" s="87"/>
      <c r="AB36" s="3">
        <v>0.5</v>
      </c>
      <c r="AC36" s="91">
        <v>0.5</v>
      </c>
      <c r="AD36" s="88"/>
      <c r="AE36" s="87"/>
      <c r="AF36" s="4">
        <v>0.5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0.9</v>
      </c>
      <c r="K39" s="87"/>
      <c r="L39" s="122">
        <v>0.9</v>
      </c>
      <c r="M39" s="87"/>
      <c r="N39" s="122">
        <v>0.9</v>
      </c>
      <c r="O39" s="87"/>
      <c r="P39" s="122">
        <v>0.9</v>
      </c>
      <c r="Q39" s="88"/>
      <c r="R39" s="87"/>
      <c r="S39" s="122">
        <v>0.9</v>
      </c>
      <c r="T39" s="87"/>
      <c r="U39" s="122">
        <v>0.9</v>
      </c>
      <c r="V39" s="87"/>
      <c r="W39" s="122">
        <v>0.9</v>
      </c>
      <c r="X39" s="88"/>
      <c r="Y39" s="88"/>
      <c r="Z39" s="88"/>
      <c r="AA39" s="87"/>
      <c r="AB39" s="3">
        <v>0.9</v>
      </c>
      <c r="AC39" s="91">
        <v>0.9</v>
      </c>
      <c r="AD39" s="88"/>
      <c r="AE39" s="87"/>
      <c r="AF39" s="4">
        <v>0.9</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Sq3Lh9oqnaaufdtzW1y0leX6g+DHpGTSw+s/ZvUiEw05pZd3b2zlNL3itHruosdKg6V/mUcQ9Zr5+c+CXHdLw==" saltValue="mW6dpnmMuSgXRM9UISPZw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C565314-FE98-4514-9F8B-7C1AAC2E40B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ILBI - Ilbilbie (33/11kV)</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553</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189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554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555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26.7</v>
      </c>
      <c r="K26" s="87"/>
      <c r="L26" s="122">
        <v>26.7</v>
      </c>
      <c r="M26" s="87"/>
      <c r="N26" s="122">
        <v>26.7</v>
      </c>
      <c r="O26" s="87"/>
      <c r="P26" s="122">
        <v>26.7</v>
      </c>
      <c r="Q26" s="88"/>
      <c r="R26" s="87"/>
      <c r="S26" s="122">
        <v>26.7</v>
      </c>
      <c r="T26" s="87"/>
      <c r="U26" s="122">
        <v>28.1</v>
      </c>
      <c r="V26" s="87"/>
      <c r="W26" s="122">
        <v>28.1</v>
      </c>
      <c r="X26" s="88"/>
      <c r="Y26" s="88"/>
      <c r="Z26" s="88"/>
      <c r="AA26" s="87"/>
      <c r="AB26" s="3">
        <v>28.1</v>
      </c>
      <c r="AC26" s="91">
        <v>28.1</v>
      </c>
      <c r="AD26" s="88"/>
      <c r="AE26" s="87"/>
      <c r="AF26" s="4">
        <v>28.1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13.1</v>
      </c>
      <c r="K28" s="87"/>
      <c r="L28" s="122">
        <v>13</v>
      </c>
      <c r="M28" s="87"/>
      <c r="N28" s="122">
        <v>12.9</v>
      </c>
      <c r="O28" s="87"/>
      <c r="P28" s="122">
        <v>12.9</v>
      </c>
      <c r="Q28" s="88"/>
      <c r="R28" s="87"/>
      <c r="S28" s="122">
        <v>12.9</v>
      </c>
      <c r="T28" s="87"/>
      <c r="U28" s="122">
        <v>6.1</v>
      </c>
      <c r="V28" s="87"/>
      <c r="W28" s="122">
        <v>6.1</v>
      </c>
      <c r="X28" s="88"/>
      <c r="Y28" s="88"/>
      <c r="Z28" s="88"/>
      <c r="AA28" s="87"/>
      <c r="AB28" s="3">
        <v>6</v>
      </c>
      <c r="AC28" s="91">
        <v>5.9</v>
      </c>
      <c r="AD28" s="88"/>
      <c r="AE28" s="87"/>
      <c r="AF28" s="4">
        <v>5.9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14.1</v>
      </c>
      <c r="K32" s="87"/>
      <c r="L32" s="122">
        <v>14.1</v>
      </c>
      <c r="M32" s="87"/>
      <c r="N32" s="122">
        <v>14.1</v>
      </c>
      <c r="O32" s="87"/>
      <c r="P32" s="122">
        <v>14.1</v>
      </c>
      <c r="Q32" s="88"/>
      <c r="R32" s="87"/>
      <c r="S32" s="122">
        <v>14.1</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11.1</v>
      </c>
      <c r="K33" s="87"/>
      <c r="L33" s="123">
        <v>11.1</v>
      </c>
      <c r="M33" s="87"/>
      <c r="N33" s="123">
        <v>11</v>
      </c>
      <c r="O33" s="87"/>
      <c r="P33" s="123">
        <v>11</v>
      </c>
      <c r="Q33" s="88"/>
      <c r="R33" s="87"/>
      <c r="S33" s="123">
        <v>11</v>
      </c>
      <c r="T33" s="87"/>
      <c r="U33" s="123">
        <v>5.8</v>
      </c>
      <c r="V33" s="87"/>
      <c r="W33" s="123">
        <v>5.8</v>
      </c>
      <c r="X33" s="88"/>
      <c r="Y33" s="88"/>
      <c r="Z33" s="88"/>
      <c r="AA33" s="87"/>
      <c r="AB33" s="9">
        <v>5.7</v>
      </c>
      <c r="AC33" s="93">
        <v>5.6</v>
      </c>
      <c r="AD33" s="88"/>
      <c r="AE33" s="87"/>
      <c r="AF33" s="10">
        <v>5.6</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556</v>
      </c>
      <c r="K35" s="87"/>
      <c r="L35" s="121" t="s">
        <v>556</v>
      </c>
      <c r="M35" s="87"/>
      <c r="N35" s="121" t="s">
        <v>556</v>
      </c>
      <c r="O35" s="87"/>
      <c r="P35" s="121" t="s">
        <v>556</v>
      </c>
      <c r="Q35" s="88"/>
      <c r="R35" s="87"/>
      <c r="S35" s="121" t="s">
        <v>556</v>
      </c>
      <c r="T35" s="87"/>
      <c r="U35" s="121" t="s">
        <v>556</v>
      </c>
      <c r="V35" s="87"/>
      <c r="W35" s="121" t="s">
        <v>556</v>
      </c>
      <c r="X35" s="88"/>
      <c r="Y35" s="88"/>
      <c r="Z35" s="88"/>
      <c r="AA35" s="87"/>
      <c r="AB35" s="5" t="s">
        <v>556</v>
      </c>
      <c r="AC35" s="86" t="s">
        <v>556</v>
      </c>
      <c r="AD35" s="88"/>
      <c r="AE35" s="87"/>
      <c r="AF35" s="6" t="s">
        <v>556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zBhZBX0cbp8cdLV7c9LROKMAqRXXAENZ6XXZaZPjmpTOOothywt/Uv4DrT84cUZFONAVPrHpBOPR4yIbz+7mA==" saltValue="eFk3YViD9rBNX35fgNcsU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12B4A22-D29C-4754-8851-4073A2BD9D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INGH - Ingham (66/11kV)</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dimension ref="B1:AI49"/>
  <sheetViews>
    <sheetView showGridLines="0" topLeftCell="A10"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1226</v>
      </c>
      <c r="I3" s="110"/>
      <c r="J3" s="110"/>
      <c r="K3" s="110"/>
      <c r="L3" s="110"/>
      <c r="M3" s="110"/>
      <c r="N3" s="110"/>
      <c r="O3" s="110"/>
      <c r="P3" s="110"/>
      <c r="Q3" s="110"/>
      <c r="R3" s="110"/>
      <c r="U3" s="112" t="s">
        <v>3</v>
      </c>
      <c r="V3" s="110"/>
      <c r="X3" s="113" t="s">
        <v>1227</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121</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1228</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1229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1230</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134</v>
      </c>
      <c r="J24" s="87"/>
      <c r="K24" s="122">
        <v>134</v>
      </c>
      <c r="L24" s="87"/>
      <c r="M24" s="122">
        <v>134</v>
      </c>
      <c r="N24" s="87"/>
      <c r="O24" s="122">
        <v>134</v>
      </c>
      <c r="P24" s="88"/>
      <c r="Q24" s="87"/>
      <c r="R24" s="122">
        <v>134</v>
      </c>
      <c r="S24" s="87"/>
      <c r="T24" s="122">
        <v>145</v>
      </c>
      <c r="U24" s="87"/>
      <c r="V24" s="122">
        <v>145</v>
      </c>
      <c r="W24" s="88"/>
      <c r="X24" s="88"/>
      <c r="Y24" s="88"/>
      <c r="Z24" s="87"/>
      <c r="AA24" s="3">
        <v>145</v>
      </c>
      <c r="AB24" s="91">
        <v>145</v>
      </c>
      <c r="AC24" s="88"/>
      <c r="AD24" s="87"/>
      <c r="AE24" s="4">
        <v>145</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6.6</v>
      </c>
      <c r="U25" s="87"/>
      <c r="V25" s="122">
        <v>6.6</v>
      </c>
      <c r="W25" s="88"/>
      <c r="X25" s="88"/>
      <c r="Y25" s="88"/>
      <c r="Z25" s="87"/>
      <c r="AA25" s="3">
        <v>6.6</v>
      </c>
      <c r="AB25" s="91">
        <v>6.6</v>
      </c>
      <c r="AC25" s="88"/>
      <c r="AD25" s="87"/>
      <c r="AE25" s="4">
        <v>6.6</v>
      </c>
    </row>
    <row r="26" spans="4:31" ht="13.15" customHeight="1" x14ac:dyDescent="0.25">
      <c r="E26" s="89" t="s">
        <v>30</v>
      </c>
      <c r="F26" s="88"/>
      <c r="G26" s="88"/>
      <c r="H26" s="90"/>
      <c r="I26" s="122">
        <v>52.3</v>
      </c>
      <c r="J26" s="87"/>
      <c r="K26" s="122">
        <v>53.3</v>
      </c>
      <c r="L26" s="87"/>
      <c r="M26" s="122">
        <v>54.4</v>
      </c>
      <c r="N26" s="87"/>
      <c r="O26" s="122">
        <v>54.6</v>
      </c>
      <c r="P26" s="88"/>
      <c r="Q26" s="87"/>
      <c r="R26" s="122">
        <v>54.8</v>
      </c>
      <c r="S26" s="87"/>
      <c r="T26" s="122">
        <v>37.4</v>
      </c>
      <c r="U26" s="87"/>
      <c r="V26" s="122">
        <v>38</v>
      </c>
      <c r="W26" s="88"/>
      <c r="X26" s="88"/>
      <c r="Y26" s="88"/>
      <c r="Z26" s="87"/>
      <c r="AA26" s="3">
        <v>38.4</v>
      </c>
      <c r="AB26" s="91">
        <v>38.299999999999997</v>
      </c>
      <c r="AC26" s="88"/>
      <c r="AD26" s="87"/>
      <c r="AE26" s="4">
        <v>38.5</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0.99099999999999999</v>
      </c>
      <c r="J29" s="87"/>
      <c r="K29" s="124">
        <v>0.99099999999999999</v>
      </c>
      <c r="L29" s="87"/>
      <c r="M29" s="124">
        <v>0.99099999999999999</v>
      </c>
      <c r="N29" s="87"/>
      <c r="O29" s="124">
        <v>0.99099999999999999</v>
      </c>
      <c r="P29" s="88"/>
      <c r="Q29" s="87"/>
      <c r="R29" s="124">
        <v>0.99099999999999999</v>
      </c>
      <c r="S29" s="87"/>
      <c r="T29" s="124">
        <v>0.998</v>
      </c>
      <c r="U29" s="87"/>
      <c r="V29" s="124">
        <v>0.998</v>
      </c>
      <c r="W29" s="88"/>
      <c r="X29" s="88"/>
      <c r="Y29" s="88"/>
      <c r="Z29" s="87"/>
      <c r="AA29" s="7">
        <v>0.997</v>
      </c>
      <c r="AB29" s="94">
        <v>0.997</v>
      </c>
      <c r="AC29" s="88"/>
      <c r="AD29" s="87"/>
      <c r="AE29" s="8">
        <v>0.997</v>
      </c>
    </row>
    <row r="30" spans="4:31" ht="13.15" customHeight="1" x14ac:dyDescent="0.25">
      <c r="E30" s="89" t="s">
        <v>34</v>
      </c>
      <c r="F30" s="88"/>
      <c r="G30" s="88"/>
      <c r="H30" s="90"/>
      <c r="I30" s="122">
        <v>75.3</v>
      </c>
      <c r="J30" s="87"/>
      <c r="K30" s="122">
        <v>75.3</v>
      </c>
      <c r="L30" s="87"/>
      <c r="M30" s="122">
        <v>75.3</v>
      </c>
      <c r="N30" s="87"/>
      <c r="O30" s="122">
        <v>75.3</v>
      </c>
      <c r="P30" s="88"/>
      <c r="Q30" s="87"/>
      <c r="R30" s="122">
        <v>75.3</v>
      </c>
      <c r="S30" s="87"/>
      <c r="T30" s="122">
        <v>77.8</v>
      </c>
      <c r="U30" s="87"/>
      <c r="V30" s="122">
        <v>77.8</v>
      </c>
      <c r="W30" s="88"/>
      <c r="X30" s="88"/>
      <c r="Y30" s="88"/>
      <c r="Z30" s="87"/>
      <c r="AA30" s="3">
        <v>77.8</v>
      </c>
      <c r="AB30" s="91">
        <v>77.8</v>
      </c>
      <c r="AC30" s="88"/>
      <c r="AD30" s="87"/>
      <c r="AE30" s="4">
        <v>77.8</v>
      </c>
    </row>
    <row r="31" spans="4:31" ht="13.15" customHeight="1" x14ac:dyDescent="0.25">
      <c r="E31" s="92" t="s">
        <v>35</v>
      </c>
      <c r="F31" s="88"/>
      <c r="G31" s="88"/>
      <c r="H31" s="90"/>
      <c r="I31" s="123">
        <v>48.3</v>
      </c>
      <c r="J31" s="87"/>
      <c r="K31" s="123">
        <v>49.3</v>
      </c>
      <c r="L31" s="87"/>
      <c r="M31" s="123">
        <v>50.3</v>
      </c>
      <c r="N31" s="87"/>
      <c r="O31" s="123">
        <v>50.6</v>
      </c>
      <c r="P31" s="88"/>
      <c r="Q31" s="87"/>
      <c r="R31" s="123">
        <v>50.8</v>
      </c>
      <c r="S31" s="87"/>
      <c r="T31" s="123">
        <v>35.299999999999997</v>
      </c>
      <c r="U31" s="87"/>
      <c r="V31" s="123">
        <v>35.9</v>
      </c>
      <c r="W31" s="88"/>
      <c r="X31" s="88"/>
      <c r="Y31" s="88"/>
      <c r="Z31" s="87"/>
      <c r="AA31" s="9">
        <v>36.200000000000003</v>
      </c>
      <c r="AB31" s="93">
        <v>36.200000000000003</v>
      </c>
      <c r="AC31" s="88"/>
      <c r="AD31" s="87"/>
      <c r="AE31" s="10">
        <v>36.4</v>
      </c>
    </row>
    <row r="32" spans="4:31" ht="20.25" customHeight="1" x14ac:dyDescent="0.25">
      <c r="E32" s="89" t="s">
        <v>36</v>
      </c>
      <c r="F32" s="88"/>
      <c r="G32" s="88"/>
      <c r="H32" s="90"/>
      <c r="I32" s="121">
        <v>2.4</v>
      </c>
      <c r="J32" s="87"/>
      <c r="K32" s="121">
        <v>2.5</v>
      </c>
      <c r="L32" s="87"/>
      <c r="M32" s="121">
        <v>2.5</v>
      </c>
      <c r="N32" s="87"/>
      <c r="O32" s="121">
        <v>2.5</v>
      </c>
      <c r="P32" s="88"/>
      <c r="Q32" s="87"/>
      <c r="R32" s="121">
        <v>2.5</v>
      </c>
      <c r="S32" s="87"/>
      <c r="T32" s="121">
        <v>1.8</v>
      </c>
      <c r="U32" s="87"/>
      <c r="V32" s="121">
        <v>1.8</v>
      </c>
      <c r="W32" s="88"/>
      <c r="X32" s="88"/>
      <c r="Y32" s="88"/>
      <c r="Z32" s="87"/>
      <c r="AA32" s="11">
        <v>1.8</v>
      </c>
      <c r="AB32" s="86">
        <v>1.8</v>
      </c>
      <c r="AC32" s="88"/>
      <c r="AD32" s="87"/>
      <c r="AE32" s="12">
        <v>1.8</v>
      </c>
    </row>
    <row r="33" spans="5:31" ht="20.25" customHeight="1" x14ac:dyDescent="0.25">
      <c r="E33" s="89" t="s">
        <v>37</v>
      </c>
      <c r="F33" s="88"/>
      <c r="G33" s="88"/>
      <c r="H33" s="90"/>
      <c r="I33" s="121" t="s">
        <v>143</v>
      </c>
      <c r="J33" s="87"/>
      <c r="K33" s="121" t="s">
        <v>143</v>
      </c>
      <c r="L33" s="87"/>
      <c r="M33" s="121" t="s">
        <v>143</v>
      </c>
      <c r="N33" s="87"/>
      <c r="O33" s="121" t="s">
        <v>143</v>
      </c>
      <c r="P33" s="88"/>
      <c r="Q33" s="87"/>
      <c r="R33" s="121" t="s">
        <v>143</v>
      </c>
      <c r="S33" s="87"/>
      <c r="T33" s="121" t="s">
        <v>143</v>
      </c>
      <c r="U33" s="87"/>
      <c r="V33" s="121" t="s">
        <v>143</v>
      </c>
      <c r="W33" s="88"/>
      <c r="X33" s="88"/>
      <c r="Y33" s="88"/>
      <c r="Z33" s="87"/>
      <c r="AA33" s="5" t="s">
        <v>143</v>
      </c>
      <c r="AB33" s="86" t="s">
        <v>143</v>
      </c>
      <c r="AC33" s="88"/>
      <c r="AD33" s="87"/>
      <c r="AE33" s="6" t="s">
        <v>143</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sk9+K3XKCJK6WN25zxiP3zu2zKujFmiJEj07j1Swpk+AUZ85Mtwd60Xw+p52M2fIk+NgnxxsrYKqpx35UEzDGg==" saltValue="BTZJNSt7Wacj0UdpxAqDTw=="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743DAD8F-B61F-48BB-8E78-F4A3E96B50C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ISIS - Isis BSP (132/66kV)</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J51"/>
  <sheetViews>
    <sheetView showGridLines="0" topLeftCell="A1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100</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v>
      </c>
      <c r="K26" s="87"/>
      <c r="L26" s="122">
        <v>7</v>
      </c>
      <c r="M26" s="87"/>
      <c r="N26" s="122">
        <v>7</v>
      </c>
      <c r="O26" s="87"/>
      <c r="P26" s="122">
        <v>7</v>
      </c>
      <c r="Q26" s="88"/>
      <c r="R26" s="87"/>
      <c r="S26" s="122">
        <v>7</v>
      </c>
      <c r="T26" s="87"/>
      <c r="U26" s="122">
        <v>7.5</v>
      </c>
      <c r="V26" s="87"/>
      <c r="W26" s="122">
        <v>7.5</v>
      </c>
      <c r="X26" s="88"/>
      <c r="Y26" s="88"/>
      <c r="Z26" s="88"/>
      <c r="AA26" s="87"/>
      <c r="AB26" s="3">
        <v>7.5</v>
      </c>
      <c r="AC26" s="91">
        <v>7.5</v>
      </c>
      <c r="AD26" s="88"/>
      <c r="AE26" s="87"/>
      <c r="AF26" s="4">
        <v>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3.1</v>
      </c>
      <c r="K28" s="87"/>
      <c r="L28" s="122">
        <v>3.1</v>
      </c>
      <c r="M28" s="87"/>
      <c r="N28" s="122">
        <v>3.1</v>
      </c>
      <c r="O28" s="87"/>
      <c r="P28" s="122">
        <v>3.1</v>
      </c>
      <c r="Q28" s="88"/>
      <c r="R28" s="87"/>
      <c r="S28" s="122">
        <v>3.1</v>
      </c>
      <c r="T28" s="87"/>
      <c r="U28" s="122">
        <v>1.6</v>
      </c>
      <c r="V28" s="87"/>
      <c r="W28" s="122">
        <v>1.6</v>
      </c>
      <c r="X28" s="88"/>
      <c r="Y28" s="88"/>
      <c r="Z28" s="88"/>
      <c r="AA28" s="87"/>
      <c r="AB28" s="3">
        <v>1.6</v>
      </c>
      <c r="AC28" s="91">
        <v>1.5</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0.93700000000000006</v>
      </c>
      <c r="K31" s="87"/>
      <c r="L31" s="124">
        <v>0.93700000000000006</v>
      </c>
      <c r="M31" s="87"/>
      <c r="N31" s="124">
        <v>0.93700000000000006</v>
      </c>
      <c r="O31" s="87"/>
      <c r="P31" s="124">
        <v>0.93700000000000006</v>
      </c>
      <c r="Q31" s="88"/>
      <c r="R31" s="87"/>
      <c r="S31" s="124">
        <v>0.93700000000000006</v>
      </c>
      <c r="T31" s="87"/>
      <c r="U31" s="124">
        <v>0.95099999999999996</v>
      </c>
      <c r="V31" s="87"/>
      <c r="W31" s="124">
        <v>0.95099999999999996</v>
      </c>
      <c r="X31" s="88"/>
      <c r="Y31" s="88"/>
      <c r="Z31" s="88"/>
      <c r="AA31" s="87"/>
      <c r="AB31" s="7">
        <v>0.95099999999999996</v>
      </c>
      <c r="AC31" s="94">
        <v>0.95099999999999996</v>
      </c>
      <c r="AD31" s="88"/>
      <c r="AE31" s="87"/>
      <c r="AF31" s="8">
        <v>0.95099999999999996</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3</v>
      </c>
      <c r="K33" s="87"/>
      <c r="L33" s="123">
        <v>3</v>
      </c>
      <c r="M33" s="87"/>
      <c r="N33" s="123">
        <v>3</v>
      </c>
      <c r="O33" s="87"/>
      <c r="P33" s="123">
        <v>3</v>
      </c>
      <c r="Q33" s="88"/>
      <c r="R33" s="87"/>
      <c r="S33" s="123">
        <v>3</v>
      </c>
      <c r="T33" s="87"/>
      <c r="U33" s="123">
        <v>1.4</v>
      </c>
      <c r="V33" s="87"/>
      <c r="W33" s="123">
        <v>1.4</v>
      </c>
      <c r="X33" s="88"/>
      <c r="Y33" s="88"/>
      <c r="Z33" s="88"/>
      <c r="AA33" s="87"/>
      <c r="AB33" s="9">
        <v>1.4</v>
      </c>
      <c r="AC33" s="93">
        <v>1.4</v>
      </c>
      <c r="AD33" s="88"/>
      <c r="AE33" s="87"/>
      <c r="AF33" s="10">
        <v>1.4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105</v>
      </c>
      <c r="K35" s="87"/>
      <c r="L35" s="121" t="s">
        <v>105</v>
      </c>
      <c r="M35" s="87"/>
      <c r="N35" s="121" t="s">
        <v>105</v>
      </c>
      <c r="O35" s="87"/>
      <c r="P35" s="121" t="s">
        <v>105</v>
      </c>
      <c r="Q35" s="88"/>
      <c r="R35" s="87"/>
      <c r="S35" s="121" t="s">
        <v>105</v>
      </c>
      <c r="T35" s="87"/>
      <c r="U35" s="121" t="s">
        <v>105</v>
      </c>
      <c r="V35" s="87"/>
      <c r="W35" s="121" t="s">
        <v>105</v>
      </c>
      <c r="X35" s="88"/>
      <c r="Y35" s="88"/>
      <c r="Z35" s="88"/>
      <c r="AA35" s="87"/>
      <c r="AB35" s="5" t="s">
        <v>105</v>
      </c>
      <c r="AC35" s="86" t="s">
        <v>105</v>
      </c>
      <c r="AD35" s="88"/>
      <c r="AE35" s="87"/>
      <c r="AF35" s="6" t="s">
        <v>105</v>
      </c>
    </row>
    <row r="36" spans="5:32" ht="13.15" customHeight="1" x14ac:dyDescent="0.25">
      <c r="E36" s="89" t="s">
        <v>39</v>
      </c>
      <c r="F36" s="88"/>
      <c r="G36" s="88"/>
      <c r="H36" s="88"/>
      <c r="I36" s="90"/>
      <c r="J36" s="122">
        <v>3</v>
      </c>
      <c r="K36" s="87"/>
      <c r="L36" s="122">
        <v>3</v>
      </c>
      <c r="M36" s="87"/>
      <c r="N36" s="122">
        <v>3</v>
      </c>
      <c r="O36" s="87"/>
      <c r="P36" s="122">
        <v>3</v>
      </c>
      <c r="Q36" s="88"/>
      <c r="R36" s="87"/>
      <c r="S36" s="122">
        <v>3</v>
      </c>
      <c r="T36" s="87"/>
      <c r="U36" s="122">
        <v>1.4</v>
      </c>
      <c r="V36" s="87"/>
      <c r="W36" s="122">
        <v>1.4</v>
      </c>
      <c r="X36" s="88"/>
      <c r="Y36" s="88"/>
      <c r="Z36" s="88"/>
      <c r="AA36" s="87"/>
      <c r="AB36" s="3">
        <v>1.4</v>
      </c>
      <c r="AC36" s="91">
        <v>1.4</v>
      </c>
      <c r="AD36" s="88"/>
      <c r="AE36" s="87"/>
      <c r="AF36" s="4">
        <v>1.4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1.9</v>
      </c>
      <c r="K39" s="87"/>
      <c r="L39" s="122">
        <v>1.9</v>
      </c>
      <c r="M39" s="87"/>
      <c r="N39" s="122">
        <v>1.9</v>
      </c>
      <c r="O39" s="87"/>
      <c r="P39" s="122">
        <v>1.9</v>
      </c>
      <c r="Q39" s="88"/>
      <c r="R39" s="87"/>
      <c r="S39" s="122">
        <v>1.9</v>
      </c>
      <c r="T39" s="87"/>
      <c r="U39" s="122">
        <v>1.9</v>
      </c>
      <c r="V39" s="87"/>
      <c r="W39" s="122">
        <v>1.9</v>
      </c>
      <c r="X39" s="88"/>
      <c r="Y39" s="88"/>
      <c r="Z39" s="88"/>
      <c r="AA39" s="87"/>
      <c r="AB39" s="3">
        <v>1.9</v>
      </c>
      <c r="AC39" s="91">
        <v>1.9</v>
      </c>
      <c r="AD39" s="88"/>
      <c r="AE39" s="87"/>
      <c r="AF39" s="4">
        <v>1.9</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i+2F4eSNKEKp3fKe8JyKHaP7KXBdYs1AOPtweGXI+0f87O4yUmg9aAhTxX/+nuv4/kPCN9bSIY+U/T+euOPCA==" saltValue="vNatUgZtGm8G4Abu1XhOp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3A8432E-3489-4EB7-97A1-516962D5EC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BALB - Balberra (33/11kV)</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557</v>
      </c>
      <c r="J3" s="110"/>
      <c r="K3" s="110"/>
      <c r="L3" s="110"/>
      <c r="M3" s="110"/>
      <c r="N3" s="110"/>
      <c r="O3" s="110"/>
      <c r="P3" s="110"/>
      <c r="Q3" s="110"/>
      <c r="R3" s="110"/>
      <c r="S3" s="110"/>
      <c r="V3" s="112" t="s">
        <v>3</v>
      </c>
      <c r="W3" s="110"/>
      <c r="Y3" s="113" t="s">
        <v>283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558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559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560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3.5</v>
      </c>
      <c r="K26" s="87"/>
      <c r="L26" s="122">
        <v>3.5</v>
      </c>
      <c r="M26" s="87"/>
      <c r="N26" s="122">
        <v>3.5</v>
      </c>
      <c r="O26" s="87"/>
      <c r="P26" s="122">
        <v>3.5</v>
      </c>
      <c r="Q26" s="88"/>
      <c r="R26" s="87"/>
      <c r="S26" s="122">
        <v>3.5</v>
      </c>
      <c r="T26" s="87"/>
      <c r="U26" s="122">
        <v>3.5</v>
      </c>
      <c r="V26" s="87"/>
      <c r="W26" s="122">
        <v>3.5</v>
      </c>
      <c r="X26" s="88"/>
      <c r="Y26" s="88"/>
      <c r="Z26" s="88"/>
      <c r="AA26" s="87"/>
      <c r="AB26" s="3">
        <v>3.5</v>
      </c>
      <c r="AC26" s="91">
        <v>3.5</v>
      </c>
      <c r="AD26" s="88"/>
      <c r="AE26" s="87"/>
      <c r="AF26" s="4">
        <v>3.5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v>
      </c>
      <c r="K28" s="87"/>
      <c r="L28" s="122">
        <v>1.6</v>
      </c>
      <c r="M28" s="87"/>
      <c r="N28" s="122">
        <v>1.6</v>
      </c>
      <c r="O28" s="87"/>
      <c r="P28" s="122">
        <v>1.7</v>
      </c>
      <c r="Q28" s="88"/>
      <c r="R28" s="87"/>
      <c r="S28" s="122">
        <v>1.7</v>
      </c>
      <c r="T28" s="87"/>
      <c r="U28" s="122">
        <v>1.3</v>
      </c>
      <c r="V28" s="87"/>
      <c r="W28" s="122">
        <v>1.3</v>
      </c>
      <c r="X28" s="88"/>
      <c r="Y28" s="88"/>
      <c r="Z28" s="88"/>
      <c r="AA28" s="87"/>
      <c r="AB28" s="3">
        <v>1.3</v>
      </c>
      <c r="AC28" s="91">
        <v>1.2</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v>
      </c>
      <c r="K31" s="87"/>
      <c r="L31" s="124">
        <v>0.98</v>
      </c>
      <c r="M31" s="87"/>
      <c r="N31" s="124">
        <v>0.98</v>
      </c>
      <c r="O31" s="87"/>
      <c r="P31" s="124">
        <v>0.98</v>
      </c>
      <c r="Q31" s="88"/>
      <c r="R31" s="87"/>
      <c r="S31" s="124">
        <v>0.98</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1.5</v>
      </c>
      <c r="K33" s="87"/>
      <c r="L33" s="123">
        <v>1.5</v>
      </c>
      <c r="M33" s="87"/>
      <c r="N33" s="123">
        <v>1.5</v>
      </c>
      <c r="O33" s="87"/>
      <c r="P33" s="123">
        <v>1.5</v>
      </c>
      <c r="Q33" s="88"/>
      <c r="R33" s="87"/>
      <c r="S33" s="123">
        <v>1.5</v>
      </c>
      <c r="T33" s="87"/>
      <c r="U33" s="123">
        <v>1.2</v>
      </c>
      <c r="V33" s="87"/>
      <c r="W33" s="123">
        <v>1.2</v>
      </c>
      <c r="X33" s="88"/>
      <c r="Y33" s="88"/>
      <c r="Z33" s="88"/>
      <c r="AA33" s="87"/>
      <c r="AB33" s="9">
        <v>1.2</v>
      </c>
      <c r="AC33" s="93">
        <v>1.1000000000000001</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2">
        <v>1.5</v>
      </c>
      <c r="K36" s="87"/>
      <c r="L36" s="122">
        <v>1.5</v>
      </c>
      <c r="M36" s="87"/>
      <c r="N36" s="122">
        <v>1.5</v>
      </c>
      <c r="O36" s="87"/>
      <c r="P36" s="122">
        <v>1.5</v>
      </c>
      <c r="Q36" s="88"/>
      <c r="R36" s="87"/>
      <c r="S36" s="122">
        <v>1.5</v>
      </c>
      <c r="T36" s="87"/>
      <c r="U36" s="122">
        <v>1.2</v>
      </c>
      <c r="V36" s="87"/>
      <c r="W36" s="122">
        <v>1.2</v>
      </c>
      <c r="X36" s="88"/>
      <c r="Y36" s="88"/>
      <c r="Z36" s="88"/>
      <c r="AA36" s="87"/>
      <c r="AB36" s="3">
        <v>1.2</v>
      </c>
      <c r="AC36" s="91">
        <v>1.1000000000000001</v>
      </c>
      <c r="AD36" s="88"/>
      <c r="AE36" s="87"/>
      <c r="AF36" s="4">
        <v>1.2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0.8</v>
      </c>
      <c r="K39" s="87"/>
      <c r="L39" s="122">
        <v>0.8</v>
      </c>
      <c r="M39" s="87"/>
      <c r="N39" s="122">
        <v>0.8</v>
      </c>
      <c r="O39" s="87"/>
      <c r="P39" s="122">
        <v>0.8</v>
      </c>
      <c r="Q39" s="88"/>
      <c r="R39" s="87"/>
      <c r="S39" s="122">
        <v>0.8</v>
      </c>
      <c r="T39" s="87"/>
      <c r="U39" s="122">
        <v>0.8</v>
      </c>
      <c r="V39" s="87"/>
      <c r="W39" s="122">
        <v>0.8</v>
      </c>
      <c r="X39" s="88"/>
      <c r="Y39" s="88"/>
      <c r="Z39" s="88"/>
      <c r="AA39" s="87"/>
      <c r="AB39" s="3">
        <v>0.8</v>
      </c>
      <c r="AC39" s="91">
        <v>0.8</v>
      </c>
      <c r="AD39" s="88"/>
      <c r="AE39" s="87"/>
      <c r="AF39" s="4">
        <v>0.8</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9xcG8+D35a6s3G+knV1e2/XKuRWeKvTlYQNCpTGewraWGkJLMpNwmmjHb2D024EZIABY32QKjdWB8x0KSsR/Fg==" saltValue="4Ml2B+BuFi7kqyGiZbE26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A43ED53-6D57-499D-A3D1-2D505F269EF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JAND - Jandowae (33/11kV)</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561</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221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562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563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12.1</v>
      </c>
      <c r="K26" s="87"/>
      <c r="L26" s="122">
        <v>12.1</v>
      </c>
      <c r="M26" s="87"/>
      <c r="N26" s="122">
        <v>12.1</v>
      </c>
      <c r="O26" s="87"/>
      <c r="P26" s="122">
        <v>12.1</v>
      </c>
      <c r="Q26" s="88"/>
      <c r="R26" s="87"/>
      <c r="S26" s="122">
        <v>12.1</v>
      </c>
      <c r="T26" s="87"/>
      <c r="U26" s="122">
        <v>12.4</v>
      </c>
      <c r="V26" s="87"/>
      <c r="W26" s="122">
        <v>12.4</v>
      </c>
      <c r="X26" s="88"/>
      <c r="Y26" s="88"/>
      <c r="Z26" s="88"/>
      <c r="AA26" s="87"/>
      <c r="AB26" s="3">
        <v>12.4</v>
      </c>
      <c r="AC26" s="91">
        <v>12.4</v>
      </c>
      <c r="AD26" s="88"/>
      <c r="AE26" s="87"/>
      <c r="AF26" s="4">
        <v>12.4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6.7</v>
      </c>
      <c r="K28" s="87"/>
      <c r="L28" s="122">
        <v>6.7</v>
      </c>
      <c r="M28" s="87"/>
      <c r="N28" s="122">
        <v>6.7</v>
      </c>
      <c r="O28" s="87"/>
      <c r="P28" s="122">
        <v>6.7</v>
      </c>
      <c r="Q28" s="88"/>
      <c r="R28" s="87"/>
      <c r="S28" s="122">
        <v>6.7</v>
      </c>
      <c r="T28" s="87"/>
      <c r="U28" s="122">
        <v>2.8</v>
      </c>
      <c r="V28" s="87"/>
      <c r="W28" s="122">
        <v>2.8</v>
      </c>
      <c r="X28" s="88"/>
      <c r="Y28" s="88"/>
      <c r="Z28" s="88"/>
      <c r="AA28" s="87"/>
      <c r="AB28" s="3">
        <v>2.7</v>
      </c>
      <c r="AC28" s="91">
        <v>2.7</v>
      </c>
      <c r="AD28" s="88"/>
      <c r="AE28" s="87"/>
      <c r="AF28" s="4">
        <v>2.7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0.85099999999999998</v>
      </c>
      <c r="K31" s="87"/>
      <c r="L31" s="124">
        <v>0.85099999999999998</v>
      </c>
      <c r="M31" s="87"/>
      <c r="N31" s="124">
        <v>0.85099999999999998</v>
      </c>
      <c r="O31" s="87"/>
      <c r="P31" s="124">
        <v>0.85099999999999998</v>
      </c>
      <c r="Q31" s="88"/>
      <c r="R31" s="87"/>
      <c r="S31" s="124">
        <v>0.85099999999999998</v>
      </c>
      <c r="T31" s="87"/>
      <c r="U31" s="124">
        <v>0.86899999999999999</v>
      </c>
      <c r="V31" s="87"/>
      <c r="W31" s="124">
        <v>0.86899999999999999</v>
      </c>
      <c r="X31" s="88"/>
      <c r="Y31" s="88"/>
      <c r="Z31" s="88"/>
      <c r="AA31" s="87"/>
      <c r="AB31" s="7">
        <v>0.86899999999999999</v>
      </c>
      <c r="AC31" s="94">
        <v>0.86899999999999999</v>
      </c>
      <c r="AD31" s="88"/>
      <c r="AE31" s="87"/>
      <c r="AF31" s="8">
        <v>0.86899999999999999</v>
      </c>
    </row>
    <row r="32" spans="4:32" ht="13.15" customHeight="1" x14ac:dyDescent="0.25">
      <c r="E32" s="89" t="s">
        <v>34</v>
      </c>
      <c r="F32" s="88"/>
      <c r="G32" s="88"/>
      <c r="H32" s="88"/>
      <c r="I32" s="90"/>
      <c r="J32" s="122">
        <v>7</v>
      </c>
      <c r="K32" s="87"/>
      <c r="L32" s="122">
        <v>7</v>
      </c>
      <c r="M32" s="87"/>
      <c r="N32" s="122">
        <v>7</v>
      </c>
      <c r="O32" s="87"/>
      <c r="P32" s="122">
        <v>7</v>
      </c>
      <c r="Q32" s="88"/>
      <c r="R32" s="87"/>
      <c r="S32" s="122">
        <v>7</v>
      </c>
      <c r="T32" s="87"/>
      <c r="U32" s="122">
        <v>7.1</v>
      </c>
      <c r="V32" s="87"/>
      <c r="W32" s="122">
        <v>7.1</v>
      </c>
      <c r="X32" s="88"/>
      <c r="Y32" s="88"/>
      <c r="Z32" s="88"/>
      <c r="AA32" s="87"/>
      <c r="AB32" s="3">
        <v>7.1</v>
      </c>
      <c r="AC32" s="91">
        <v>7.1</v>
      </c>
      <c r="AD32" s="88"/>
      <c r="AE32" s="87"/>
      <c r="AF32" s="4">
        <v>7.1</v>
      </c>
    </row>
    <row r="33" spans="5:32" ht="13.15" customHeight="1" x14ac:dyDescent="0.25">
      <c r="E33" s="92" t="s">
        <v>35</v>
      </c>
      <c r="F33" s="88"/>
      <c r="G33" s="88"/>
      <c r="H33" s="88"/>
      <c r="I33" s="90"/>
      <c r="J33" s="123">
        <v>6.5</v>
      </c>
      <c r="K33" s="87"/>
      <c r="L33" s="123">
        <v>6.5</v>
      </c>
      <c r="M33" s="87"/>
      <c r="N33" s="123">
        <v>6.5</v>
      </c>
      <c r="O33" s="87"/>
      <c r="P33" s="123">
        <v>6.5</v>
      </c>
      <c r="Q33" s="88"/>
      <c r="R33" s="87"/>
      <c r="S33" s="123">
        <v>6.5</v>
      </c>
      <c r="T33" s="87"/>
      <c r="U33" s="123">
        <v>2.6</v>
      </c>
      <c r="V33" s="87"/>
      <c r="W33" s="123">
        <v>2.6</v>
      </c>
      <c r="X33" s="88"/>
      <c r="Y33" s="88"/>
      <c r="Z33" s="88"/>
      <c r="AA33" s="87"/>
      <c r="AB33" s="9">
        <v>2.6</v>
      </c>
      <c r="AC33" s="93">
        <v>2.6</v>
      </c>
      <c r="AD33" s="88"/>
      <c r="AE33" s="87"/>
      <c r="AF33" s="10">
        <v>2.6</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YmvbhVMzmpjpLy4kz4YhyZS+NxW6m9l/jNEPengpFu6nz2OpSzV8hvD5s3jk9OZSUsj1sGmTRmUFbf7gsTQiZA==" saltValue="lnuTNUzdEPVcD4/Kxk0fV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3E83F2D-1433-4826-82A5-7AB9B9226C4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JARV - Jarvisfield (66/11kV)</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569</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570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571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572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7.4</v>
      </c>
      <c r="K26" s="87"/>
      <c r="L26" s="122">
        <v>7.4</v>
      </c>
      <c r="M26" s="87"/>
      <c r="N26" s="122">
        <v>7.4</v>
      </c>
      <c r="O26" s="87"/>
      <c r="P26" s="122">
        <v>7.4</v>
      </c>
      <c r="Q26" s="88"/>
      <c r="R26" s="87"/>
      <c r="S26" s="122">
        <v>7.4</v>
      </c>
      <c r="T26" s="87"/>
      <c r="U26" s="122">
        <v>8.8000000000000007</v>
      </c>
      <c r="V26" s="87"/>
      <c r="W26" s="122">
        <v>8.8000000000000007</v>
      </c>
      <c r="X26" s="88"/>
      <c r="Y26" s="88"/>
      <c r="Z26" s="88"/>
      <c r="AA26" s="87"/>
      <c r="AB26" s="3">
        <v>8.8000000000000007</v>
      </c>
      <c r="AC26" s="91">
        <v>8.8000000000000007</v>
      </c>
      <c r="AD26" s="88"/>
      <c r="AE26" s="87"/>
      <c r="AF26" s="4">
        <v>8.8000000000000007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3.1</v>
      </c>
      <c r="K28" s="87"/>
      <c r="L28" s="122">
        <v>3.1</v>
      </c>
      <c r="M28" s="87"/>
      <c r="N28" s="122">
        <v>3.1</v>
      </c>
      <c r="O28" s="87"/>
      <c r="P28" s="122">
        <v>3.1</v>
      </c>
      <c r="Q28" s="88"/>
      <c r="R28" s="87"/>
      <c r="S28" s="122">
        <v>3</v>
      </c>
      <c r="T28" s="87"/>
      <c r="U28" s="122">
        <v>2.1</v>
      </c>
      <c r="V28" s="87"/>
      <c r="W28" s="122">
        <v>2</v>
      </c>
      <c r="X28" s="88"/>
      <c r="Y28" s="88"/>
      <c r="Z28" s="88"/>
      <c r="AA28" s="87"/>
      <c r="AB28" s="3">
        <v>2</v>
      </c>
      <c r="AC28" s="91">
        <v>2</v>
      </c>
      <c r="AD28" s="88"/>
      <c r="AE28" s="87"/>
      <c r="AF28" s="4">
        <v>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0.97099999999999997</v>
      </c>
      <c r="K31" s="87"/>
      <c r="L31" s="124">
        <v>0.97099999999999997</v>
      </c>
      <c r="M31" s="87"/>
      <c r="N31" s="124">
        <v>0.97099999999999997</v>
      </c>
      <c r="O31" s="87"/>
      <c r="P31" s="124">
        <v>0.97099999999999997</v>
      </c>
      <c r="Q31" s="88"/>
      <c r="R31" s="87"/>
      <c r="S31" s="124">
        <v>0.97099999999999997</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2.9</v>
      </c>
      <c r="K33" s="87"/>
      <c r="L33" s="123">
        <v>2.9</v>
      </c>
      <c r="M33" s="87"/>
      <c r="N33" s="123">
        <v>2.9</v>
      </c>
      <c r="O33" s="87"/>
      <c r="P33" s="123">
        <v>2.9</v>
      </c>
      <c r="Q33" s="88"/>
      <c r="R33" s="87"/>
      <c r="S33" s="123">
        <v>2.9</v>
      </c>
      <c r="T33" s="87"/>
      <c r="U33" s="123">
        <v>1.7</v>
      </c>
      <c r="V33" s="87"/>
      <c r="W33" s="123">
        <v>1.7</v>
      </c>
      <c r="X33" s="88"/>
      <c r="Y33" s="88"/>
      <c r="Z33" s="88"/>
      <c r="AA33" s="87"/>
      <c r="AB33" s="9">
        <v>1.7</v>
      </c>
      <c r="AC33" s="93">
        <v>1.7</v>
      </c>
      <c r="AD33" s="88"/>
      <c r="AE33" s="87"/>
      <c r="AF33" s="10">
        <v>1.7</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381</v>
      </c>
      <c r="K35" s="87"/>
      <c r="L35" s="121" t="s">
        <v>381</v>
      </c>
      <c r="M35" s="87"/>
      <c r="N35" s="121" t="s">
        <v>381</v>
      </c>
      <c r="O35" s="87"/>
      <c r="P35" s="121" t="s">
        <v>381</v>
      </c>
      <c r="Q35" s="88"/>
      <c r="R35" s="87"/>
      <c r="S35" s="121" t="s">
        <v>381</v>
      </c>
      <c r="T35" s="87"/>
      <c r="U35" s="121" t="s">
        <v>381</v>
      </c>
      <c r="V35" s="87"/>
      <c r="W35" s="121" t="s">
        <v>381</v>
      </c>
      <c r="X35" s="88"/>
      <c r="Y35" s="88"/>
      <c r="Z35" s="88"/>
      <c r="AA35" s="87"/>
      <c r="AB35" s="5" t="s">
        <v>381</v>
      </c>
      <c r="AC35" s="86" t="s">
        <v>381</v>
      </c>
      <c r="AD35" s="88"/>
      <c r="AE35" s="87"/>
      <c r="AF35" s="6" t="s">
        <v>381</v>
      </c>
    </row>
    <row r="36" spans="5:32" ht="13.15" customHeight="1" x14ac:dyDescent="0.25">
      <c r="E36" s="89" t="s">
        <v>39</v>
      </c>
      <c r="F36" s="88"/>
      <c r="G36" s="88"/>
      <c r="H36" s="88"/>
      <c r="I36" s="90"/>
      <c r="J36" s="122">
        <v>2.9</v>
      </c>
      <c r="K36" s="87"/>
      <c r="L36" s="122">
        <v>2.9</v>
      </c>
      <c r="M36" s="87"/>
      <c r="N36" s="122">
        <v>2.9</v>
      </c>
      <c r="O36" s="87"/>
      <c r="P36" s="122">
        <v>2.9</v>
      </c>
      <c r="Q36" s="88"/>
      <c r="R36" s="87"/>
      <c r="S36" s="122">
        <v>2.9</v>
      </c>
      <c r="T36" s="87"/>
      <c r="U36" s="122">
        <v>1.7</v>
      </c>
      <c r="V36" s="87"/>
      <c r="W36" s="122">
        <v>1.7</v>
      </c>
      <c r="X36" s="88"/>
      <c r="Y36" s="88"/>
      <c r="Z36" s="88"/>
      <c r="AA36" s="87"/>
      <c r="AB36" s="3">
        <v>1.7</v>
      </c>
      <c r="AC36" s="91">
        <v>1.7</v>
      </c>
      <c r="AD36" s="88"/>
      <c r="AE36" s="87"/>
      <c r="AF36" s="4">
        <v>1.7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2.7</v>
      </c>
      <c r="K39" s="87"/>
      <c r="L39" s="122">
        <v>2.7</v>
      </c>
      <c r="M39" s="87"/>
      <c r="N39" s="122">
        <v>2.7</v>
      </c>
      <c r="O39" s="87"/>
      <c r="P39" s="122">
        <v>2.7</v>
      </c>
      <c r="Q39" s="88"/>
      <c r="R39" s="87"/>
      <c r="S39" s="122">
        <v>2.7</v>
      </c>
      <c r="T39" s="87"/>
      <c r="U39" s="122">
        <v>2.7</v>
      </c>
      <c r="V39" s="87"/>
      <c r="W39" s="122">
        <v>2.7</v>
      </c>
      <c r="X39" s="88"/>
      <c r="Y39" s="88"/>
      <c r="Z39" s="88"/>
      <c r="AA39" s="87"/>
      <c r="AB39" s="3">
        <v>2.7</v>
      </c>
      <c r="AC39" s="91">
        <v>2.7</v>
      </c>
      <c r="AD39" s="88"/>
      <c r="AE39" s="87"/>
      <c r="AF39" s="4">
        <v>2.7</v>
      </c>
    </row>
    <row r="40" spans="5:32" x14ac:dyDescent="0.25">
      <c r="E40" s="89" t="s">
        <v>43</v>
      </c>
      <c r="F40" s="88"/>
      <c r="G40" s="88"/>
      <c r="H40" s="88"/>
      <c r="I40" s="90"/>
      <c r="J40" s="122">
        <v>0.4</v>
      </c>
      <c r="K40" s="87"/>
      <c r="L40" s="122">
        <v>0.4</v>
      </c>
      <c r="M40" s="87"/>
      <c r="N40" s="122">
        <v>0.4</v>
      </c>
      <c r="O40" s="87"/>
      <c r="P40" s="122">
        <v>0.4</v>
      </c>
      <c r="Q40" s="88"/>
      <c r="R40" s="87"/>
      <c r="S40" s="122">
        <v>0.4</v>
      </c>
      <c r="T40" s="87"/>
      <c r="U40" s="122">
        <v>0.4</v>
      </c>
      <c r="V40" s="87"/>
      <c r="W40" s="122">
        <v>0.4</v>
      </c>
      <c r="X40" s="88"/>
      <c r="Y40" s="88"/>
      <c r="Z40" s="88"/>
      <c r="AA40" s="87"/>
      <c r="AB40" s="3">
        <v>0.4</v>
      </c>
      <c r="AC40" s="91">
        <v>0.4</v>
      </c>
      <c r="AD40" s="88"/>
      <c r="AE40" s="87"/>
      <c r="AF40" s="4">
        <v>0.4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xDrWirXzijRq/VW3nAMtczsQvFz8Ap6p6pNdUSzfKjDgY2m5W32G8YDSuuVObxPbqHm2/Qsb9ebw0a3FXqk5Q==" saltValue="aHBa8RtBe1Nm6L3zoTpk5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EA12738-51DD-47CE-B148-90057538C2B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JUCR - Julia Creek (66/33kV)</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564</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565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566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567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39.6</v>
      </c>
      <c r="K26" s="87"/>
      <c r="L26" s="122">
        <v>39.6</v>
      </c>
      <c r="M26" s="87"/>
      <c r="N26" s="122">
        <v>39.6</v>
      </c>
      <c r="O26" s="87"/>
      <c r="P26" s="122">
        <v>39.6</v>
      </c>
      <c r="Q26" s="88"/>
      <c r="R26" s="87"/>
      <c r="S26" s="122">
        <v>39.6</v>
      </c>
      <c r="T26" s="87"/>
      <c r="U26" s="122">
        <v>43.4</v>
      </c>
      <c r="V26" s="87"/>
      <c r="W26" s="122">
        <v>43.4</v>
      </c>
      <c r="X26" s="88"/>
      <c r="Y26" s="88"/>
      <c r="Z26" s="88"/>
      <c r="AA26" s="87"/>
      <c r="AB26" s="3">
        <v>43.4</v>
      </c>
      <c r="AC26" s="91">
        <v>43.4</v>
      </c>
      <c r="AD26" s="88"/>
      <c r="AE26" s="87"/>
      <c r="AF26" s="4">
        <v>43.4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v>
      </c>
      <c r="K28" s="87"/>
      <c r="L28" s="122">
        <v>5.0999999999999996</v>
      </c>
      <c r="M28" s="87"/>
      <c r="N28" s="122">
        <v>5.2</v>
      </c>
      <c r="O28" s="87"/>
      <c r="P28" s="122">
        <v>5.2</v>
      </c>
      <c r="Q28" s="88"/>
      <c r="R28" s="87"/>
      <c r="S28" s="122">
        <v>5.3</v>
      </c>
      <c r="T28" s="87"/>
      <c r="U28" s="122">
        <v>3.4</v>
      </c>
      <c r="V28" s="87"/>
      <c r="W28" s="122">
        <v>3.5</v>
      </c>
      <c r="X28" s="88"/>
      <c r="Y28" s="88"/>
      <c r="Z28" s="88"/>
      <c r="AA28" s="87"/>
      <c r="AB28" s="3">
        <v>3.5</v>
      </c>
      <c r="AC28" s="91">
        <v>3.5</v>
      </c>
      <c r="AD28" s="88"/>
      <c r="AE28" s="87"/>
      <c r="AF28" s="4">
        <v>3.5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4.7</v>
      </c>
      <c r="K33" s="87"/>
      <c r="L33" s="123">
        <v>4.7</v>
      </c>
      <c r="M33" s="87"/>
      <c r="N33" s="123">
        <v>4.8</v>
      </c>
      <c r="O33" s="87"/>
      <c r="P33" s="123">
        <v>4.8</v>
      </c>
      <c r="Q33" s="88"/>
      <c r="R33" s="87"/>
      <c r="S33" s="123">
        <v>4.9000000000000004</v>
      </c>
      <c r="T33" s="87"/>
      <c r="U33" s="123">
        <v>3.2</v>
      </c>
      <c r="V33" s="87"/>
      <c r="W33" s="123">
        <v>3.3</v>
      </c>
      <c r="X33" s="88"/>
      <c r="Y33" s="88"/>
      <c r="Z33" s="88"/>
      <c r="AA33" s="87"/>
      <c r="AB33" s="9">
        <v>3.3</v>
      </c>
      <c r="AC33" s="93">
        <v>3.3</v>
      </c>
      <c r="AD33" s="88"/>
      <c r="AE33" s="87"/>
      <c r="AF33" s="10">
        <v>3.4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568</v>
      </c>
      <c r="K35" s="87"/>
      <c r="L35" s="121" t="s">
        <v>568</v>
      </c>
      <c r="M35" s="87"/>
      <c r="N35" s="121" t="s">
        <v>568</v>
      </c>
      <c r="O35" s="87"/>
      <c r="P35" s="121" t="s">
        <v>568</v>
      </c>
      <c r="Q35" s="88"/>
      <c r="R35" s="87"/>
      <c r="S35" s="121" t="s">
        <v>568</v>
      </c>
      <c r="T35" s="87"/>
      <c r="U35" s="121" t="s">
        <v>568</v>
      </c>
      <c r="V35" s="87"/>
      <c r="W35" s="121" t="s">
        <v>568</v>
      </c>
      <c r="X35" s="88"/>
      <c r="Y35" s="88"/>
      <c r="Z35" s="88"/>
      <c r="AA35" s="87"/>
      <c r="AB35" s="5" t="s">
        <v>568</v>
      </c>
      <c r="AC35" s="86" t="s">
        <v>568</v>
      </c>
      <c r="AD35" s="88"/>
      <c r="AE35" s="87"/>
      <c r="AF35" s="6" t="s">
        <v>568</v>
      </c>
    </row>
    <row r="36" spans="5:32" ht="13.15" customHeight="1" x14ac:dyDescent="0.25">
      <c r="E36" s="89" t="s">
        <v>39</v>
      </c>
      <c r="F36" s="88"/>
      <c r="G36" s="88"/>
      <c r="H36" s="88"/>
      <c r="I36" s="90"/>
      <c r="J36" s="122">
        <v>4.7</v>
      </c>
      <c r="K36" s="87"/>
      <c r="L36" s="122">
        <v>4.7</v>
      </c>
      <c r="M36" s="87"/>
      <c r="N36" s="122">
        <v>4.8</v>
      </c>
      <c r="O36" s="87"/>
      <c r="P36" s="122">
        <v>4.8</v>
      </c>
      <c r="Q36" s="88"/>
      <c r="R36" s="87"/>
      <c r="S36" s="122">
        <v>4.9000000000000004</v>
      </c>
      <c r="T36" s="87"/>
      <c r="U36" s="122">
        <v>3.2</v>
      </c>
      <c r="V36" s="87"/>
      <c r="W36" s="122">
        <v>3.3</v>
      </c>
      <c r="X36" s="88"/>
      <c r="Y36" s="88"/>
      <c r="Z36" s="88"/>
      <c r="AA36" s="87"/>
      <c r="AB36" s="3">
        <v>3.3</v>
      </c>
      <c r="AC36" s="91">
        <v>3.3</v>
      </c>
      <c r="AD36" s="88"/>
      <c r="AE36" s="87"/>
      <c r="AF36" s="4">
        <v>3.4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4.3</v>
      </c>
      <c r="K39" s="87"/>
      <c r="L39" s="122">
        <v>4.3</v>
      </c>
      <c r="M39" s="87"/>
      <c r="N39" s="122">
        <v>4.3</v>
      </c>
      <c r="O39" s="87"/>
      <c r="P39" s="122">
        <v>4.3</v>
      </c>
      <c r="Q39" s="88"/>
      <c r="R39" s="87"/>
      <c r="S39" s="122">
        <v>4.3</v>
      </c>
      <c r="T39" s="87"/>
      <c r="U39" s="122">
        <v>4.3</v>
      </c>
      <c r="V39" s="87"/>
      <c r="W39" s="122">
        <v>4.3</v>
      </c>
      <c r="X39" s="88"/>
      <c r="Y39" s="88"/>
      <c r="Z39" s="88"/>
      <c r="AA39" s="87"/>
      <c r="AB39" s="3">
        <v>4.3</v>
      </c>
      <c r="AC39" s="91">
        <v>4.3</v>
      </c>
      <c r="AD39" s="88"/>
      <c r="AE39" s="87"/>
      <c r="AF39" s="4">
        <v>4.3</v>
      </c>
    </row>
    <row r="40" spans="5:32" x14ac:dyDescent="0.25">
      <c r="E40" s="89" t="s">
        <v>43</v>
      </c>
      <c r="F40" s="88"/>
      <c r="G40" s="88"/>
      <c r="H40" s="88"/>
      <c r="I40" s="90"/>
      <c r="J40" s="122">
        <v>1.5</v>
      </c>
      <c r="K40" s="87"/>
      <c r="L40" s="122">
        <v>1.5</v>
      </c>
      <c r="M40" s="87"/>
      <c r="N40" s="122">
        <v>1.5</v>
      </c>
      <c r="O40" s="87"/>
      <c r="P40" s="122">
        <v>1.5</v>
      </c>
      <c r="Q40" s="88"/>
      <c r="R40" s="87"/>
      <c r="S40" s="122">
        <v>1.5</v>
      </c>
      <c r="T40" s="87"/>
      <c r="U40" s="122">
        <v>1.5</v>
      </c>
      <c r="V40" s="87"/>
      <c r="W40" s="122">
        <v>1.5</v>
      </c>
      <c r="X40" s="88"/>
      <c r="Y40" s="88"/>
      <c r="Z40" s="88"/>
      <c r="AA40" s="87"/>
      <c r="AB40" s="3">
        <v>1.5</v>
      </c>
      <c r="AC40" s="91">
        <v>1.5</v>
      </c>
      <c r="AD40" s="88"/>
      <c r="AE40" s="87"/>
      <c r="AF40" s="4">
        <v>1.5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CpCp+Hx8QuhekKGRzd4wLxc6jw1SbA0W3JbY9SgQbNa7lrL6uXydvsSk6vre7WJ8HS16mhBoFng0KY/2fotLQ==" saltValue="Qlk9YMiEeexJ52igLby4R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853D6D0-3470-452C-8B04-7B476FD6C1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JUPO - Jubilee Pocket (66/11kV)</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573</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574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559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575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v>
      </c>
      <c r="K26" s="87"/>
      <c r="L26" s="122">
        <v>1</v>
      </c>
      <c r="M26" s="87"/>
      <c r="N26" s="122">
        <v>1</v>
      </c>
      <c r="O26" s="87"/>
      <c r="P26" s="122">
        <v>1</v>
      </c>
      <c r="Q26" s="88"/>
      <c r="R26" s="87"/>
      <c r="S26" s="122">
        <v>1</v>
      </c>
      <c r="T26" s="87"/>
      <c r="U26" s="122">
        <v>1</v>
      </c>
      <c r="V26" s="87"/>
      <c r="W26" s="122">
        <v>1</v>
      </c>
      <c r="X26" s="88"/>
      <c r="Y26" s="88"/>
      <c r="Z26" s="88"/>
      <c r="AA26" s="87"/>
      <c r="AB26" s="3">
        <v>1</v>
      </c>
      <c r="AC26" s="91">
        <v>1</v>
      </c>
      <c r="AD26" s="88"/>
      <c r="AE26" s="87"/>
      <c r="AF26" s="4">
        <v>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v>
      </c>
      <c r="K28" s="87"/>
      <c r="L28" s="122">
        <v>1</v>
      </c>
      <c r="M28" s="87"/>
      <c r="N28" s="122">
        <v>1</v>
      </c>
      <c r="O28" s="87"/>
      <c r="P28" s="122">
        <v>1</v>
      </c>
      <c r="Q28" s="88"/>
      <c r="R28" s="87"/>
      <c r="S28" s="122">
        <v>1</v>
      </c>
      <c r="T28" s="87"/>
      <c r="U28" s="122">
        <v>0.9</v>
      </c>
      <c r="V28" s="87"/>
      <c r="W28" s="122">
        <v>0.9</v>
      </c>
      <c r="X28" s="88"/>
      <c r="Y28" s="88"/>
      <c r="Z28" s="88"/>
      <c r="AA28" s="87"/>
      <c r="AB28" s="3">
        <v>0.9</v>
      </c>
      <c r="AC28" s="91">
        <v>0.9</v>
      </c>
      <c r="AD28" s="88"/>
      <c r="AE28" s="87"/>
      <c r="AF28" s="4">
        <v>0.9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0.97199999999999998</v>
      </c>
      <c r="K31" s="87"/>
      <c r="L31" s="124">
        <v>0.97199999999999998</v>
      </c>
      <c r="M31" s="87"/>
      <c r="N31" s="124">
        <v>0.97199999999999998</v>
      </c>
      <c r="O31" s="87"/>
      <c r="P31" s="124">
        <v>0.97199999999999998</v>
      </c>
      <c r="Q31" s="88"/>
      <c r="R31" s="87"/>
      <c r="S31" s="124">
        <v>0.97199999999999998</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0.9</v>
      </c>
      <c r="K33" s="87"/>
      <c r="L33" s="123">
        <v>0.9</v>
      </c>
      <c r="M33" s="87"/>
      <c r="N33" s="123">
        <v>0.9</v>
      </c>
      <c r="O33" s="87"/>
      <c r="P33" s="123">
        <v>0.9</v>
      </c>
      <c r="Q33" s="88"/>
      <c r="R33" s="87"/>
      <c r="S33" s="123">
        <v>0.9</v>
      </c>
      <c r="T33" s="87"/>
      <c r="U33" s="123">
        <v>0.9</v>
      </c>
      <c r="V33" s="87"/>
      <c r="W33" s="123">
        <v>0.9</v>
      </c>
      <c r="X33" s="88"/>
      <c r="Y33" s="88"/>
      <c r="Z33" s="88"/>
      <c r="AA33" s="87"/>
      <c r="AB33" s="9">
        <v>0.9</v>
      </c>
      <c r="AC33" s="93">
        <v>0.9</v>
      </c>
      <c r="AD33" s="88"/>
      <c r="AE33" s="87"/>
      <c r="AF33" s="10">
        <v>0.9</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2">
        <v>0.9</v>
      </c>
      <c r="K36" s="87"/>
      <c r="L36" s="122">
        <v>0.9</v>
      </c>
      <c r="M36" s="87"/>
      <c r="N36" s="122">
        <v>0.9</v>
      </c>
      <c r="O36" s="87"/>
      <c r="P36" s="122">
        <v>0.9</v>
      </c>
      <c r="Q36" s="88"/>
      <c r="R36" s="87"/>
      <c r="S36" s="122">
        <v>0.9</v>
      </c>
      <c r="T36" s="87"/>
      <c r="U36" s="122">
        <v>0.9</v>
      </c>
      <c r="V36" s="87"/>
      <c r="W36" s="122">
        <v>0.9</v>
      </c>
      <c r="X36" s="88"/>
      <c r="Y36" s="88"/>
      <c r="Z36" s="88"/>
      <c r="AA36" s="87"/>
      <c r="AB36" s="3">
        <v>0.9</v>
      </c>
      <c r="AC36" s="91">
        <v>0.9</v>
      </c>
      <c r="AD36" s="88"/>
      <c r="AE36" s="87"/>
      <c r="AF36" s="4">
        <v>0.9</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1.1000000000000001</v>
      </c>
      <c r="K39" s="87"/>
      <c r="L39" s="122">
        <v>1.1000000000000001</v>
      </c>
      <c r="M39" s="87"/>
      <c r="N39" s="122">
        <v>1.1000000000000001</v>
      </c>
      <c r="O39" s="87"/>
      <c r="P39" s="122">
        <v>1.1000000000000001</v>
      </c>
      <c r="Q39" s="88"/>
      <c r="R39" s="87"/>
      <c r="S39" s="122">
        <v>1.1000000000000001</v>
      </c>
      <c r="T39" s="87"/>
      <c r="U39" s="122">
        <v>1.1000000000000001</v>
      </c>
      <c r="V39" s="87"/>
      <c r="W39" s="122">
        <v>1.1000000000000001</v>
      </c>
      <c r="X39" s="88"/>
      <c r="Y39" s="88"/>
      <c r="Z39" s="88"/>
      <c r="AA39" s="87"/>
      <c r="AB39" s="3">
        <v>1.1000000000000001</v>
      </c>
      <c r="AC39" s="91">
        <v>1.1000000000000001</v>
      </c>
      <c r="AD39" s="88"/>
      <c r="AE39" s="87"/>
      <c r="AF39" s="4">
        <v>1.1000000000000001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AN7xv4ZCsH2iqmdpsmGuI6EUcLpFOO6VcDsMR9WJNvlREnbziOWPFvA6f2Xxp2WhzJL1PTAA+yadZxDMld4eQ==" saltValue="i2VYbFQa0sPCLqS5KfteO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D1F08FF-4571-42BC-9937-73A2483E59C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KAIM - Kaimkillenbun (33/11kV)</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576</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577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578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580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v>
      </c>
      <c r="K26" s="87"/>
      <c r="L26" s="122">
        <v>13</v>
      </c>
      <c r="M26" s="87"/>
      <c r="N26" s="122">
        <v>13</v>
      </c>
      <c r="O26" s="87"/>
      <c r="P26" s="122">
        <v>13</v>
      </c>
      <c r="Q26" s="88"/>
      <c r="R26" s="87"/>
      <c r="S26" s="122">
        <v>13</v>
      </c>
      <c r="T26" s="87"/>
      <c r="U26" s="122">
        <v>14.2</v>
      </c>
      <c r="V26" s="87"/>
      <c r="W26" s="122">
        <v>14.2</v>
      </c>
      <c r="X26" s="88"/>
      <c r="Y26" s="88"/>
      <c r="Z26" s="88"/>
      <c r="AA26" s="87"/>
      <c r="AB26" s="3">
        <v>14.2</v>
      </c>
      <c r="AC26" s="91">
        <v>14.2</v>
      </c>
      <c r="AD26" s="88"/>
      <c r="AE26" s="87"/>
      <c r="AF26" s="4">
        <v>14.2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4.4000000000000004</v>
      </c>
      <c r="K28" s="87"/>
      <c r="L28" s="122">
        <v>4.4000000000000004</v>
      </c>
      <c r="M28" s="87"/>
      <c r="N28" s="122">
        <v>4.4000000000000004</v>
      </c>
      <c r="O28" s="87"/>
      <c r="P28" s="122">
        <v>4.4000000000000004</v>
      </c>
      <c r="Q28" s="88"/>
      <c r="R28" s="87"/>
      <c r="S28" s="122">
        <v>4.4000000000000004</v>
      </c>
      <c r="T28" s="87"/>
      <c r="U28" s="122">
        <v>3.8</v>
      </c>
      <c r="V28" s="87"/>
      <c r="W28" s="122">
        <v>3.8</v>
      </c>
      <c r="X28" s="88"/>
      <c r="Y28" s="88"/>
      <c r="Z28" s="88"/>
      <c r="AA28" s="87"/>
      <c r="AB28" s="3">
        <v>3.8</v>
      </c>
      <c r="AC28" s="91">
        <v>3.8</v>
      </c>
      <c r="AD28" s="88"/>
      <c r="AE28" s="87"/>
      <c r="AF28" s="4">
        <v>3.8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0.90900000000000003</v>
      </c>
      <c r="K31" s="87"/>
      <c r="L31" s="124">
        <v>0.90900000000000003</v>
      </c>
      <c r="M31" s="87"/>
      <c r="N31" s="124">
        <v>0.90900000000000003</v>
      </c>
      <c r="O31" s="87"/>
      <c r="P31" s="124">
        <v>0.90900000000000003</v>
      </c>
      <c r="Q31" s="88"/>
      <c r="R31" s="87"/>
      <c r="S31" s="124">
        <v>0.90900000000000003</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4.3</v>
      </c>
      <c r="K33" s="87"/>
      <c r="L33" s="123">
        <v>4.3</v>
      </c>
      <c r="M33" s="87"/>
      <c r="N33" s="123">
        <v>4.3</v>
      </c>
      <c r="O33" s="87"/>
      <c r="P33" s="123">
        <v>4.3</v>
      </c>
      <c r="Q33" s="88"/>
      <c r="R33" s="87"/>
      <c r="S33" s="123">
        <v>4.3</v>
      </c>
      <c r="T33" s="87"/>
      <c r="U33" s="123">
        <v>3.7</v>
      </c>
      <c r="V33" s="87"/>
      <c r="W33" s="123">
        <v>3.7</v>
      </c>
      <c r="X33" s="88"/>
      <c r="Y33" s="88"/>
      <c r="Z33" s="88"/>
      <c r="AA33" s="87"/>
      <c r="AB33" s="9">
        <v>3.7</v>
      </c>
      <c r="AC33" s="93">
        <v>3.7</v>
      </c>
      <c r="AD33" s="88"/>
      <c r="AE33" s="87"/>
      <c r="AF33" s="10">
        <v>3.7</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266</v>
      </c>
      <c r="K35" s="87"/>
      <c r="L35" s="121" t="s">
        <v>266</v>
      </c>
      <c r="M35" s="87"/>
      <c r="N35" s="121" t="s">
        <v>266</v>
      </c>
      <c r="O35" s="87"/>
      <c r="P35" s="121" t="s">
        <v>266</v>
      </c>
      <c r="Q35" s="88"/>
      <c r="R35" s="87"/>
      <c r="S35" s="121" t="s">
        <v>266</v>
      </c>
      <c r="T35" s="87"/>
      <c r="U35" s="121" t="s">
        <v>266</v>
      </c>
      <c r="V35" s="87"/>
      <c r="W35" s="121" t="s">
        <v>266</v>
      </c>
      <c r="X35" s="88"/>
      <c r="Y35" s="88"/>
      <c r="Z35" s="88"/>
      <c r="AA35" s="87"/>
      <c r="AB35" s="5" t="s">
        <v>266</v>
      </c>
      <c r="AC35" s="86" t="s">
        <v>266</v>
      </c>
      <c r="AD35" s="88"/>
      <c r="AE35" s="87"/>
      <c r="AF35" s="6" t="s">
        <v>266</v>
      </c>
    </row>
    <row r="36" spans="5:32" ht="13.15" customHeight="1" x14ac:dyDescent="0.25">
      <c r="E36" s="89" t="s">
        <v>39</v>
      </c>
      <c r="F36" s="88"/>
      <c r="G36" s="88"/>
      <c r="H36" s="88"/>
      <c r="I36" s="90"/>
      <c r="J36" s="122">
        <v>4.3</v>
      </c>
      <c r="K36" s="87"/>
      <c r="L36" s="122">
        <v>4.3</v>
      </c>
      <c r="M36" s="87"/>
      <c r="N36" s="122">
        <v>4.3</v>
      </c>
      <c r="O36" s="87"/>
      <c r="P36" s="122">
        <v>4.3</v>
      </c>
      <c r="Q36" s="88"/>
      <c r="R36" s="87"/>
      <c r="S36" s="122">
        <v>4.3</v>
      </c>
      <c r="T36" s="87"/>
      <c r="U36" s="122">
        <v>3.7</v>
      </c>
      <c r="V36" s="87"/>
      <c r="W36" s="122">
        <v>3.7</v>
      </c>
      <c r="X36" s="88"/>
      <c r="Y36" s="88"/>
      <c r="Z36" s="88"/>
      <c r="AA36" s="87"/>
      <c r="AB36" s="3">
        <v>3.7</v>
      </c>
      <c r="AC36" s="91">
        <v>3.7</v>
      </c>
      <c r="AD36" s="88"/>
      <c r="AE36" s="87"/>
      <c r="AF36" s="4">
        <v>3.7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1.3</v>
      </c>
      <c r="K39" s="87"/>
      <c r="L39" s="122">
        <v>1.3</v>
      </c>
      <c r="M39" s="87"/>
      <c r="N39" s="122">
        <v>1.3</v>
      </c>
      <c r="O39" s="87"/>
      <c r="P39" s="122">
        <v>1.3</v>
      </c>
      <c r="Q39" s="88"/>
      <c r="R39" s="87"/>
      <c r="S39" s="122">
        <v>1.3</v>
      </c>
      <c r="T39" s="87"/>
      <c r="U39" s="122">
        <v>1.3</v>
      </c>
      <c r="V39" s="87"/>
      <c r="W39" s="122">
        <v>1.3</v>
      </c>
      <c r="X39" s="88"/>
      <c r="Y39" s="88"/>
      <c r="Z39" s="88"/>
      <c r="AA39" s="87"/>
      <c r="AB39" s="3">
        <v>1.3</v>
      </c>
      <c r="AC39" s="91">
        <v>1.3</v>
      </c>
      <c r="AD39" s="88"/>
      <c r="AE39" s="87"/>
      <c r="AF39" s="4">
        <v>1.3</v>
      </c>
    </row>
    <row r="40" spans="5:32" x14ac:dyDescent="0.25">
      <c r="E40" s="89" t="s">
        <v>43</v>
      </c>
      <c r="F40" s="88"/>
      <c r="G40" s="88"/>
      <c r="H40" s="88"/>
      <c r="I40" s="90"/>
      <c r="J40" s="122">
        <v>1.8</v>
      </c>
      <c r="K40" s="87"/>
      <c r="L40" s="122">
        <v>1.8</v>
      </c>
      <c r="M40" s="87"/>
      <c r="N40" s="122">
        <v>1.8</v>
      </c>
      <c r="O40" s="87"/>
      <c r="P40" s="122">
        <v>1.8</v>
      </c>
      <c r="Q40" s="88"/>
      <c r="R40" s="87"/>
      <c r="S40" s="122">
        <v>1.8</v>
      </c>
      <c r="T40" s="87"/>
      <c r="U40" s="122">
        <v>1.8</v>
      </c>
      <c r="V40" s="87"/>
      <c r="W40" s="122">
        <v>1.8</v>
      </c>
      <c r="X40" s="88"/>
      <c r="Y40" s="88"/>
      <c r="Z40" s="88"/>
      <c r="AA40" s="87"/>
      <c r="AB40" s="3">
        <v>1.8</v>
      </c>
      <c r="AC40" s="91">
        <v>1.8</v>
      </c>
      <c r="AD40" s="88"/>
      <c r="AE40" s="87"/>
      <c r="AF40" s="4">
        <v>1.8</v>
      </c>
    </row>
    <row r="41" spans="5:32" x14ac:dyDescent="0.25">
      <c r="E41" s="89" t="s">
        <v>44</v>
      </c>
      <c r="F41" s="88"/>
      <c r="G41" s="88"/>
      <c r="H41" s="88"/>
      <c r="I41" s="90"/>
      <c r="J41" s="122">
        <v>3</v>
      </c>
      <c r="K41" s="87"/>
      <c r="L41" s="122">
        <v>3</v>
      </c>
      <c r="M41" s="87"/>
      <c r="N41" s="122">
        <v>3</v>
      </c>
      <c r="O41" s="87"/>
      <c r="P41" s="122">
        <v>3</v>
      </c>
      <c r="Q41" s="88"/>
      <c r="R41" s="87"/>
      <c r="S41" s="122">
        <v>3</v>
      </c>
      <c r="T41" s="87"/>
      <c r="U41" s="122">
        <v>3</v>
      </c>
      <c r="V41" s="87"/>
      <c r="W41" s="122">
        <v>3</v>
      </c>
      <c r="X41" s="88"/>
      <c r="Y41" s="88"/>
      <c r="Z41" s="88"/>
      <c r="AA41" s="87"/>
      <c r="AB41" s="3">
        <v>3</v>
      </c>
      <c r="AC41" s="91">
        <v>3</v>
      </c>
      <c r="AD41" s="88"/>
      <c r="AE41" s="87"/>
      <c r="AF41" s="4">
        <v>3</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F+9dEFDGgZWsj1ccW7NoSy3sKoYcroRxGG0uAjId5tajpUkxP9occ/urIOd8nqWPIkvMEuiD45tYylR3I9v1eA==" saltValue="wWWP5jV9lS11OFGe2mncZ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915D882-3372-4A26-951F-B4A715E7FB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KALA - Kalamia (66/11kV)</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586</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587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588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589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36.799999999999997</v>
      </c>
      <c r="K26" s="87"/>
      <c r="L26" s="122">
        <v>36.799999999999997</v>
      </c>
      <c r="M26" s="87"/>
      <c r="N26" s="122">
        <v>36.799999999999997</v>
      </c>
      <c r="O26" s="87"/>
      <c r="P26" s="122">
        <v>36.799999999999997</v>
      </c>
      <c r="Q26" s="88"/>
      <c r="R26" s="87"/>
      <c r="S26" s="122">
        <v>36.799999999999997</v>
      </c>
      <c r="T26" s="87"/>
      <c r="U26" s="122">
        <v>38.4</v>
      </c>
      <c r="V26" s="87"/>
      <c r="W26" s="122">
        <v>38.4</v>
      </c>
      <c r="X26" s="88"/>
      <c r="Y26" s="88"/>
      <c r="Z26" s="88"/>
      <c r="AA26" s="87"/>
      <c r="AB26" s="3">
        <v>38.4</v>
      </c>
      <c r="AC26" s="91">
        <v>38.4</v>
      </c>
      <c r="AD26" s="88"/>
      <c r="AE26" s="87"/>
      <c r="AF26" s="4">
        <v>38.4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19.899999999999999</v>
      </c>
      <c r="K28" s="87"/>
      <c r="L28" s="122">
        <v>19.899999999999999</v>
      </c>
      <c r="M28" s="87"/>
      <c r="N28" s="122">
        <v>20.100000000000001</v>
      </c>
      <c r="O28" s="87"/>
      <c r="P28" s="122">
        <v>20.2</v>
      </c>
      <c r="Q28" s="88"/>
      <c r="R28" s="87"/>
      <c r="S28" s="122">
        <v>20.399999999999999</v>
      </c>
      <c r="T28" s="87"/>
      <c r="U28" s="122">
        <v>8.6</v>
      </c>
      <c r="V28" s="87"/>
      <c r="W28" s="122">
        <v>8.6</v>
      </c>
      <c r="X28" s="88"/>
      <c r="Y28" s="88"/>
      <c r="Z28" s="88"/>
      <c r="AA28" s="87"/>
      <c r="AB28" s="3">
        <v>8.6</v>
      </c>
      <c r="AC28" s="91">
        <v>8.6</v>
      </c>
      <c r="AD28" s="88"/>
      <c r="AE28" s="87"/>
      <c r="AF28" s="4">
        <v>8.6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0.95399999999999996</v>
      </c>
      <c r="K31" s="87"/>
      <c r="L31" s="124">
        <v>0.95399999999999996</v>
      </c>
      <c r="M31" s="87"/>
      <c r="N31" s="124">
        <v>0.95399999999999996</v>
      </c>
      <c r="O31" s="87"/>
      <c r="P31" s="124">
        <v>0.95399999999999996</v>
      </c>
      <c r="Q31" s="88"/>
      <c r="R31" s="87"/>
      <c r="S31" s="124">
        <v>0.95399999999999996</v>
      </c>
      <c r="T31" s="87"/>
      <c r="U31" s="124">
        <v>0.97</v>
      </c>
      <c r="V31" s="87"/>
      <c r="W31" s="124">
        <v>0.97</v>
      </c>
      <c r="X31" s="88"/>
      <c r="Y31" s="88"/>
      <c r="Z31" s="88"/>
      <c r="AA31" s="87"/>
      <c r="AB31" s="7">
        <v>0.97</v>
      </c>
      <c r="AC31" s="94">
        <v>0.97</v>
      </c>
      <c r="AD31" s="88"/>
      <c r="AE31" s="87"/>
      <c r="AF31" s="8">
        <v>0.97</v>
      </c>
    </row>
    <row r="32" spans="4:32" ht="13.15" customHeight="1" x14ac:dyDescent="0.25">
      <c r="E32" s="89" t="s">
        <v>34</v>
      </c>
      <c r="F32" s="88"/>
      <c r="G32" s="88"/>
      <c r="H32" s="88"/>
      <c r="I32" s="90"/>
      <c r="J32" s="122">
        <v>18.399999999999999</v>
      </c>
      <c r="K32" s="87"/>
      <c r="L32" s="122">
        <v>18.399999999999999</v>
      </c>
      <c r="M32" s="87"/>
      <c r="N32" s="122">
        <v>18.399999999999999</v>
      </c>
      <c r="O32" s="87"/>
      <c r="P32" s="122">
        <v>18.399999999999999</v>
      </c>
      <c r="Q32" s="88"/>
      <c r="R32" s="87"/>
      <c r="S32" s="122">
        <v>18.399999999999999</v>
      </c>
      <c r="T32" s="87"/>
      <c r="U32" s="122">
        <v>20</v>
      </c>
      <c r="V32" s="87"/>
      <c r="W32" s="122">
        <v>20</v>
      </c>
      <c r="X32" s="88"/>
      <c r="Y32" s="88"/>
      <c r="Z32" s="88"/>
      <c r="AA32" s="87"/>
      <c r="AB32" s="3">
        <v>20</v>
      </c>
      <c r="AC32" s="91">
        <v>20</v>
      </c>
      <c r="AD32" s="88"/>
      <c r="AE32" s="87"/>
      <c r="AF32" s="4">
        <v>20</v>
      </c>
    </row>
    <row r="33" spans="5:32" ht="13.15" customHeight="1" x14ac:dyDescent="0.25">
      <c r="E33" s="92" t="s">
        <v>35</v>
      </c>
      <c r="F33" s="88"/>
      <c r="G33" s="88"/>
      <c r="H33" s="88"/>
      <c r="I33" s="90"/>
      <c r="J33" s="123">
        <v>16</v>
      </c>
      <c r="K33" s="87"/>
      <c r="L33" s="123">
        <v>16</v>
      </c>
      <c r="M33" s="87"/>
      <c r="N33" s="123">
        <v>16.100000000000001</v>
      </c>
      <c r="O33" s="87"/>
      <c r="P33" s="123">
        <v>16.3</v>
      </c>
      <c r="Q33" s="88"/>
      <c r="R33" s="87"/>
      <c r="S33" s="123">
        <v>16.399999999999999</v>
      </c>
      <c r="T33" s="87"/>
      <c r="U33" s="123">
        <v>8.1</v>
      </c>
      <c r="V33" s="87"/>
      <c r="W33" s="123">
        <v>8.1</v>
      </c>
      <c r="X33" s="88"/>
      <c r="Y33" s="88"/>
      <c r="Z33" s="88"/>
      <c r="AA33" s="87"/>
      <c r="AB33" s="9">
        <v>8.1</v>
      </c>
      <c r="AC33" s="93">
        <v>8.1</v>
      </c>
      <c r="AD33" s="88"/>
      <c r="AE33" s="87"/>
      <c r="AF33" s="10">
        <v>8.1</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6rTddT50Bg8HcGatXi68aDcFsi7i8+xHdSuUWuAaKRrGPWCQILIGVOFmRyc1Xp5N4x7Oc7aUx/dRV+GX0XuCGQ==" saltValue="MrkxPAKmA08K+/VT9JPre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8B9B846-8195-4676-8B94-F503F3AA5F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KECE - Kelsey Creek East (66/11kV)</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581</v>
      </c>
      <c r="J3" s="110"/>
      <c r="K3" s="110"/>
      <c r="L3" s="110"/>
      <c r="M3" s="110"/>
      <c r="N3" s="110"/>
      <c r="O3" s="110"/>
      <c r="P3" s="110"/>
      <c r="Q3" s="110"/>
      <c r="R3" s="110"/>
      <c r="S3" s="110"/>
      <c r="V3" s="112" t="s">
        <v>3</v>
      </c>
      <c r="W3" s="110"/>
      <c r="Y3" s="113" t="s">
        <v>582</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583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584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585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79.099999999999994</v>
      </c>
      <c r="K26" s="87"/>
      <c r="L26" s="122">
        <v>79.099999999999994</v>
      </c>
      <c r="M26" s="87"/>
      <c r="N26" s="122">
        <v>79.099999999999994</v>
      </c>
      <c r="O26" s="87"/>
      <c r="P26" s="122">
        <v>79.099999999999994</v>
      </c>
      <c r="Q26" s="88"/>
      <c r="R26" s="87"/>
      <c r="S26" s="122">
        <v>79.099999999999994</v>
      </c>
      <c r="T26" s="87"/>
      <c r="U26" s="122">
        <v>89.8</v>
      </c>
      <c r="V26" s="87"/>
      <c r="W26" s="122">
        <v>89.8</v>
      </c>
      <c r="X26" s="88"/>
      <c r="Y26" s="88"/>
      <c r="Z26" s="88"/>
      <c r="AA26" s="87"/>
      <c r="AB26" s="3">
        <v>89.8</v>
      </c>
      <c r="AC26" s="91">
        <v>89.8</v>
      </c>
      <c r="AD26" s="88"/>
      <c r="AE26" s="87"/>
      <c r="AF26" s="4">
        <v>89.8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23.3</v>
      </c>
      <c r="K28" s="87"/>
      <c r="L28" s="122">
        <v>23.2</v>
      </c>
      <c r="M28" s="87"/>
      <c r="N28" s="122">
        <v>23.4</v>
      </c>
      <c r="O28" s="87"/>
      <c r="P28" s="122">
        <v>23.6</v>
      </c>
      <c r="Q28" s="88"/>
      <c r="R28" s="87"/>
      <c r="S28" s="122">
        <v>23.8</v>
      </c>
      <c r="T28" s="87"/>
      <c r="U28" s="122">
        <v>26.6</v>
      </c>
      <c r="V28" s="87"/>
      <c r="W28" s="122">
        <v>26.3</v>
      </c>
      <c r="X28" s="88"/>
      <c r="Y28" s="88"/>
      <c r="Z28" s="88"/>
      <c r="AA28" s="87"/>
      <c r="AB28" s="3">
        <v>26.1</v>
      </c>
      <c r="AC28" s="91">
        <v>26.1</v>
      </c>
      <c r="AD28" s="88"/>
      <c r="AE28" s="87"/>
      <c r="AF28" s="4">
        <v>26.4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0.99199999999999999</v>
      </c>
      <c r="K31" s="87"/>
      <c r="L31" s="124">
        <v>0.99199999999999999</v>
      </c>
      <c r="M31" s="87"/>
      <c r="N31" s="124">
        <v>0.99199999999999999</v>
      </c>
      <c r="O31" s="87"/>
      <c r="P31" s="124">
        <v>0.99199999999999999</v>
      </c>
      <c r="Q31" s="88"/>
      <c r="R31" s="87"/>
      <c r="S31" s="124">
        <v>0.99199999999999999</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44.8</v>
      </c>
      <c r="K32" s="87"/>
      <c r="L32" s="122">
        <v>44.8</v>
      </c>
      <c r="M32" s="87"/>
      <c r="N32" s="122">
        <v>44.8</v>
      </c>
      <c r="O32" s="87"/>
      <c r="P32" s="122">
        <v>44.8</v>
      </c>
      <c r="Q32" s="88"/>
      <c r="R32" s="87"/>
      <c r="S32" s="122">
        <v>44.8</v>
      </c>
      <c r="T32" s="87"/>
      <c r="U32" s="122">
        <v>49.3</v>
      </c>
      <c r="V32" s="87"/>
      <c r="W32" s="122">
        <v>49.3</v>
      </c>
      <c r="X32" s="88"/>
      <c r="Y32" s="88"/>
      <c r="Z32" s="88"/>
      <c r="AA32" s="87"/>
      <c r="AB32" s="3">
        <v>49.3</v>
      </c>
      <c r="AC32" s="91">
        <v>49.3</v>
      </c>
      <c r="AD32" s="88"/>
      <c r="AE32" s="87"/>
      <c r="AF32" s="4">
        <v>49.3</v>
      </c>
    </row>
    <row r="33" spans="5:32" ht="13.15" customHeight="1" x14ac:dyDescent="0.25">
      <c r="E33" s="92" t="s">
        <v>35</v>
      </c>
      <c r="F33" s="88"/>
      <c r="G33" s="88"/>
      <c r="H33" s="88"/>
      <c r="I33" s="90"/>
      <c r="J33" s="123">
        <v>20.399999999999999</v>
      </c>
      <c r="K33" s="87"/>
      <c r="L33" s="123">
        <v>20.399999999999999</v>
      </c>
      <c r="M33" s="87"/>
      <c r="N33" s="123">
        <v>20.5</v>
      </c>
      <c r="O33" s="87"/>
      <c r="P33" s="123">
        <v>20.7</v>
      </c>
      <c r="Q33" s="88"/>
      <c r="R33" s="87"/>
      <c r="S33" s="123">
        <v>20.9</v>
      </c>
      <c r="T33" s="87"/>
      <c r="U33" s="123">
        <v>24.1</v>
      </c>
      <c r="V33" s="87"/>
      <c r="W33" s="123">
        <v>23.8</v>
      </c>
      <c r="X33" s="88"/>
      <c r="Y33" s="88"/>
      <c r="Z33" s="88"/>
      <c r="AA33" s="87"/>
      <c r="AB33" s="9">
        <v>23.6</v>
      </c>
      <c r="AC33" s="93">
        <v>23.7</v>
      </c>
      <c r="AD33" s="88"/>
      <c r="AE33" s="87"/>
      <c r="AF33" s="10">
        <v>23.9</v>
      </c>
    </row>
    <row r="34" spans="5:32" ht="20.25" customHeight="1" x14ac:dyDescent="0.25">
      <c r="E34" s="89" t="s">
        <v>36</v>
      </c>
      <c r="F34" s="88"/>
      <c r="G34" s="88"/>
      <c r="H34" s="88"/>
      <c r="I34" s="90"/>
      <c r="J34" s="121">
        <v>1</v>
      </c>
      <c r="K34" s="87"/>
      <c r="L34" s="121">
        <v>1</v>
      </c>
      <c r="M34" s="87"/>
      <c r="N34" s="121">
        <v>1</v>
      </c>
      <c r="O34" s="87"/>
      <c r="P34" s="121">
        <v>1</v>
      </c>
      <c r="Q34" s="88"/>
      <c r="R34" s="87"/>
      <c r="S34" s="121">
        <v>1</v>
      </c>
      <c r="T34" s="87"/>
      <c r="U34" s="121">
        <v>1.2</v>
      </c>
      <c r="V34" s="87"/>
      <c r="W34" s="121">
        <v>1.2</v>
      </c>
      <c r="X34" s="88"/>
      <c r="Y34" s="88"/>
      <c r="Z34" s="88"/>
      <c r="AA34" s="87"/>
      <c r="AB34" s="11">
        <v>1.2</v>
      </c>
      <c r="AC34" s="86">
        <v>1.2</v>
      </c>
      <c r="AD34" s="88"/>
      <c r="AE34" s="87"/>
      <c r="AF34" s="12">
        <v>1.2</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la8tUcNc0lT489/2UT2XwEWlnChbR0CpqZqNFxdgAUwZV5zU7p1vBNkJb0PaT/jk9/AtcmTK50MLuQx37ehUQ==" saltValue="OoWoB+P8GXrn2TRsG8cZM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632101F-6115-4967-9363-9104D6127C6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KESP - Kearneys Spring (110/11kV)</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590</v>
      </c>
      <c r="J3" s="110"/>
      <c r="K3" s="110"/>
      <c r="L3" s="110"/>
      <c r="M3" s="110"/>
      <c r="N3" s="110"/>
      <c r="O3" s="110"/>
      <c r="P3" s="110"/>
      <c r="Q3" s="110"/>
      <c r="R3" s="110"/>
      <c r="S3" s="110"/>
      <c r="V3" s="112" t="s">
        <v>3</v>
      </c>
      <c r="W3" s="110"/>
      <c r="Y3" s="113" t="s">
        <v>591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592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593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594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42.5</v>
      </c>
      <c r="K26" s="87"/>
      <c r="L26" s="122">
        <v>42.5</v>
      </c>
      <c r="M26" s="87"/>
      <c r="N26" s="122">
        <v>42.5</v>
      </c>
      <c r="O26" s="87"/>
      <c r="P26" s="122">
        <v>42.5</v>
      </c>
      <c r="Q26" s="88"/>
      <c r="R26" s="87"/>
      <c r="S26" s="122">
        <v>42.5</v>
      </c>
      <c r="T26" s="87"/>
      <c r="U26" s="122">
        <v>44.9</v>
      </c>
      <c r="V26" s="87"/>
      <c r="W26" s="122">
        <v>44.9</v>
      </c>
      <c r="X26" s="88"/>
      <c r="Y26" s="88"/>
      <c r="Z26" s="88"/>
      <c r="AA26" s="87"/>
      <c r="AB26" s="3">
        <v>44.9</v>
      </c>
      <c r="AC26" s="91">
        <v>44.9</v>
      </c>
      <c r="AD26" s="88"/>
      <c r="AE26" s="87"/>
      <c r="AF26" s="4">
        <v>44.9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0.3</v>
      </c>
      <c r="K28" s="87"/>
      <c r="L28" s="122">
        <v>0.3</v>
      </c>
      <c r="M28" s="87"/>
      <c r="N28" s="122">
        <v>0.3</v>
      </c>
      <c r="O28" s="87"/>
      <c r="P28" s="122">
        <v>0.3</v>
      </c>
      <c r="Q28" s="88"/>
      <c r="R28" s="87"/>
      <c r="S28" s="122">
        <v>0.3</v>
      </c>
      <c r="T28" s="87"/>
      <c r="U28" s="122">
        <v>0.1</v>
      </c>
      <c r="V28" s="87"/>
      <c r="W28" s="122">
        <v>0.1</v>
      </c>
      <c r="X28" s="88"/>
      <c r="Y28" s="88"/>
      <c r="Z28" s="88"/>
      <c r="AA28" s="87"/>
      <c r="AB28" s="3">
        <v>0.1</v>
      </c>
      <c r="AC28" s="91">
        <v>0.1</v>
      </c>
      <c r="AD28" s="88"/>
      <c r="AE28" s="87"/>
      <c r="AF28" s="4">
        <v>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0.85199999999999998</v>
      </c>
      <c r="K31" s="87"/>
      <c r="L31" s="124">
        <v>0.85199999999999998</v>
      </c>
      <c r="M31" s="87"/>
      <c r="N31" s="124">
        <v>0.85199999999999998</v>
      </c>
      <c r="O31" s="87"/>
      <c r="P31" s="124">
        <v>0.85199999999999998</v>
      </c>
      <c r="Q31" s="88"/>
      <c r="R31" s="87"/>
      <c r="S31" s="124">
        <v>0.85199999999999998</v>
      </c>
      <c r="T31" s="87"/>
      <c r="U31" s="124">
        <v>0.86599999999999999</v>
      </c>
      <c r="V31" s="87"/>
      <c r="W31" s="124">
        <v>0.86599999999999999</v>
      </c>
      <c r="X31" s="88"/>
      <c r="Y31" s="88"/>
      <c r="Z31" s="88"/>
      <c r="AA31" s="87"/>
      <c r="AB31" s="7">
        <v>0.86599999999999999</v>
      </c>
      <c r="AC31" s="94">
        <v>0.86599999999999999</v>
      </c>
      <c r="AD31" s="88"/>
      <c r="AE31" s="87"/>
      <c r="AF31" s="8">
        <v>0.86599999999999999</v>
      </c>
    </row>
    <row r="32" spans="4:32" ht="13.15" customHeight="1" x14ac:dyDescent="0.25">
      <c r="E32" s="89" t="s">
        <v>34</v>
      </c>
      <c r="F32" s="88"/>
      <c r="G32" s="88"/>
      <c r="H32" s="88"/>
      <c r="I32" s="90"/>
      <c r="J32" s="122">
        <v>25.4</v>
      </c>
      <c r="K32" s="87"/>
      <c r="L32" s="122">
        <v>25.4</v>
      </c>
      <c r="M32" s="87"/>
      <c r="N32" s="122">
        <v>25.4</v>
      </c>
      <c r="O32" s="87"/>
      <c r="P32" s="122">
        <v>25.4</v>
      </c>
      <c r="Q32" s="88"/>
      <c r="R32" s="87"/>
      <c r="S32" s="122">
        <v>25.4</v>
      </c>
      <c r="T32" s="87"/>
      <c r="U32" s="122">
        <v>25.8</v>
      </c>
      <c r="V32" s="87"/>
      <c r="W32" s="122">
        <v>25.8</v>
      </c>
      <c r="X32" s="88"/>
      <c r="Y32" s="88"/>
      <c r="Z32" s="88"/>
      <c r="AA32" s="87"/>
      <c r="AB32" s="3">
        <v>25.8</v>
      </c>
      <c r="AC32" s="91">
        <v>25.8</v>
      </c>
      <c r="AD32" s="88"/>
      <c r="AE32" s="87"/>
      <c r="AF32" s="4">
        <v>25.8</v>
      </c>
    </row>
    <row r="33" spans="5:32" ht="13.15" customHeight="1" x14ac:dyDescent="0.25">
      <c r="E33" s="92" t="s">
        <v>35</v>
      </c>
      <c r="F33" s="88"/>
      <c r="G33" s="88"/>
      <c r="H33" s="88"/>
      <c r="I33" s="90"/>
      <c r="J33" s="123">
        <v>0.3</v>
      </c>
      <c r="K33" s="87"/>
      <c r="L33" s="123">
        <v>0.3</v>
      </c>
      <c r="M33" s="87"/>
      <c r="N33" s="123">
        <v>0.3</v>
      </c>
      <c r="O33" s="87"/>
      <c r="P33" s="123">
        <v>0.3</v>
      </c>
      <c r="Q33" s="88"/>
      <c r="R33" s="87"/>
      <c r="S33" s="123">
        <v>0.3</v>
      </c>
      <c r="T33" s="87"/>
      <c r="U33" s="123">
        <v>0.1</v>
      </c>
      <c r="V33" s="87"/>
      <c r="W33" s="123">
        <v>0.1</v>
      </c>
      <c r="X33" s="88"/>
      <c r="Y33" s="88"/>
      <c r="Z33" s="88"/>
      <c r="AA33" s="87"/>
      <c r="AB33" s="9">
        <v>0.1</v>
      </c>
      <c r="AC33" s="93">
        <v>0.1</v>
      </c>
      <c r="AD33" s="88"/>
      <c r="AE33" s="87"/>
      <c r="AF33" s="10">
        <v>0.1</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l7BAqmn9qmEH8AM8p14wczrGAiV+gbqqe63ypNqwR3LHlbNXv8ql3HOfwfja+8yqQEBrnM/QLQyoImVgNWPfoQ==" saltValue="/EQ5YjeVE5uDvVrbCQQvd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AAD94F3-2E97-4628-9884-8AA48B56BC8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KIDS - Kidston (132/6.6kV)</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dimension ref="B1:AI49"/>
  <sheetViews>
    <sheetView showGridLines="0" topLeftCell="A10"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1231</v>
      </c>
      <c r="I3" s="110"/>
      <c r="J3" s="110"/>
      <c r="K3" s="110"/>
      <c r="L3" s="110"/>
      <c r="M3" s="110"/>
      <c r="N3" s="110"/>
      <c r="O3" s="110"/>
      <c r="P3" s="110"/>
      <c r="Q3" s="110"/>
      <c r="R3" s="110"/>
      <c r="U3" s="112" t="s">
        <v>3</v>
      </c>
      <c r="V3" s="110"/>
      <c r="X3" s="113" t="s">
        <v>1232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121</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1233</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1234</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34</v>
      </c>
      <c r="J24" s="87"/>
      <c r="K24" s="122">
        <v>34</v>
      </c>
      <c r="L24" s="87"/>
      <c r="M24" s="122">
        <v>34</v>
      </c>
      <c r="N24" s="87"/>
      <c r="O24" s="122">
        <v>34</v>
      </c>
      <c r="P24" s="88"/>
      <c r="Q24" s="87"/>
      <c r="R24" s="122">
        <v>34</v>
      </c>
      <c r="S24" s="87"/>
      <c r="T24" s="122">
        <v>34</v>
      </c>
      <c r="U24" s="87"/>
      <c r="V24" s="122">
        <v>34</v>
      </c>
      <c r="W24" s="88"/>
      <c r="X24" s="88"/>
      <c r="Y24" s="88"/>
      <c r="Z24" s="87"/>
      <c r="AA24" s="3">
        <v>34</v>
      </c>
      <c r="AB24" s="91">
        <v>34</v>
      </c>
      <c r="AC24" s="88"/>
      <c r="AD24" s="87"/>
      <c r="AE24" s="4">
        <v>34</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17.2</v>
      </c>
      <c r="J26" s="87"/>
      <c r="K26" s="122">
        <v>17.600000000000001</v>
      </c>
      <c r="L26" s="87"/>
      <c r="M26" s="122">
        <v>17.600000000000001</v>
      </c>
      <c r="N26" s="87"/>
      <c r="O26" s="122">
        <v>17.7</v>
      </c>
      <c r="P26" s="88"/>
      <c r="Q26" s="87"/>
      <c r="R26" s="122">
        <v>17.8</v>
      </c>
      <c r="S26" s="87"/>
      <c r="T26" s="122">
        <v>14.6</v>
      </c>
      <c r="U26" s="87"/>
      <c r="V26" s="122">
        <v>14.9</v>
      </c>
      <c r="W26" s="88"/>
      <c r="X26" s="88"/>
      <c r="Y26" s="88"/>
      <c r="Z26" s="87"/>
      <c r="AA26" s="3">
        <v>15.2</v>
      </c>
      <c r="AB26" s="91">
        <v>15.2</v>
      </c>
      <c r="AC26" s="88"/>
      <c r="AD26" s="87"/>
      <c r="AE26" s="4">
        <v>15.2</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0.96599999999999997</v>
      </c>
      <c r="J29" s="87"/>
      <c r="K29" s="124">
        <v>0.96599999999999997</v>
      </c>
      <c r="L29" s="87"/>
      <c r="M29" s="124">
        <v>0.96599999999999997</v>
      </c>
      <c r="N29" s="87"/>
      <c r="O29" s="124">
        <v>0.96599999999999997</v>
      </c>
      <c r="P29" s="88"/>
      <c r="Q29" s="87"/>
      <c r="R29" s="124">
        <v>0.96599999999999997</v>
      </c>
      <c r="S29" s="87"/>
      <c r="T29" s="124">
        <v>0.98799999999999999</v>
      </c>
      <c r="U29" s="87"/>
      <c r="V29" s="124">
        <v>0.98799999999999999</v>
      </c>
      <c r="W29" s="88"/>
      <c r="X29" s="88"/>
      <c r="Y29" s="88"/>
      <c r="Z29" s="87"/>
      <c r="AA29" s="7">
        <v>0.98799999999999999</v>
      </c>
      <c r="AB29" s="94">
        <v>0.98799999999999999</v>
      </c>
      <c r="AC29" s="88"/>
      <c r="AD29" s="87"/>
      <c r="AE29" s="8">
        <v>0.98799999999999999</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15.6</v>
      </c>
      <c r="J31" s="87"/>
      <c r="K31" s="123">
        <v>16</v>
      </c>
      <c r="L31" s="87"/>
      <c r="M31" s="123">
        <v>16</v>
      </c>
      <c r="N31" s="87"/>
      <c r="O31" s="123">
        <v>16</v>
      </c>
      <c r="P31" s="88"/>
      <c r="Q31" s="87"/>
      <c r="R31" s="123">
        <v>16.100000000000001</v>
      </c>
      <c r="S31" s="87"/>
      <c r="T31" s="123">
        <v>13.8</v>
      </c>
      <c r="U31" s="87"/>
      <c r="V31" s="123">
        <v>14.2</v>
      </c>
      <c r="W31" s="88"/>
      <c r="X31" s="88"/>
      <c r="Y31" s="88"/>
      <c r="Z31" s="87"/>
      <c r="AA31" s="9">
        <v>14.4</v>
      </c>
      <c r="AB31" s="93">
        <v>14.4</v>
      </c>
      <c r="AC31" s="88"/>
      <c r="AD31" s="87"/>
      <c r="AE31" s="10">
        <v>14.4</v>
      </c>
    </row>
    <row r="32" spans="4:31" ht="20.25" customHeight="1" x14ac:dyDescent="0.25">
      <c r="E32" s="89" t="s">
        <v>36</v>
      </c>
      <c r="F32" s="88"/>
      <c r="G32" s="88"/>
      <c r="H32" s="90"/>
      <c r="I32" s="121">
        <v>0.8</v>
      </c>
      <c r="J32" s="87"/>
      <c r="K32" s="121">
        <v>0.8</v>
      </c>
      <c r="L32" s="87"/>
      <c r="M32" s="121">
        <v>0.8</v>
      </c>
      <c r="N32" s="87"/>
      <c r="O32" s="121">
        <v>0.8</v>
      </c>
      <c r="P32" s="88"/>
      <c r="Q32" s="87"/>
      <c r="R32" s="121">
        <v>0.8</v>
      </c>
      <c r="S32" s="87"/>
      <c r="T32" s="121">
        <v>0.7</v>
      </c>
      <c r="U32" s="87"/>
      <c r="V32" s="121">
        <v>0.7</v>
      </c>
      <c r="W32" s="88"/>
      <c r="X32" s="88"/>
      <c r="Y32" s="88"/>
      <c r="Z32" s="87"/>
      <c r="AA32" s="11">
        <v>0.7</v>
      </c>
      <c r="AB32" s="86">
        <v>0.7</v>
      </c>
      <c r="AC32" s="88"/>
      <c r="AD32" s="87"/>
      <c r="AE32" s="12">
        <v>0.7</v>
      </c>
    </row>
    <row r="33" spans="5:31" ht="20.25" customHeight="1" x14ac:dyDescent="0.25">
      <c r="E33" s="89" t="s">
        <v>37</v>
      </c>
      <c r="F33" s="88"/>
      <c r="G33" s="88"/>
      <c r="H33" s="90"/>
      <c r="I33" s="121" t="s">
        <v>281</v>
      </c>
      <c r="J33" s="87"/>
      <c r="K33" s="121" t="s">
        <v>281</v>
      </c>
      <c r="L33" s="87"/>
      <c r="M33" s="121" t="s">
        <v>281</v>
      </c>
      <c r="N33" s="87"/>
      <c r="O33" s="121" t="s">
        <v>281</v>
      </c>
      <c r="P33" s="88"/>
      <c r="Q33" s="87"/>
      <c r="R33" s="121" t="s">
        <v>281</v>
      </c>
      <c r="S33" s="87"/>
      <c r="T33" s="121" t="s">
        <v>281</v>
      </c>
      <c r="U33" s="87"/>
      <c r="V33" s="121" t="s">
        <v>281</v>
      </c>
      <c r="W33" s="88"/>
      <c r="X33" s="88"/>
      <c r="Y33" s="88"/>
      <c r="Z33" s="87"/>
      <c r="AA33" s="5" t="s">
        <v>281</v>
      </c>
      <c r="AB33" s="86" t="s">
        <v>281</v>
      </c>
      <c r="AC33" s="88"/>
      <c r="AD33" s="87"/>
      <c r="AE33" s="6" t="s">
        <v>281</v>
      </c>
    </row>
    <row r="34" spans="5:31" ht="13.15" customHeight="1" x14ac:dyDescent="0.25">
      <c r="E34" s="89" t="s">
        <v>39</v>
      </c>
      <c r="F34" s="88"/>
      <c r="G34" s="88"/>
      <c r="H34" s="90"/>
      <c r="I34" s="122">
        <v>15.6</v>
      </c>
      <c r="J34" s="87"/>
      <c r="K34" s="122">
        <v>16</v>
      </c>
      <c r="L34" s="87"/>
      <c r="M34" s="122">
        <v>16</v>
      </c>
      <c r="N34" s="87"/>
      <c r="O34" s="122">
        <v>16</v>
      </c>
      <c r="P34" s="88"/>
      <c r="Q34" s="87"/>
      <c r="R34" s="122">
        <v>16.100000000000001</v>
      </c>
      <c r="S34" s="87"/>
      <c r="T34" s="122">
        <v>13.8</v>
      </c>
      <c r="U34" s="87"/>
      <c r="V34" s="122">
        <v>14.2</v>
      </c>
      <c r="W34" s="88"/>
      <c r="X34" s="88"/>
      <c r="Y34" s="88"/>
      <c r="Z34" s="87"/>
      <c r="AA34" s="3">
        <v>14.4</v>
      </c>
      <c r="AB34" s="91">
        <v>14.4</v>
      </c>
      <c r="AC34" s="88"/>
      <c r="AD34" s="87"/>
      <c r="AE34" s="4">
        <v>14.4</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25.7</v>
      </c>
      <c r="J37" s="87"/>
      <c r="K37" s="122">
        <v>25.7</v>
      </c>
      <c r="L37" s="87"/>
      <c r="M37" s="122">
        <v>25.7</v>
      </c>
      <c r="N37" s="87"/>
      <c r="O37" s="122">
        <v>25.7</v>
      </c>
      <c r="P37" s="88"/>
      <c r="Q37" s="87"/>
      <c r="R37" s="122">
        <v>25.7</v>
      </c>
      <c r="S37" s="87"/>
      <c r="T37" s="122">
        <v>28.4</v>
      </c>
      <c r="U37" s="87"/>
      <c r="V37" s="122">
        <v>28.4</v>
      </c>
      <c r="W37" s="88"/>
      <c r="X37" s="88"/>
      <c r="Y37" s="88"/>
      <c r="Z37" s="87"/>
      <c r="AA37" s="3">
        <v>28.4</v>
      </c>
      <c r="AB37" s="91">
        <v>28.4</v>
      </c>
      <c r="AC37" s="88"/>
      <c r="AD37" s="87"/>
      <c r="AE37" s="4">
        <v>28.4</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vtbHW4N1TLHdxfqdldlL4PemFUPnCzvZ84ir3KUus5E0iftaqgMtS4X6w+Fk8f2sUUyZ60Cz6AEQdnfkGOwd7g==" saltValue="ek146pS1fdknbhiJ8ILY4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0913F493-8153-4AB6-8EF4-5D59FFD45BF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KILK - Kilkivan BSP (132/66kV)</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51"/>
  <sheetViews>
    <sheetView showGridLines="0" workbookViewId="0">
      <selection activeCell="AO27" sqref="AO2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106</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2.2000000000000002</v>
      </c>
      <c r="K26" s="87"/>
      <c r="L26" s="122">
        <v>2.2000000000000002</v>
      </c>
      <c r="M26" s="87"/>
      <c r="N26" s="122">
        <v>2.2000000000000002</v>
      </c>
      <c r="O26" s="87"/>
      <c r="P26" s="122">
        <v>2.2000000000000002</v>
      </c>
      <c r="Q26" s="88"/>
      <c r="R26" s="87"/>
      <c r="S26" s="122">
        <v>2.2000000000000002</v>
      </c>
      <c r="T26" s="87"/>
      <c r="U26" s="122">
        <v>2.2000000000000002</v>
      </c>
      <c r="V26" s="87"/>
      <c r="W26" s="122">
        <v>2.2000000000000002</v>
      </c>
      <c r="X26" s="88"/>
      <c r="Y26" s="88"/>
      <c r="Z26" s="88"/>
      <c r="AA26" s="87"/>
      <c r="AB26" s="3">
        <v>2.2000000000000002</v>
      </c>
      <c r="AC26" s="91">
        <v>2.2000000000000002</v>
      </c>
      <c r="AD26" s="88"/>
      <c r="AE26" s="87"/>
      <c r="AF26" s="4">
        <v>2.2000000000000002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0.7</v>
      </c>
      <c r="K28" s="87"/>
      <c r="L28" s="122">
        <v>0.7</v>
      </c>
      <c r="M28" s="87"/>
      <c r="N28" s="122">
        <v>0.7</v>
      </c>
      <c r="O28" s="87"/>
      <c r="P28" s="122">
        <v>0.7</v>
      </c>
      <c r="Q28" s="88"/>
      <c r="R28" s="87"/>
      <c r="S28" s="122">
        <v>0.7</v>
      </c>
      <c r="T28" s="87"/>
      <c r="U28" s="122">
        <v>0.5</v>
      </c>
      <c r="V28" s="87"/>
      <c r="W28" s="122">
        <v>0.5</v>
      </c>
      <c r="X28" s="88"/>
      <c r="Y28" s="88"/>
      <c r="Z28" s="88"/>
      <c r="AA28" s="87"/>
      <c r="AB28" s="3">
        <v>0.5</v>
      </c>
      <c r="AC28" s="91">
        <v>0.5</v>
      </c>
      <c r="AD28" s="88"/>
      <c r="AE28" s="87"/>
      <c r="AF28" s="4">
        <v>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0.90900000000000003</v>
      </c>
      <c r="K31" s="87"/>
      <c r="L31" s="124">
        <v>0.90900000000000003</v>
      </c>
      <c r="M31" s="87"/>
      <c r="N31" s="124">
        <v>0.90900000000000003</v>
      </c>
      <c r="O31" s="87"/>
      <c r="P31" s="124">
        <v>0.90900000000000003</v>
      </c>
      <c r="Q31" s="88"/>
      <c r="R31" s="87"/>
      <c r="S31" s="124">
        <v>0.90900000000000003</v>
      </c>
      <c r="T31" s="87"/>
      <c r="U31" s="124">
        <v>0.90200000000000002</v>
      </c>
      <c r="V31" s="87"/>
      <c r="W31" s="124">
        <v>0.90200000000000002</v>
      </c>
      <c r="X31" s="88"/>
      <c r="Y31" s="88"/>
      <c r="Z31" s="88"/>
      <c r="AA31" s="87"/>
      <c r="AB31" s="7">
        <v>0.90200000000000002</v>
      </c>
      <c r="AC31" s="94">
        <v>0.90200000000000002</v>
      </c>
      <c r="AD31" s="88"/>
      <c r="AE31" s="87"/>
      <c r="AF31" s="8">
        <v>0.90200000000000002</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0.6</v>
      </c>
      <c r="K33" s="87"/>
      <c r="L33" s="123">
        <v>0.6</v>
      </c>
      <c r="M33" s="87"/>
      <c r="N33" s="123">
        <v>0.6</v>
      </c>
      <c r="O33" s="87"/>
      <c r="P33" s="123">
        <v>0.6</v>
      </c>
      <c r="Q33" s="88"/>
      <c r="R33" s="87"/>
      <c r="S33" s="123">
        <v>0.6</v>
      </c>
      <c r="T33" s="87"/>
      <c r="U33" s="123">
        <v>0.5</v>
      </c>
      <c r="V33" s="87"/>
      <c r="W33" s="123">
        <v>0.5</v>
      </c>
      <c r="X33" s="88"/>
      <c r="Y33" s="88"/>
      <c r="Z33" s="88"/>
      <c r="AA33" s="87"/>
      <c r="AB33" s="9">
        <v>0.5</v>
      </c>
      <c r="AC33" s="93">
        <v>0.5</v>
      </c>
      <c r="AD33" s="88"/>
      <c r="AE33" s="87"/>
      <c r="AF33" s="10">
        <v>0.5</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111</v>
      </c>
      <c r="K35" s="87"/>
      <c r="L35" s="121" t="s">
        <v>111</v>
      </c>
      <c r="M35" s="87"/>
      <c r="N35" s="121" t="s">
        <v>111</v>
      </c>
      <c r="O35" s="87"/>
      <c r="P35" s="121" t="s">
        <v>111</v>
      </c>
      <c r="Q35" s="88"/>
      <c r="R35" s="87"/>
      <c r="S35" s="121" t="s">
        <v>111</v>
      </c>
      <c r="T35" s="87"/>
      <c r="U35" s="121" t="s">
        <v>111</v>
      </c>
      <c r="V35" s="87"/>
      <c r="W35" s="121" t="s">
        <v>111</v>
      </c>
      <c r="X35" s="88"/>
      <c r="Y35" s="88"/>
      <c r="Z35" s="88"/>
      <c r="AA35" s="87"/>
      <c r="AB35" s="5" t="s">
        <v>111</v>
      </c>
      <c r="AC35" s="86" t="s">
        <v>111</v>
      </c>
      <c r="AD35" s="88"/>
      <c r="AE35" s="87"/>
      <c r="AF35" s="6" t="s">
        <v>111</v>
      </c>
    </row>
    <row r="36" spans="5:32" ht="13.15" customHeight="1" x14ac:dyDescent="0.25">
      <c r="E36" s="89" t="s">
        <v>39</v>
      </c>
      <c r="F36" s="88"/>
      <c r="G36" s="88"/>
      <c r="H36" s="88"/>
      <c r="I36" s="90"/>
      <c r="J36" s="122">
        <v>0.6</v>
      </c>
      <c r="K36" s="87"/>
      <c r="L36" s="122">
        <v>0.6</v>
      </c>
      <c r="M36" s="87"/>
      <c r="N36" s="122">
        <v>0.6</v>
      </c>
      <c r="O36" s="87"/>
      <c r="P36" s="122">
        <v>0.6</v>
      </c>
      <c r="Q36" s="88"/>
      <c r="R36" s="87"/>
      <c r="S36" s="122">
        <v>0.6</v>
      </c>
      <c r="T36" s="87"/>
      <c r="U36" s="122">
        <v>0.5</v>
      </c>
      <c r="V36" s="87"/>
      <c r="W36" s="122">
        <v>0.5</v>
      </c>
      <c r="X36" s="88"/>
      <c r="Y36" s="88"/>
      <c r="Z36" s="88"/>
      <c r="AA36" s="87"/>
      <c r="AB36" s="3">
        <v>0.5</v>
      </c>
      <c r="AC36" s="91">
        <v>0.5</v>
      </c>
      <c r="AD36" s="88"/>
      <c r="AE36" s="87"/>
      <c r="AF36" s="4">
        <v>0.5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AowHfSBz8658dXuQR2yBjfQoxsYJcKiHlZWLATDF9W90cvkQXmychfmNTUxJaEaaNcvO3UHYjxrTql3JBGCuw==" saltValue="3llgWKJlaZeIYI/farxyY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4215E03-4F94-473C-8CF2-2547A775ABB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BAMB - Bambaroo (66/11kV)</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600</v>
      </c>
      <c r="J3" s="110"/>
      <c r="K3" s="110"/>
      <c r="L3" s="110"/>
      <c r="M3" s="110"/>
      <c r="N3" s="110"/>
      <c r="O3" s="110"/>
      <c r="P3" s="110"/>
      <c r="Q3" s="110"/>
      <c r="R3" s="110"/>
      <c r="S3" s="110"/>
      <c r="V3" s="112" t="s">
        <v>3</v>
      </c>
      <c r="W3" s="110"/>
      <c r="Y3" s="113" t="s">
        <v>74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601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602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7.5</v>
      </c>
      <c r="K26" s="87"/>
      <c r="L26" s="122">
        <v>7.5</v>
      </c>
      <c r="M26" s="87"/>
      <c r="N26" s="122">
        <v>7.5</v>
      </c>
      <c r="O26" s="87"/>
      <c r="P26" s="122">
        <v>7.5</v>
      </c>
      <c r="Q26" s="88"/>
      <c r="R26" s="87"/>
      <c r="S26" s="122">
        <v>7.5</v>
      </c>
      <c r="T26" s="87"/>
      <c r="U26" s="122">
        <v>8.9</v>
      </c>
      <c r="V26" s="87"/>
      <c r="W26" s="122">
        <v>8.9</v>
      </c>
      <c r="X26" s="88"/>
      <c r="Y26" s="88"/>
      <c r="Z26" s="88"/>
      <c r="AA26" s="87"/>
      <c r="AB26" s="3">
        <v>8.9</v>
      </c>
      <c r="AC26" s="91">
        <v>8.9</v>
      </c>
      <c r="AD26" s="88"/>
      <c r="AE26" s="87"/>
      <c r="AF26" s="4">
        <v>8.9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v>
      </c>
      <c r="K28" s="87"/>
      <c r="L28" s="122">
        <v>2</v>
      </c>
      <c r="M28" s="87"/>
      <c r="N28" s="122">
        <v>2</v>
      </c>
      <c r="O28" s="87"/>
      <c r="P28" s="122">
        <v>2.1</v>
      </c>
      <c r="Q28" s="88"/>
      <c r="R28" s="87"/>
      <c r="S28" s="122">
        <v>2.1</v>
      </c>
      <c r="T28" s="87"/>
      <c r="U28" s="122">
        <v>2.1</v>
      </c>
      <c r="V28" s="87"/>
      <c r="W28" s="122">
        <v>2.1</v>
      </c>
      <c r="X28" s="88"/>
      <c r="Y28" s="88"/>
      <c r="Z28" s="88"/>
      <c r="AA28" s="87"/>
      <c r="AB28" s="3">
        <v>2.2000000000000002</v>
      </c>
      <c r="AC28" s="91">
        <v>2.2000000000000002</v>
      </c>
      <c r="AD28" s="88"/>
      <c r="AE28" s="87"/>
      <c r="AF28" s="4">
        <v>2.2999999999999998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0.94899999999999995</v>
      </c>
      <c r="K31" s="87"/>
      <c r="L31" s="124">
        <v>0.94899999999999995</v>
      </c>
      <c r="M31" s="87"/>
      <c r="N31" s="124">
        <v>0.94899999999999995</v>
      </c>
      <c r="O31" s="87"/>
      <c r="P31" s="124">
        <v>0.94899999999999995</v>
      </c>
      <c r="Q31" s="88"/>
      <c r="R31" s="87"/>
      <c r="S31" s="124">
        <v>0.94899999999999995</v>
      </c>
      <c r="T31" s="87"/>
      <c r="U31" s="124">
        <v>0.95699999999999996</v>
      </c>
      <c r="V31" s="87"/>
      <c r="W31" s="124">
        <v>0.95699999999999996</v>
      </c>
      <c r="X31" s="88"/>
      <c r="Y31" s="88"/>
      <c r="Z31" s="88"/>
      <c r="AA31" s="87"/>
      <c r="AB31" s="7">
        <v>0.95699999999999996</v>
      </c>
      <c r="AC31" s="94">
        <v>0.95699999999999996</v>
      </c>
      <c r="AD31" s="88"/>
      <c r="AE31" s="87"/>
      <c r="AF31" s="8">
        <v>0.95699999999999996</v>
      </c>
    </row>
    <row r="32" spans="4:32" ht="13.15" customHeight="1" x14ac:dyDescent="0.25">
      <c r="E32" s="89" t="s">
        <v>34</v>
      </c>
      <c r="F32" s="88"/>
      <c r="G32" s="88"/>
      <c r="H32" s="88"/>
      <c r="I32" s="90"/>
      <c r="J32" s="122">
        <v>4.3</v>
      </c>
      <c r="K32" s="87"/>
      <c r="L32" s="122">
        <v>4.3</v>
      </c>
      <c r="M32" s="87"/>
      <c r="N32" s="122">
        <v>4.3</v>
      </c>
      <c r="O32" s="87"/>
      <c r="P32" s="122">
        <v>4.3</v>
      </c>
      <c r="Q32" s="88"/>
      <c r="R32" s="87"/>
      <c r="S32" s="122">
        <v>4.3</v>
      </c>
      <c r="T32" s="87"/>
      <c r="U32" s="122">
        <v>4.5</v>
      </c>
      <c r="V32" s="87"/>
      <c r="W32" s="122">
        <v>4.5</v>
      </c>
      <c r="X32" s="88"/>
      <c r="Y32" s="88"/>
      <c r="Z32" s="88"/>
      <c r="AA32" s="87"/>
      <c r="AB32" s="3">
        <v>4.5</v>
      </c>
      <c r="AC32" s="91">
        <v>4.5</v>
      </c>
      <c r="AD32" s="88"/>
      <c r="AE32" s="87"/>
      <c r="AF32" s="4">
        <v>4.5</v>
      </c>
    </row>
    <row r="33" spans="5:32" ht="13.15" customHeight="1" x14ac:dyDescent="0.25">
      <c r="E33" s="92" t="s">
        <v>35</v>
      </c>
      <c r="F33" s="88"/>
      <c r="G33" s="88"/>
      <c r="H33" s="88"/>
      <c r="I33" s="90"/>
      <c r="J33" s="123">
        <v>1.8</v>
      </c>
      <c r="K33" s="87"/>
      <c r="L33" s="123">
        <v>1.8</v>
      </c>
      <c r="M33" s="87"/>
      <c r="N33" s="123">
        <v>1.8</v>
      </c>
      <c r="O33" s="87"/>
      <c r="P33" s="123">
        <v>1.9</v>
      </c>
      <c r="Q33" s="88"/>
      <c r="R33" s="87"/>
      <c r="S33" s="123">
        <v>1.9</v>
      </c>
      <c r="T33" s="87"/>
      <c r="U33" s="123">
        <v>2</v>
      </c>
      <c r="V33" s="87"/>
      <c r="W33" s="123">
        <v>2</v>
      </c>
      <c r="X33" s="88"/>
      <c r="Y33" s="88"/>
      <c r="Z33" s="88"/>
      <c r="AA33" s="87"/>
      <c r="AB33" s="9">
        <v>2</v>
      </c>
      <c r="AC33" s="93">
        <v>2.1</v>
      </c>
      <c r="AD33" s="88"/>
      <c r="AE33" s="87"/>
      <c r="AF33" s="10">
        <v>2.1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Fr+J8c8uvCotKI5Eixx6ebWeq6ZAUbnQZ7dRYbTk8QRN6MNOKlpS+P82J6yl62v2FJi+fu8i0LC+PSFGtQtMQ==" saltValue="J5nkpN6kShFkBxrVNPc87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43797D1-4B02-496A-8CAF-BC83389D57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KILL - Killarney (33/11kV)</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603</v>
      </c>
      <c r="J3" s="110"/>
      <c r="K3" s="110"/>
      <c r="L3" s="110"/>
      <c r="M3" s="110"/>
      <c r="N3" s="110"/>
      <c r="O3" s="110"/>
      <c r="P3" s="110"/>
      <c r="Q3" s="110"/>
      <c r="R3" s="110"/>
      <c r="S3" s="110"/>
      <c r="V3" s="112" t="s">
        <v>3</v>
      </c>
      <c r="W3" s="110"/>
      <c r="Y3" s="113" t="s">
        <v>177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604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605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606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57.4</v>
      </c>
      <c r="K26" s="87"/>
      <c r="L26" s="122">
        <v>57.4</v>
      </c>
      <c r="M26" s="87"/>
      <c r="N26" s="122">
        <v>57.4</v>
      </c>
      <c r="O26" s="87"/>
      <c r="P26" s="122">
        <v>57.4</v>
      </c>
      <c r="Q26" s="88"/>
      <c r="R26" s="87"/>
      <c r="S26" s="122">
        <v>57.4</v>
      </c>
      <c r="T26" s="87"/>
      <c r="U26" s="122">
        <v>64.7</v>
      </c>
      <c r="V26" s="87"/>
      <c r="W26" s="122">
        <v>64.7</v>
      </c>
      <c r="X26" s="88"/>
      <c r="Y26" s="88"/>
      <c r="Z26" s="88"/>
      <c r="AA26" s="87"/>
      <c r="AB26" s="3">
        <v>64.7</v>
      </c>
      <c r="AC26" s="91">
        <v>64.7</v>
      </c>
      <c r="AD26" s="88"/>
      <c r="AE26" s="87"/>
      <c r="AF26" s="4">
        <v>64.7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25.8</v>
      </c>
      <c r="K28" s="87"/>
      <c r="L28" s="122">
        <v>25.8</v>
      </c>
      <c r="M28" s="87"/>
      <c r="N28" s="122">
        <v>25.8</v>
      </c>
      <c r="O28" s="87"/>
      <c r="P28" s="122">
        <v>25.9</v>
      </c>
      <c r="Q28" s="88"/>
      <c r="R28" s="87"/>
      <c r="S28" s="122">
        <v>25.9</v>
      </c>
      <c r="T28" s="87"/>
      <c r="U28" s="122">
        <v>22.8</v>
      </c>
      <c r="V28" s="87"/>
      <c r="W28" s="122">
        <v>22.7</v>
      </c>
      <c r="X28" s="88"/>
      <c r="Y28" s="88"/>
      <c r="Z28" s="88"/>
      <c r="AA28" s="87"/>
      <c r="AB28" s="3">
        <v>22.5</v>
      </c>
      <c r="AC28" s="91">
        <v>22.4</v>
      </c>
      <c r="AD28" s="88"/>
      <c r="AE28" s="87"/>
      <c r="AF28" s="4">
        <v>22.5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0.96399999999999997</v>
      </c>
      <c r="K31" s="87"/>
      <c r="L31" s="124">
        <v>0.96399999999999997</v>
      </c>
      <c r="M31" s="87"/>
      <c r="N31" s="124">
        <v>0.96399999999999997</v>
      </c>
      <c r="O31" s="87"/>
      <c r="P31" s="124">
        <v>0.96399999999999997</v>
      </c>
      <c r="Q31" s="88"/>
      <c r="R31" s="87"/>
      <c r="S31" s="124">
        <v>0.96399999999999997</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32.5</v>
      </c>
      <c r="K32" s="87"/>
      <c r="L32" s="122">
        <v>32.5</v>
      </c>
      <c r="M32" s="87"/>
      <c r="N32" s="122">
        <v>32.5</v>
      </c>
      <c r="O32" s="87"/>
      <c r="P32" s="122">
        <v>32.5</v>
      </c>
      <c r="Q32" s="88"/>
      <c r="R32" s="87"/>
      <c r="S32" s="122">
        <v>32.5</v>
      </c>
      <c r="T32" s="87"/>
      <c r="U32" s="122">
        <v>36.200000000000003</v>
      </c>
      <c r="V32" s="87"/>
      <c r="W32" s="122">
        <v>36.200000000000003</v>
      </c>
      <c r="X32" s="88"/>
      <c r="Y32" s="88"/>
      <c r="Z32" s="88"/>
      <c r="AA32" s="87"/>
      <c r="AB32" s="3">
        <v>36.200000000000003</v>
      </c>
      <c r="AC32" s="91">
        <v>36.200000000000003</v>
      </c>
      <c r="AD32" s="88"/>
      <c r="AE32" s="87"/>
      <c r="AF32" s="4">
        <v>36.200000000000003</v>
      </c>
    </row>
    <row r="33" spans="5:32" ht="13.15" customHeight="1" x14ac:dyDescent="0.25">
      <c r="E33" s="92" t="s">
        <v>35</v>
      </c>
      <c r="F33" s="88"/>
      <c r="G33" s="88"/>
      <c r="H33" s="88"/>
      <c r="I33" s="90"/>
      <c r="J33" s="123">
        <v>23.8</v>
      </c>
      <c r="K33" s="87"/>
      <c r="L33" s="123">
        <v>23.8</v>
      </c>
      <c r="M33" s="87"/>
      <c r="N33" s="123">
        <v>23.8</v>
      </c>
      <c r="O33" s="87"/>
      <c r="P33" s="123">
        <v>23.8</v>
      </c>
      <c r="Q33" s="88"/>
      <c r="R33" s="87"/>
      <c r="S33" s="123">
        <v>23.8</v>
      </c>
      <c r="T33" s="87"/>
      <c r="U33" s="123">
        <v>21.7</v>
      </c>
      <c r="V33" s="87"/>
      <c r="W33" s="123">
        <v>21.6</v>
      </c>
      <c r="X33" s="88"/>
      <c r="Y33" s="88"/>
      <c r="Z33" s="88"/>
      <c r="AA33" s="87"/>
      <c r="AB33" s="9">
        <v>21.4</v>
      </c>
      <c r="AC33" s="93">
        <v>21.3</v>
      </c>
      <c r="AD33" s="88"/>
      <c r="AE33" s="87"/>
      <c r="AF33" s="10">
        <v>21.4</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1.1000000000000001</v>
      </c>
      <c r="V34" s="87"/>
      <c r="W34" s="121">
        <v>1.1000000000000001</v>
      </c>
      <c r="X34" s="88"/>
      <c r="Y34" s="88"/>
      <c r="Z34" s="88"/>
      <c r="AA34" s="87"/>
      <c r="AB34" s="11">
        <v>1.1000000000000001</v>
      </c>
      <c r="AC34" s="86">
        <v>1.1000000000000001</v>
      </c>
      <c r="AD34" s="88"/>
      <c r="AE34" s="87"/>
      <c r="AF34" s="12">
        <v>1.1000000000000001</v>
      </c>
    </row>
    <row r="35" spans="5:32" ht="20.25" customHeight="1" x14ac:dyDescent="0.25">
      <c r="E35" s="89" t="s">
        <v>37</v>
      </c>
      <c r="F35" s="88"/>
      <c r="G35" s="88"/>
      <c r="H35" s="88"/>
      <c r="I35" s="90"/>
      <c r="J35" s="121" t="s">
        <v>218</v>
      </c>
      <c r="K35" s="87"/>
      <c r="L35" s="121" t="s">
        <v>218</v>
      </c>
      <c r="M35" s="87"/>
      <c r="N35" s="121" t="s">
        <v>218</v>
      </c>
      <c r="O35" s="87"/>
      <c r="P35" s="121" t="s">
        <v>218</v>
      </c>
      <c r="Q35" s="88"/>
      <c r="R35" s="87"/>
      <c r="S35" s="121" t="s">
        <v>218</v>
      </c>
      <c r="T35" s="87"/>
      <c r="U35" s="121" t="s">
        <v>218</v>
      </c>
      <c r="V35" s="87"/>
      <c r="W35" s="121" t="s">
        <v>218</v>
      </c>
      <c r="X35" s="88"/>
      <c r="Y35" s="88"/>
      <c r="Z35" s="88"/>
      <c r="AA35" s="87"/>
      <c r="AB35" s="5" t="s">
        <v>218</v>
      </c>
      <c r="AC35" s="86" t="s">
        <v>218</v>
      </c>
      <c r="AD35" s="88"/>
      <c r="AE35" s="87"/>
      <c r="AF35" s="6" t="s">
        <v>218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Br3Tfe52pJF9lrFs4u97GsIxhPHm/Sz/MsIn0O+xNCY14yLF5hU8i5h55yXif6mGfxRHHyRogZLfWRXvcWflw==" saltValue="3t/r6TS2p9YYsw41ret/G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A5B1338-1C3B-47A2-91FB-5EF069D94C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KING - Kingaroy (66/11kV)</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607</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608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609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610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9.6999999999999993</v>
      </c>
      <c r="K26" s="87"/>
      <c r="L26" s="122">
        <v>9.6999999999999993</v>
      </c>
      <c r="M26" s="87"/>
      <c r="N26" s="122">
        <v>9.6999999999999993</v>
      </c>
      <c r="O26" s="87"/>
      <c r="P26" s="122">
        <v>9.6999999999999993</v>
      </c>
      <c r="Q26" s="88"/>
      <c r="R26" s="87"/>
      <c r="S26" s="122">
        <v>9.6999999999999993</v>
      </c>
      <c r="T26" s="87"/>
      <c r="U26" s="122">
        <v>10.9</v>
      </c>
      <c r="V26" s="87"/>
      <c r="W26" s="122">
        <v>10.9</v>
      </c>
      <c r="X26" s="88"/>
      <c r="Y26" s="88"/>
      <c r="Z26" s="88"/>
      <c r="AA26" s="87"/>
      <c r="AB26" s="3">
        <v>10.9</v>
      </c>
      <c r="AC26" s="91">
        <v>10.9</v>
      </c>
      <c r="AD26" s="88"/>
      <c r="AE26" s="87"/>
      <c r="AF26" s="4">
        <v>10.9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8.6</v>
      </c>
      <c r="K28" s="87"/>
      <c r="L28" s="122">
        <v>8.5</v>
      </c>
      <c r="M28" s="87"/>
      <c r="N28" s="122">
        <v>8.5</v>
      </c>
      <c r="O28" s="87"/>
      <c r="P28" s="122">
        <v>8.5</v>
      </c>
      <c r="Q28" s="88"/>
      <c r="R28" s="87"/>
      <c r="S28" s="122">
        <v>8.5</v>
      </c>
      <c r="T28" s="87"/>
      <c r="U28" s="122">
        <v>4.0999999999999996</v>
      </c>
      <c r="V28" s="87"/>
      <c r="W28" s="122">
        <v>4.0999999999999996</v>
      </c>
      <c r="X28" s="88"/>
      <c r="Y28" s="88"/>
      <c r="Z28" s="88"/>
      <c r="AA28" s="87"/>
      <c r="AB28" s="3">
        <v>4.0999999999999996</v>
      </c>
      <c r="AC28" s="91">
        <v>4</v>
      </c>
      <c r="AD28" s="88"/>
      <c r="AE28" s="87"/>
      <c r="AF28" s="4">
        <v>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0.85299999999999998</v>
      </c>
      <c r="K31" s="87"/>
      <c r="L31" s="124">
        <v>0.85299999999999998</v>
      </c>
      <c r="M31" s="87"/>
      <c r="N31" s="124">
        <v>0.85299999999999998</v>
      </c>
      <c r="O31" s="87"/>
      <c r="P31" s="124">
        <v>0.85299999999999998</v>
      </c>
      <c r="Q31" s="88"/>
      <c r="R31" s="87"/>
      <c r="S31" s="124">
        <v>0.85299999999999998</v>
      </c>
      <c r="T31" s="87"/>
      <c r="U31" s="124">
        <v>0.75</v>
      </c>
      <c r="V31" s="87"/>
      <c r="W31" s="124">
        <v>0.75</v>
      </c>
      <c r="X31" s="88"/>
      <c r="Y31" s="88"/>
      <c r="Z31" s="88"/>
      <c r="AA31" s="87"/>
      <c r="AB31" s="7">
        <v>0.75</v>
      </c>
      <c r="AC31" s="94">
        <v>0.75</v>
      </c>
      <c r="AD31" s="88"/>
      <c r="AE31" s="87"/>
      <c r="AF31" s="8">
        <v>0.75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8.4</v>
      </c>
      <c r="K33" s="87"/>
      <c r="L33" s="123">
        <v>8.3000000000000007</v>
      </c>
      <c r="M33" s="87"/>
      <c r="N33" s="123">
        <v>8.3000000000000007</v>
      </c>
      <c r="O33" s="87"/>
      <c r="P33" s="123">
        <v>8.3000000000000007</v>
      </c>
      <c r="Q33" s="88"/>
      <c r="R33" s="87"/>
      <c r="S33" s="123">
        <v>8.3000000000000007</v>
      </c>
      <c r="T33" s="87"/>
      <c r="U33" s="123">
        <v>4</v>
      </c>
      <c r="V33" s="87"/>
      <c r="W33" s="123">
        <v>4</v>
      </c>
      <c r="X33" s="88"/>
      <c r="Y33" s="88"/>
      <c r="Z33" s="88"/>
      <c r="AA33" s="87"/>
      <c r="AB33" s="9">
        <v>4</v>
      </c>
      <c r="AC33" s="93">
        <v>3.9</v>
      </c>
      <c r="AD33" s="88"/>
      <c r="AE33" s="87"/>
      <c r="AF33" s="10">
        <v>3.9</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611</v>
      </c>
      <c r="K35" s="87"/>
      <c r="L35" s="121" t="s">
        <v>611</v>
      </c>
      <c r="M35" s="87"/>
      <c r="N35" s="121" t="s">
        <v>611</v>
      </c>
      <c r="O35" s="87"/>
      <c r="P35" s="121" t="s">
        <v>611</v>
      </c>
      <c r="Q35" s="88"/>
      <c r="R35" s="87"/>
      <c r="S35" s="121" t="s">
        <v>611</v>
      </c>
      <c r="T35" s="87"/>
      <c r="U35" s="121" t="s">
        <v>611</v>
      </c>
      <c r="V35" s="87"/>
      <c r="W35" s="121" t="s">
        <v>611</v>
      </c>
      <c r="X35" s="88"/>
      <c r="Y35" s="88"/>
      <c r="Z35" s="88"/>
      <c r="AA35" s="87"/>
      <c r="AB35" s="5" t="s">
        <v>611</v>
      </c>
      <c r="AC35" s="86" t="s">
        <v>611</v>
      </c>
      <c r="AD35" s="88"/>
      <c r="AE35" s="87"/>
      <c r="AF35" s="6" t="s">
        <v>611</v>
      </c>
    </row>
    <row r="36" spans="5:32" ht="13.15" customHeight="1" x14ac:dyDescent="0.25">
      <c r="E36" s="89" t="s">
        <v>39</v>
      </c>
      <c r="F36" s="88"/>
      <c r="G36" s="88"/>
      <c r="H36" s="88"/>
      <c r="I36" s="90"/>
      <c r="J36" s="122">
        <v>8.4</v>
      </c>
      <c r="K36" s="87"/>
      <c r="L36" s="122">
        <v>8.3000000000000007</v>
      </c>
      <c r="M36" s="87"/>
      <c r="N36" s="122">
        <v>8.3000000000000007</v>
      </c>
      <c r="O36" s="87"/>
      <c r="P36" s="122">
        <v>8.3000000000000007</v>
      </c>
      <c r="Q36" s="88"/>
      <c r="R36" s="87"/>
      <c r="S36" s="122">
        <v>8.3000000000000007</v>
      </c>
      <c r="T36" s="87"/>
      <c r="U36" s="122">
        <v>4</v>
      </c>
      <c r="V36" s="87"/>
      <c r="W36" s="122">
        <v>4</v>
      </c>
      <c r="X36" s="88"/>
      <c r="Y36" s="88"/>
      <c r="Z36" s="88"/>
      <c r="AA36" s="87"/>
      <c r="AB36" s="3">
        <v>4</v>
      </c>
      <c r="AC36" s="91">
        <v>3.9</v>
      </c>
      <c r="AD36" s="88"/>
      <c r="AE36" s="87"/>
      <c r="AF36" s="4">
        <v>3.9</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1.3</v>
      </c>
      <c r="K40" s="87"/>
      <c r="L40" s="122">
        <v>1.3</v>
      </c>
      <c r="M40" s="87"/>
      <c r="N40" s="122">
        <v>1.3</v>
      </c>
      <c r="O40" s="87"/>
      <c r="P40" s="122">
        <v>1.3</v>
      </c>
      <c r="Q40" s="88"/>
      <c r="R40" s="87"/>
      <c r="S40" s="122">
        <v>1.3</v>
      </c>
      <c r="T40" s="87"/>
      <c r="U40" s="122">
        <v>1.3</v>
      </c>
      <c r="V40" s="87"/>
      <c r="W40" s="122">
        <v>1.3</v>
      </c>
      <c r="X40" s="88"/>
      <c r="Y40" s="88"/>
      <c r="Z40" s="88"/>
      <c r="AA40" s="87"/>
      <c r="AB40" s="3">
        <v>1.3</v>
      </c>
      <c r="AC40" s="91">
        <v>1.3</v>
      </c>
      <c r="AD40" s="88"/>
      <c r="AE40" s="87"/>
      <c r="AF40" s="4">
        <v>1.3</v>
      </c>
    </row>
    <row r="41" spans="5:32" x14ac:dyDescent="0.25">
      <c r="E41" s="89" t="s">
        <v>44</v>
      </c>
      <c r="F41" s="88"/>
      <c r="G41" s="88"/>
      <c r="H41" s="88"/>
      <c r="I41" s="90"/>
      <c r="J41" s="122">
        <v>7</v>
      </c>
      <c r="K41" s="87"/>
      <c r="L41" s="122">
        <v>7</v>
      </c>
      <c r="M41" s="87"/>
      <c r="N41" s="122">
        <v>7</v>
      </c>
      <c r="O41" s="87"/>
      <c r="P41" s="122">
        <v>7</v>
      </c>
      <c r="Q41" s="88"/>
      <c r="R41" s="87"/>
      <c r="S41" s="122">
        <v>7</v>
      </c>
      <c r="T41" s="87"/>
      <c r="U41" s="122">
        <v>7</v>
      </c>
      <c r="V41" s="87"/>
      <c r="W41" s="122">
        <v>7</v>
      </c>
      <c r="X41" s="88"/>
      <c r="Y41" s="88"/>
      <c r="Z41" s="88"/>
      <c r="AA41" s="87"/>
      <c r="AB41" s="3">
        <v>7</v>
      </c>
      <c r="AC41" s="91">
        <v>7</v>
      </c>
      <c r="AD41" s="88"/>
      <c r="AE41" s="87"/>
      <c r="AF41" s="4">
        <v>7</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jGhEfmUGGX43dUjUFUOIeEnrI5bUfPmEw07hGqJVNE+fuBpRR5nh/FSqqo8cj8gdE87Hgb5X1vhpAtLbMLYCg==" saltValue="wffs/O6bcMXQmHN79BsHt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E448CEC-F4B9-492C-ACDA-4A4611479EE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KIRK - Kirknie (66/11kV)</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595</v>
      </c>
      <c r="J3" s="110"/>
      <c r="K3" s="110"/>
      <c r="L3" s="110"/>
      <c r="M3" s="110"/>
      <c r="N3" s="110"/>
      <c r="O3" s="110"/>
      <c r="P3" s="110"/>
      <c r="Q3" s="110"/>
      <c r="R3" s="110"/>
      <c r="S3" s="110"/>
      <c r="V3" s="112" t="s">
        <v>3</v>
      </c>
      <c r="W3" s="110"/>
      <c r="Y3" s="113" t="s">
        <v>596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597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598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599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v>
      </c>
      <c r="K26" s="87"/>
      <c r="L26" s="122">
        <v>2</v>
      </c>
      <c r="M26" s="87"/>
      <c r="N26" s="122">
        <v>2</v>
      </c>
      <c r="O26" s="87"/>
      <c r="P26" s="122">
        <v>2</v>
      </c>
      <c r="Q26" s="88"/>
      <c r="R26" s="87"/>
      <c r="S26" s="122">
        <v>2</v>
      </c>
      <c r="T26" s="87"/>
      <c r="U26" s="122">
        <v>2</v>
      </c>
      <c r="V26" s="87"/>
      <c r="W26" s="122">
        <v>2</v>
      </c>
      <c r="X26" s="88"/>
      <c r="Y26" s="88"/>
      <c r="Z26" s="88"/>
      <c r="AA26" s="87"/>
      <c r="AB26" s="3">
        <v>2</v>
      </c>
      <c r="AC26" s="91">
        <v>2</v>
      </c>
      <c r="AD26" s="88"/>
      <c r="AE26" s="87"/>
      <c r="AF26" s="4">
        <v>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v>
      </c>
      <c r="K28" s="87"/>
      <c r="L28" s="122">
        <v>1.2</v>
      </c>
      <c r="M28" s="87"/>
      <c r="N28" s="122">
        <v>1.2</v>
      </c>
      <c r="O28" s="87"/>
      <c r="P28" s="122">
        <v>1.2</v>
      </c>
      <c r="Q28" s="88"/>
      <c r="R28" s="87"/>
      <c r="S28" s="122">
        <v>1.2</v>
      </c>
      <c r="T28" s="87"/>
      <c r="U28" s="122">
        <v>1</v>
      </c>
      <c r="V28" s="87"/>
      <c r="W28" s="122">
        <v>1</v>
      </c>
      <c r="X28" s="88"/>
      <c r="Y28" s="88"/>
      <c r="Z28" s="88"/>
      <c r="AA28" s="87"/>
      <c r="AB28" s="3">
        <v>1</v>
      </c>
      <c r="AC28" s="91">
        <v>1</v>
      </c>
      <c r="AD28" s="88"/>
      <c r="AE28" s="87"/>
      <c r="AF28" s="4">
        <v>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0.95399999999999996</v>
      </c>
      <c r="K31" s="87"/>
      <c r="L31" s="124">
        <v>0.95399999999999996</v>
      </c>
      <c r="M31" s="87"/>
      <c r="N31" s="124">
        <v>0.95399999999999996</v>
      </c>
      <c r="O31" s="87"/>
      <c r="P31" s="124">
        <v>0.95399999999999996</v>
      </c>
      <c r="Q31" s="88"/>
      <c r="R31" s="87"/>
      <c r="S31" s="124">
        <v>0.95399999999999996</v>
      </c>
      <c r="T31" s="87"/>
      <c r="U31" s="124">
        <v>0.95799999999999996</v>
      </c>
      <c r="V31" s="87"/>
      <c r="W31" s="124">
        <v>0.95799999999999996</v>
      </c>
      <c r="X31" s="88"/>
      <c r="Y31" s="88"/>
      <c r="Z31" s="88"/>
      <c r="AA31" s="87"/>
      <c r="AB31" s="7">
        <v>0.95799999999999996</v>
      </c>
      <c r="AC31" s="94">
        <v>0.95799999999999996</v>
      </c>
      <c r="AD31" s="88"/>
      <c r="AE31" s="87"/>
      <c r="AF31" s="8">
        <v>0.95799999999999996</v>
      </c>
    </row>
    <row r="32" spans="4:32" ht="13.15" customHeight="1" x14ac:dyDescent="0.25">
      <c r="E32" s="89" t="s">
        <v>34</v>
      </c>
      <c r="F32" s="88"/>
      <c r="G32" s="88"/>
      <c r="H32" s="88"/>
      <c r="I32" s="90"/>
      <c r="J32" s="122">
        <v>1</v>
      </c>
      <c r="K32" s="87"/>
      <c r="L32" s="122">
        <v>1</v>
      </c>
      <c r="M32" s="87"/>
      <c r="N32" s="122">
        <v>1</v>
      </c>
      <c r="O32" s="87"/>
      <c r="P32" s="122">
        <v>1</v>
      </c>
      <c r="Q32" s="88"/>
      <c r="R32" s="87"/>
      <c r="S32" s="122">
        <v>1</v>
      </c>
      <c r="T32" s="87"/>
      <c r="U32" s="122">
        <v>1</v>
      </c>
      <c r="V32" s="87"/>
      <c r="W32" s="122">
        <v>1</v>
      </c>
      <c r="X32" s="88"/>
      <c r="Y32" s="88"/>
      <c r="Z32" s="88"/>
      <c r="AA32" s="87"/>
      <c r="AB32" s="3">
        <v>1</v>
      </c>
      <c r="AC32" s="91">
        <v>1</v>
      </c>
      <c r="AD32" s="88"/>
      <c r="AE32" s="87"/>
      <c r="AF32" s="4">
        <v>1</v>
      </c>
    </row>
    <row r="33" spans="5:32" ht="13.15" customHeight="1" x14ac:dyDescent="0.25">
      <c r="E33" s="92" t="s">
        <v>35</v>
      </c>
      <c r="F33" s="88"/>
      <c r="G33" s="88"/>
      <c r="H33" s="88"/>
      <c r="I33" s="90"/>
      <c r="J33" s="123">
        <v>1.1000000000000001</v>
      </c>
      <c r="K33" s="87"/>
      <c r="L33" s="123">
        <v>1.1000000000000001</v>
      </c>
      <c r="M33" s="87"/>
      <c r="N33" s="123">
        <v>1.1000000000000001</v>
      </c>
      <c r="O33" s="87"/>
      <c r="P33" s="123">
        <v>1.1000000000000001</v>
      </c>
      <c r="Q33" s="88"/>
      <c r="R33" s="87"/>
      <c r="S33" s="123">
        <v>1.1000000000000001</v>
      </c>
      <c r="T33" s="87"/>
      <c r="U33" s="123">
        <v>0.9</v>
      </c>
      <c r="V33" s="87"/>
      <c r="W33" s="123">
        <v>0.9</v>
      </c>
      <c r="X33" s="88"/>
      <c r="Y33" s="88"/>
      <c r="Z33" s="88"/>
      <c r="AA33" s="87"/>
      <c r="AB33" s="9">
        <v>0.9</v>
      </c>
      <c r="AC33" s="93">
        <v>0.9</v>
      </c>
      <c r="AD33" s="88"/>
      <c r="AE33" s="87"/>
      <c r="AF33" s="10">
        <v>0.9</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0.6</v>
      </c>
      <c r="K39" s="87"/>
      <c r="L39" s="122">
        <v>0.6</v>
      </c>
      <c r="M39" s="87"/>
      <c r="N39" s="122">
        <v>0.6</v>
      </c>
      <c r="O39" s="87"/>
      <c r="P39" s="122">
        <v>0.6</v>
      </c>
      <c r="Q39" s="88"/>
      <c r="R39" s="87"/>
      <c r="S39" s="122">
        <v>0.6</v>
      </c>
      <c r="T39" s="87"/>
      <c r="U39" s="122">
        <v>0.6</v>
      </c>
      <c r="V39" s="87"/>
      <c r="W39" s="122">
        <v>0.6</v>
      </c>
      <c r="X39" s="88"/>
      <c r="Y39" s="88"/>
      <c r="Z39" s="88"/>
      <c r="AA39" s="87"/>
      <c r="AB39" s="3">
        <v>0.6</v>
      </c>
      <c r="AC39" s="91">
        <v>0.6</v>
      </c>
      <c r="AD39" s="88"/>
      <c r="AE39" s="87"/>
      <c r="AF39" s="4">
        <v>0.6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C2mqOBzWPgUQmaSE+f35n/Kd9Da1KicoCHTlojgQi0+Kcl7NSTOQ3DZGg3hoP6U+NjsuQnDfnEn0fr+YntnfA==" saltValue="AzeBdN2pGsmz6I8oOtIYP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626C1FF-5E1F-402D-B81E-320FCB84B5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KITO - Kilkivan Town (66/11kV)</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612</v>
      </c>
      <c r="J3" s="110"/>
      <c r="K3" s="110"/>
      <c r="L3" s="110"/>
      <c r="M3" s="110"/>
      <c r="N3" s="110"/>
      <c r="O3" s="110"/>
      <c r="P3" s="110"/>
      <c r="Q3" s="110"/>
      <c r="R3" s="110"/>
      <c r="S3" s="110"/>
      <c r="V3" s="112" t="s">
        <v>3</v>
      </c>
      <c r="W3" s="110"/>
      <c r="Y3" s="113" t="s">
        <v>283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613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614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615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v>
      </c>
      <c r="K26" s="87"/>
      <c r="L26" s="122">
        <v>5</v>
      </c>
      <c r="M26" s="87"/>
      <c r="N26" s="122">
        <v>5</v>
      </c>
      <c r="O26" s="87"/>
      <c r="P26" s="122">
        <v>5</v>
      </c>
      <c r="Q26" s="88"/>
      <c r="R26" s="87"/>
      <c r="S26" s="122">
        <v>5</v>
      </c>
      <c r="T26" s="87"/>
      <c r="U26" s="122">
        <v>5</v>
      </c>
      <c r="V26" s="87"/>
      <c r="W26" s="122">
        <v>5</v>
      </c>
      <c r="X26" s="88"/>
      <c r="Y26" s="88"/>
      <c r="Z26" s="88"/>
      <c r="AA26" s="87"/>
      <c r="AB26" s="3">
        <v>5</v>
      </c>
      <c r="AC26" s="91">
        <v>5</v>
      </c>
      <c r="AD26" s="88"/>
      <c r="AE26" s="87"/>
      <c r="AF26" s="4">
        <v>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0.6</v>
      </c>
      <c r="K28" s="87"/>
      <c r="L28" s="122">
        <v>0.6</v>
      </c>
      <c r="M28" s="87"/>
      <c r="N28" s="122">
        <v>0.6</v>
      </c>
      <c r="O28" s="87"/>
      <c r="P28" s="122">
        <v>0.6</v>
      </c>
      <c r="Q28" s="88"/>
      <c r="R28" s="87"/>
      <c r="S28" s="122">
        <v>0.6</v>
      </c>
      <c r="T28" s="87"/>
      <c r="U28" s="122">
        <v>0.2</v>
      </c>
      <c r="V28" s="87"/>
      <c r="W28" s="122">
        <v>0.2</v>
      </c>
      <c r="X28" s="88"/>
      <c r="Y28" s="88"/>
      <c r="Z28" s="88"/>
      <c r="AA28" s="87"/>
      <c r="AB28" s="3">
        <v>0.2</v>
      </c>
      <c r="AC28" s="91">
        <v>0.2</v>
      </c>
      <c r="AD28" s="88"/>
      <c r="AE28" s="87"/>
      <c r="AF28" s="4">
        <v>0.2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0.755</v>
      </c>
      <c r="K31" s="87"/>
      <c r="L31" s="124">
        <v>0.755</v>
      </c>
      <c r="M31" s="87"/>
      <c r="N31" s="124">
        <v>0.755</v>
      </c>
      <c r="O31" s="87"/>
      <c r="P31" s="124">
        <v>0.755</v>
      </c>
      <c r="Q31" s="88"/>
      <c r="R31" s="87"/>
      <c r="S31" s="124">
        <v>0.755</v>
      </c>
      <c r="T31" s="87"/>
      <c r="U31" s="124">
        <v>0.92500000000000004</v>
      </c>
      <c r="V31" s="87"/>
      <c r="W31" s="124">
        <v>0.92500000000000004</v>
      </c>
      <c r="X31" s="88"/>
      <c r="Y31" s="88"/>
      <c r="Z31" s="88"/>
      <c r="AA31" s="87"/>
      <c r="AB31" s="7">
        <v>0.92500000000000004</v>
      </c>
      <c r="AC31" s="94">
        <v>0.92500000000000004</v>
      </c>
      <c r="AD31" s="88"/>
      <c r="AE31" s="87"/>
      <c r="AF31" s="8">
        <v>0.92500000000000004</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0.5</v>
      </c>
      <c r="K33" s="87"/>
      <c r="L33" s="123">
        <v>0.5</v>
      </c>
      <c r="M33" s="87"/>
      <c r="N33" s="123">
        <v>0.5</v>
      </c>
      <c r="O33" s="87"/>
      <c r="P33" s="123">
        <v>0.5</v>
      </c>
      <c r="Q33" s="88"/>
      <c r="R33" s="87"/>
      <c r="S33" s="123">
        <v>0.5</v>
      </c>
      <c r="T33" s="87"/>
      <c r="U33" s="123">
        <v>0.2</v>
      </c>
      <c r="V33" s="87"/>
      <c r="W33" s="123">
        <v>0.2</v>
      </c>
      <c r="X33" s="88"/>
      <c r="Y33" s="88"/>
      <c r="Z33" s="88"/>
      <c r="AA33" s="87"/>
      <c r="AB33" s="9">
        <v>0.2</v>
      </c>
      <c r="AC33" s="93">
        <v>0.2</v>
      </c>
      <c r="AD33" s="88"/>
      <c r="AE33" s="87"/>
      <c r="AF33" s="10">
        <v>0.2</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616</v>
      </c>
      <c r="K35" s="87"/>
      <c r="L35" s="121" t="s">
        <v>616</v>
      </c>
      <c r="M35" s="87"/>
      <c r="N35" s="121" t="s">
        <v>616</v>
      </c>
      <c r="O35" s="87"/>
      <c r="P35" s="121" t="s">
        <v>616</v>
      </c>
      <c r="Q35" s="88"/>
      <c r="R35" s="87"/>
      <c r="S35" s="121" t="s">
        <v>616</v>
      </c>
      <c r="T35" s="87"/>
      <c r="U35" s="121" t="s">
        <v>616</v>
      </c>
      <c r="V35" s="87"/>
      <c r="W35" s="121" t="s">
        <v>616</v>
      </c>
      <c r="X35" s="88"/>
      <c r="Y35" s="88"/>
      <c r="Z35" s="88"/>
      <c r="AA35" s="87"/>
      <c r="AB35" s="5" t="s">
        <v>616</v>
      </c>
      <c r="AC35" s="86" t="s">
        <v>616</v>
      </c>
      <c r="AD35" s="88"/>
      <c r="AE35" s="87"/>
      <c r="AF35" s="6" t="s">
        <v>616</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0.2</v>
      </c>
      <c r="V36" s="87"/>
      <c r="W36" s="122">
        <v>0.2</v>
      </c>
      <c r="X36" s="88"/>
      <c r="Y36" s="88"/>
      <c r="Z36" s="88"/>
      <c r="AA36" s="87"/>
      <c r="AB36" s="3">
        <v>0.2</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0.3</v>
      </c>
      <c r="K39" s="87"/>
      <c r="L39" s="122">
        <v>0.3</v>
      </c>
      <c r="M39" s="87"/>
      <c r="N39" s="122">
        <v>0.3</v>
      </c>
      <c r="O39" s="87"/>
      <c r="P39" s="122">
        <v>0.3</v>
      </c>
      <c r="Q39" s="88"/>
      <c r="R39" s="87"/>
      <c r="S39" s="122">
        <v>0.3</v>
      </c>
      <c r="T39" s="87"/>
      <c r="U39" s="122">
        <v>0.3</v>
      </c>
      <c r="V39" s="87"/>
      <c r="W39" s="122">
        <v>0.3</v>
      </c>
      <c r="X39" s="88"/>
      <c r="Y39" s="88"/>
      <c r="Z39" s="88"/>
      <c r="AA39" s="87"/>
      <c r="AB39" s="3">
        <v>0.3</v>
      </c>
      <c r="AC39" s="91">
        <v>0.3</v>
      </c>
      <c r="AD39" s="88"/>
      <c r="AE39" s="87"/>
      <c r="AF39" s="4">
        <v>0.3</v>
      </c>
    </row>
    <row r="40" spans="5:32" x14ac:dyDescent="0.25">
      <c r="E40" s="89" t="s">
        <v>43</v>
      </c>
      <c r="F40" s="88"/>
      <c r="G40" s="88"/>
      <c r="H40" s="88"/>
      <c r="I40" s="90"/>
      <c r="J40" s="122">
        <v>0.5</v>
      </c>
      <c r="K40" s="87"/>
      <c r="L40" s="122">
        <v>0.5</v>
      </c>
      <c r="M40" s="87"/>
      <c r="N40" s="122">
        <v>0.5</v>
      </c>
      <c r="O40" s="87"/>
      <c r="P40" s="122">
        <v>0.5</v>
      </c>
      <c r="Q40" s="88"/>
      <c r="R40" s="87"/>
      <c r="S40" s="122">
        <v>0.5</v>
      </c>
      <c r="T40" s="87"/>
      <c r="U40" s="122">
        <v>0.5</v>
      </c>
      <c r="V40" s="87"/>
      <c r="W40" s="122">
        <v>0.5</v>
      </c>
      <c r="X40" s="88"/>
      <c r="Y40" s="88"/>
      <c r="Z40" s="88"/>
      <c r="AA40" s="87"/>
      <c r="AB40" s="3">
        <v>0.5</v>
      </c>
      <c r="AC40" s="91">
        <v>0.5</v>
      </c>
      <c r="AD40" s="88"/>
      <c r="AE40" s="87"/>
      <c r="AF40" s="4">
        <v>0.5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Q/Djdzt8AGXSnF7sfbcwAlnd2V1q2qY/0sEQRZBeBeBiFh86RXGw5gm9kixvEBiYRd/F10hZvnXvVDvACDn2g==" saltValue="2Gt6DaEX/NC7D2FpJA03G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62B7C6F-3139-4E4D-B45F-4B49F93D778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KOCR - Kogan Creek (33/11kV)</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AJ51"/>
  <sheetViews>
    <sheetView showGridLines="0" topLeftCell="A1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617</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222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618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v>
      </c>
      <c r="K26" s="87"/>
      <c r="L26" s="122">
        <v>7</v>
      </c>
      <c r="M26" s="87"/>
      <c r="N26" s="122">
        <v>7</v>
      </c>
      <c r="O26" s="87"/>
      <c r="P26" s="122">
        <v>7</v>
      </c>
      <c r="Q26" s="88"/>
      <c r="R26" s="87"/>
      <c r="S26" s="122">
        <v>7</v>
      </c>
      <c r="T26" s="87"/>
      <c r="U26" s="122">
        <v>7.5</v>
      </c>
      <c r="V26" s="87"/>
      <c r="W26" s="122">
        <v>7.5</v>
      </c>
      <c r="X26" s="88"/>
      <c r="Y26" s="88"/>
      <c r="Z26" s="88"/>
      <c r="AA26" s="87"/>
      <c r="AB26" s="3">
        <v>7.5</v>
      </c>
      <c r="AC26" s="91">
        <v>7.5</v>
      </c>
      <c r="AD26" s="88"/>
      <c r="AE26" s="87"/>
      <c r="AF26" s="4">
        <v>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2.4</v>
      </c>
      <c r="K28" s="87"/>
      <c r="L28" s="122">
        <v>2.4</v>
      </c>
      <c r="M28" s="87"/>
      <c r="N28" s="122">
        <v>2.4</v>
      </c>
      <c r="O28" s="87"/>
      <c r="P28" s="122">
        <v>2.4</v>
      </c>
      <c r="Q28" s="88"/>
      <c r="R28" s="87"/>
      <c r="S28" s="122">
        <v>2.4</v>
      </c>
      <c r="T28" s="87"/>
      <c r="U28" s="122">
        <v>1.6</v>
      </c>
      <c r="V28" s="87"/>
      <c r="W28" s="122">
        <v>1.6</v>
      </c>
      <c r="X28" s="88"/>
      <c r="Y28" s="88"/>
      <c r="Z28" s="88"/>
      <c r="AA28" s="87"/>
      <c r="AB28" s="3">
        <v>1.5</v>
      </c>
      <c r="AC28" s="91">
        <v>1.5</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0.88800000000000001</v>
      </c>
      <c r="K31" s="87"/>
      <c r="L31" s="124">
        <v>0.88800000000000001</v>
      </c>
      <c r="M31" s="87"/>
      <c r="N31" s="124">
        <v>0.88800000000000001</v>
      </c>
      <c r="O31" s="87"/>
      <c r="P31" s="124">
        <v>0.88800000000000001</v>
      </c>
      <c r="Q31" s="88"/>
      <c r="R31" s="87"/>
      <c r="S31" s="124">
        <v>0.88800000000000001</v>
      </c>
      <c r="T31" s="87"/>
      <c r="U31" s="124">
        <v>0.88800000000000001</v>
      </c>
      <c r="V31" s="87"/>
      <c r="W31" s="124">
        <v>0.88800000000000001</v>
      </c>
      <c r="X31" s="88"/>
      <c r="Y31" s="88"/>
      <c r="Z31" s="88"/>
      <c r="AA31" s="87"/>
      <c r="AB31" s="7">
        <v>0.88800000000000001</v>
      </c>
      <c r="AC31" s="94">
        <v>0.88800000000000001</v>
      </c>
      <c r="AD31" s="88"/>
      <c r="AE31" s="87"/>
      <c r="AF31" s="8">
        <v>0.88800000000000001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2.2999999999999998</v>
      </c>
      <c r="K33" s="87"/>
      <c r="L33" s="123">
        <v>2.2999999999999998</v>
      </c>
      <c r="M33" s="87"/>
      <c r="N33" s="123">
        <v>2.2999999999999998</v>
      </c>
      <c r="O33" s="87"/>
      <c r="P33" s="123">
        <v>2.4</v>
      </c>
      <c r="Q33" s="88"/>
      <c r="R33" s="87"/>
      <c r="S33" s="123">
        <v>2.4</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2">
        <v>2.2999999999999998</v>
      </c>
      <c r="K36" s="87"/>
      <c r="L36" s="122">
        <v>2.2999999999999998</v>
      </c>
      <c r="M36" s="87"/>
      <c r="N36" s="122">
        <v>2.2999999999999998</v>
      </c>
      <c r="O36" s="87"/>
      <c r="P36" s="122">
        <v>2.4</v>
      </c>
      <c r="Q36" s="88"/>
      <c r="R36" s="87"/>
      <c r="S36" s="122">
        <v>2.4</v>
      </c>
      <c r="T36" s="87"/>
      <c r="U36" s="122">
        <v>1.5</v>
      </c>
      <c r="V36" s="87"/>
      <c r="W36" s="122">
        <v>1.5</v>
      </c>
      <c r="X36" s="88"/>
      <c r="Y36" s="88"/>
      <c r="Z36" s="88"/>
      <c r="AA36" s="87"/>
      <c r="AB36" s="3">
        <v>1.5</v>
      </c>
      <c r="AC36" s="91">
        <v>1.5</v>
      </c>
      <c r="AD36" s="88"/>
      <c r="AE36" s="87"/>
      <c r="AF36" s="4">
        <v>1.5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1.9</v>
      </c>
      <c r="K39" s="87"/>
      <c r="L39" s="122">
        <v>1.9</v>
      </c>
      <c r="M39" s="87"/>
      <c r="N39" s="122">
        <v>1.9</v>
      </c>
      <c r="O39" s="87"/>
      <c r="P39" s="122">
        <v>1.9</v>
      </c>
      <c r="Q39" s="88"/>
      <c r="R39" s="87"/>
      <c r="S39" s="122">
        <v>1.9</v>
      </c>
      <c r="T39" s="87"/>
      <c r="U39" s="122">
        <v>1.9</v>
      </c>
      <c r="V39" s="87"/>
      <c r="W39" s="122">
        <v>1.9</v>
      </c>
      <c r="X39" s="88"/>
      <c r="Y39" s="88"/>
      <c r="Z39" s="88"/>
      <c r="AA39" s="87"/>
      <c r="AB39" s="3">
        <v>1.9</v>
      </c>
      <c r="AC39" s="91">
        <v>1.9</v>
      </c>
      <c r="AD39" s="88"/>
      <c r="AE39" s="87"/>
      <c r="AF39" s="4">
        <v>1.9</v>
      </c>
    </row>
    <row r="40" spans="5:32" x14ac:dyDescent="0.25">
      <c r="E40" s="89" t="s">
        <v>43</v>
      </c>
      <c r="F40" s="88"/>
      <c r="G40" s="88"/>
      <c r="H40" s="88"/>
      <c r="I40" s="90"/>
      <c r="J40" s="122">
        <v>0.5</v>
      </c>
      <c r="K40" s="87"/>
      <c r="L40" s="122">
        <v>0.5</v>
      </c>
      <c r="M40" s="87"/>
      <c r="N40" s="122">
        <v>0.5</v>
      </c>
      <c r="O40" s="87"/>
      <c r="P40" s="122">
        <v>0.5</v>
      </c>
      <c r="Q40" s="88"/>
      <c r="R40" s="87"/>
      <c r="S40" s="122">
        <v>0.5</v>
      </c>
      <c r="T40" s="87"/>
      <c r="U40" s="122">
        <v>0.5</v>
      </c>
      <c r="V40" s="87"/>
      <c r="W40" s="122">
        <v>0.5</v>
      </c>
      <c r="X40" s="88"/>
      <c r="Y40" s="88"/>
      <c r="Z40" s="88"/>
      <c r="AA40" s="87"/>
      <c r="AB40" s="3">
        <v>0.5</v>
      </c>
      <c r="AC40" s="91">
        <v>0.5</v>
      </c>
      <c r="AD40" s="88"/>
      <c r="AE40" s="87"/>
      <c r="AF40" s="4">
        <v>0.5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2"/>
      <c r="K43" s="87"/>
      <c r="L43" s="122"/>
      <c r="M43" s="87"/>
      <c r="N43" s="122"/>
      <c r="O43" s="87"/>
      <c r="P43" s="122"/>
      <c r="Q43" s="88"/>
      <c r="R43" s="87"/>
      <c r="S43" s="122"/>
      <c r="T43" s="87"/>
      <c r="U43" s="121"/>
      <c r="V43" s="87"/>
      <c r="W43" s="121"/>
      <c r="X43" s="88"/>
      <c r="Y43" s="88"/>
      <c r="Z43" s="88"/>
      <c r="AA43" s="87"/>
      <c r="AB43" s="5"/>
      <c r="AC43" s="86"/>
      <c r="AD43" s="88"/>
      <c r="AE43" s="87"/>
      <c r="AF43" s="6"/>
    </row>
    <row r="44" spans="5:32" x14ac:dyDescent="0.25">
      <c r="E44" s="89" t="s">
        <v>47</v>
      </c>
      <c r="F44" s="88"/>
      <c r="G44" s="88"/>
      <c r="H44" s="88"/>
      <c r="I44" s="90"/>
      <c r="J44" s="122"/>
      <c r="K44" s="87"/>
      <c r="L44" s="122"/>
      <c r="M44" s="87"/>
      <c r="N44" s="122"/>
      <c r="O44" s="87"/>
      <c r="P44" s="122"/>
      <c r="Q44" s="88"/>
      <c r="R44" s="87"/>
      <c r="S44" s="122"/>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78" t="s">
        <v>51</v>
      </c>
      <c r="K46" s="179"/>
      <c r="L46" s="178" t="s">
        <v>51</v>
      </c>
      <c r="M46" s="179"/>
      <c r="N46" s="178" t="s">
        <v>51</v>
      </c>
      <c r="O46" s="179"/>
      <c r="P46" s="178" t="s">
        <v>51</v>
      </c>
      <c r="Q46" s="180"/>
      <c r="R46" s="179"/>
      <c r="S46" s="178" t="s">
        <v>51</v>
      </c>
      <c r="T46" s="179"/>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fvMoiaOviJl170gNqAU8cqMUrPj1FrjE18oRElx/j7deZGOrLpRjQei4LNHvCARiyvxjoyGItt44nG2aRRTbw==" saltValue="dmDOPHm+7Jsr6n4kgJnKQ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0748987-D622-4A07-8444-5224777D4FD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KOUM - Koumala (33/11kV)</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626</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627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628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45.9</v>
      </c>
      <c r="K26" s="87"/>
      <c r="L26" s="122">
        <v>45.9</v>
      </c>
      <c r="M26" s="87"/>
      <c r="N26" s="122">
        <v>45.9</v>
      </c>
      <c r="O26" s="87"/>
      <c r="P26" s="122">
        <v>45.9</v>
      </c>
      <c r="Q26" s="88"/>
      <c r="R26" s="87"/>
      <c r="S26" s="122">
        <v>45.9</v>
      </c>
      <c r="T26" s="87"/>
      <c r="U26" s="122">
        <v>50.9</v>
      </c>
      <c r="V26" s="87"/>
      <c r="W26" s="122">
        <v>50.9</v>
      </c>
      <c r="X26" s="88"/>
      <c r="Y26" s="88"/>
      <c r="Z26" s="88"/>
      <c r="AA26" s="87"/>
      <c r="AB26" s="3">
        <v>50.9</v>
      </c>
      <c r="AC26" s="91">
        <v>50.9</v>
      </c>
      <c r="AD26" s="88"/>
      <c r="AE26" s="87"/>
      <c r="AF26" s="4">
        <v>50.9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v>
      </c>
      <c r="K28" s="87"/>
      <c r="L28" s="122">
        <v>14.9</v>
      </c>
      <c r="M28" s="87"/>
      <c r="N28" s="122">
        <v>14.9</v>
      </c>
      <c r="O28" s="87"/>
      <c r="P28" s="122">
        <v>14.9</v>
      </c>
      <c r="Q28" s="88"/>
      <c r="R28" s="87"/>
      <c r="S28" s="122">
        <v>15.7</v>
      </c>
      <c r="T28" s="87"/>
      <c r="U28" s="122">
        <v>12</v>
      </c>
      <c r="V28" s="87"/>
      <c r="W28" s="122">
        <v>11.9</v>
      </c>
      <c r="X28" s="88"/>
      <c r="Y28" s="88"/>
      <c r="Z28" s="88"/>
      <c r="AA28" s="87"/>
      <c r="AB28" s="3">
        <v>11.8</v>
      </c>
      <c r="AC28" s="91">
        <v>11.8</v>
      </c>
      <c r="AD28" s="88"/>
      <c r="AE28" s="87"/>
      <c r="AF28" s="4">
        <v>11.8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0.94799999999999995</v>
      </c>
      <c r="T31" s="87"/>
      <c r="U31" s="124">
        <v>0.93500000000000005</v>
      </c>
      <c r="V31" s="87"/>
      <c r="W31" s="124">
        <v>0.93500000000000005</v>
      </c>
      <c r="X31" s="88"/>
      <c r="Y31" s="88"/>
      <c r="Z31" s="88"/>
      <c r="AA31" s="87"/>
      <c r="AB31" s="7">
        <v>0.93500000000000005</v>
      </c>
      <c r="AC31" s="94">
        <v>0.93500000000000005</v>
      </c>
      <c r="AD31" s="88"/>
      <c r="AE31" s="87"/>
      <c r="AF31" s="8">
        <v>0.93500000000000005</v>
      </c>
    </row>
    <row r="32" spans="4:32" ht="13.15" customHeight="1" x14ac:dyDescent="0.25">
      <c r="E32" s="89" t="s">
        <v>34</v>
      </c>
      <c r="F32" s="88"/>
      <c r="G32" s="88"/>
      <c r="H32" s="88"/>
      <c r="I32" s="90"/>
      <c r="J32" s="122">
        <v>27</v>
      </c>
      <c r="K32" s="87"/>
      <c r="L32" s="122">
        <v>27</v>
      </c>
      <c r="M32" s="87"/>
      <c r="N32" s="122">
        <v>27</v>
      </c>
      <c r="O32" s="87"/>
      <c r="P32" s="122">
        <v>27</v>
      </c>
      <c r="Q32" s="88"/>
      <c r="R32" s="87"/>
      <c r="S32" s="122">
        <v>27</v>
      </c>
      <c r="T32" s="87"/>
      <c r="U32" s="122">
        <v>29.3</v>
      </c>
      <c r="V32" s="87"/>
      <c r="W32" s="122">
        <v>29.3</v>
      </c>
      <c r="X32" s="88"/>
      <c r="Y32" s="88"/>
      <c r="Z32" s="88"/>
      <c r="AA32" s="87"/>
      <c r="AB32" s="3">
        <v>29.3</v>
      </c>
      <c r="AC32" s="91">
        <v>29.3</v>
      </c>
      <c r="AD32" s="88"/>
      <c r="AE32" s="87"/>
      <c r="AF32" s="4">
        <v>29.3</v>
      </c>
    </row>
    <row r="33" spans="5:32" ht="13.15" customHeight="1" x14ac:dyDescent="0.25">
      <c r="E33" s="92" t="s">
        <v>35</v>
      </c>
      <c r="F33" s="88"/>
      <c r="G33" s="88"/>
      <c r="H33" s="88"/>
      <c r="I33" s="90"/>
      <c r="J33" s="123">
        <v>14.6</v>
      </c>
      <c r="K33" s="87"/>
      <c r="L33" s="123">
        <v>14.5</v>
      </c>
      <c r="M33" s="87"/>
      <c r="N33" s="123">
        <v>14.5</v>
      </c>
      <c r="O33" s="87"/>
      <c r="P33" s="123">
        <v>14.6</v>
      </c>
      <c r="Q33" s="88"/>
      <c r="R33" s="87"/>
      <c r="S33" s="123">
        <v>14.5</v>
      </c>
      <c r="T33" s="87"/>
      <c r="U33" s="123">
        <v>11.7</v>
      </c>
      <c r="V33" s="87"/>
      <c r="W33" s="123">
        <v>11.7</v>
      </c>
      <c r="X33" s="88"/>
      <c r="Y33" s="88"/>
      <c r="Z33" s="88"/>
      <c r="AA33" s="87"/>
      <c r="AB33" s="9">
        <v>11.6</v>
      </c>
      <c r="AC33" s="93">
        <v>11.5</v>
      </c>
      <c r="AD33" s="88"/>
      <c r="AE33" s="87"/>
      <c r="AF33" s="10">
        <v>11.5</v>
      </c>
    </row>
    <row r="34" spans="5:32" ht="20.25" customHeight="1" x14ac:dyDescent="0.25">
      <c r="E34" s="89" t="s">
        <v>36</v>
      </c>
      <c r="F34" s="88"/>
      <c r="G34" s="88"/>
      <c r="H34" s="88"/>
      <c r="I34" s="90"/>
      <c r="J34" s="121">
        <v>0.7</v>
      </c>
      <c r="K34" s="87"/>
      <c r="L34" s="121">
        <v>0.7</v>
      </c>
      <c r="M34" s="87"/>
      <c r="N34" s="121">
        <v>0.7</v>
      </c>
      <c r="O34" s="87"/>
      <c r="P34" s="121">
        <v>0.7</v>
      </c>
      <c r="Q34" s="88"/>
      <c r="R34" s="87"/>
      <c r="S34" s="121">
        <v>0.7</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RaCA5oQaj9sUGvhPseIf+Wa3oGV5YS7EH3oTEVj0ZjXDn9uHQ8lIKZlbapUs3D/TmP00lhdgHpE8lwymZONsw==" saltValue="Ya81ho2OL1zpYDg2mSeny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EE2C59F-14A3-488A-860C-761D2B559D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LACR - Lakes Creek (66/11kV)</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622</v>
      </c>
      <c r="J3" s="110"/>
      <c r="K3" s="110"/>
      <c r="L3" s="110"/>
      <c r="M3" s="110"/>
      <c r="N3" s="110"/>
      <c r="O3" s="110"/>
      <c r="P3" s="110"/>
      <c r="Q3" s="110"/>
      <c r="R3" s="110"/>
      <c r="S3" s="110"/>
      <c r="V3" s="112" t="s">
        <v>3</v>
      </c>
      <c r="W3" s="110"/>
      <c r="Y3" s="113" t="s">
        <v>318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623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624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625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16</v>
      </c>
      <c r="K26" s="87"/>
      <c r="L26" s="122">
        <v>16</v>
      </c>
      <c r="M26" s="87"/>
      <c r="N26" s="122">
        <v>16</v>
      </c>
      <c r="O26" s="87"/>
      <c r="P26" s="122">
        <v>16</v>
      </c>
      <c r="Q26" s="88"/>
      <c r="R26" s="87"/>
      <c r="S26" s="122">
        <v>16</v>
      </c>
      <c r="T26" s="87"/>
      <c r="U26" s="122">
        <v>16</v>
      </c>
      <c r="V26" s="87"/>
      <c r="W26" s="122">
        <v>16</v>
      </c>
      <c r="X26" s="88"/>
      <c r="Y26" s="88"/>
      <c r="Z26" s="88"/>
      <c r="AA26" s="87"/>
      <c r="AB26" s="3">
        <v>16</v>
      </c>
      <c r="AC26" s="91">
        <v>16</v>
      </c>
      <c r="AD26" s="88"/>
      <c r="AE26" s="87"/>
      <c r="AF26" s="4">
        <v>16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v>
      </c>
      <c r="K28" s="87"/>
      <c r="L28" s="122">
        <v>2</v>
      </c>
      <c r="M28" s="87"/>
      <c r="N28" s="122">
        <v>2</v>
      </c>
      <c r="O28" s="87"/>
      <c r="P28" s="122">
        <v>2</v>
      </c>
      <c r="Q28" s="88"/>
      <c r="R28" s="87"/>
      <c r="S28" s="122">
        <v>2</v>
      </c>
      <c r="T28" s="87"/>
      <c r="U28" s="122">
        <v>1.6</v>
      </c>
      <c r="V28" s="87"/>
      <c r="W28" s="122">
        <v>1.6</v>
      </c>
      <c r="X28" s="88"/>
      <c r="Y28" s="88"/>
      <c r="Z28" s="88"/>
      <c r="AA28" s="87"/>
      <c r="AB28" s="3">
        <v>1.6</v>
      </c>
      <c r="AC28" s="91">
        <v>1.6</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0.74</v>
      </c>
      <c r="K31" s="87"/>
      <c r="L31" s="124">
        <v>0.74</v>
      </c>
      <c r="M31" s="87"/>
      <c r="N31" s="124">
        <v>0.74</v>
      </c>
      <c r="O31" s="87"/>
      <c r="P31" s="124">
        <v>0.74</v>
      </c>
      <c r="Q31" s="88"/>
      <c r="R31" s="87"/>
      <c r="S31" s="124">
        <v>0.74</v>
      </c>
      <c r="T31" s="87"/>
      <c r="U31" s="124">
        <v>0.97499999999999998</v>
      </c>
      <c r="V31" s="87"/>
      <c r="W31" s="124">
        <v>0.97499999999999998</v>
      </c>
      <c r="X31" s="88"/>
      <c r="Y31" s="88"/>
      <c r="Z31" s="88"/>
      <c r="AA31" s="87"/>
      <c r="AB31" s="7">
        <v>0.97499999999999998</v>
      </c>
      <c r="AC31" s="94">
        <v>0.97499999999999998</v>
      </c>
      <c r="AD31" s="88"/>
      <c r="AE31" s="87"/>
      <c r="AF31" s="8">
        <v>0.97499999999999998</v>
      </c>
    </row>
    <row r="32" spans="4:32" ht="13.15" customHeight="1" x14ac:dyDescent="0.25">
      <c r="E32" s="89" t="s">
        <v>34</v>
      </c>
      <c r="F32" s="88"/>
      <c r="G32" s="88"/>
      <c r="H32" s="88"/>
      <c r="I32" s="90"/>
      <c r="J32" s="122">
        <v>8</v>
      </c>
      <c r="K32" s="87"/>
      <c r="L32" s="122">
        <v>8</v>
      </c>
      <c r="M32" s="87"/>
      <c r="N32" s="122">
        <v>8</v>
      </c>
      <c r="O32" s="87"/>
      <c r="P32" s="122">
        <v>8</v>
      </c>
      <c r="Q32" s="88"/>
      <c r="R32" s="87"/>
      <c r="S32" s="122">
        <v>8</v>
      </c>
      <c r="T32" s="87"/>
      <c r="U32" s="122">
        <v>8</v>
      </c>
      <c r="V32" s="87"/>
      <c r="W32" s="122">
        <v>8</v>
      </c>
      <c r="X32" s="88"/>
      <c r="Y32" s="88"/>
      <c r="Z32" s="88"/>
      <c r="AA32" s="87"/>
      <c r="AB32" s="3">
        <v>8</v>
      </c>
      <c r="AC32" s="91">
        <v>8</v>
      </c>
      <c r="AD32" s="88"/>
      <c r="AE32" s="87"/>
      <c r="AF32" s="4">
        <v>8</v>
      </c>
    </row>
    <row r="33" spans="5:32" ht="13.15" customHeight="1" x14ac:dyDescent="0.25">
      <c r="E33" s="92" t="s">
        <v>35</v>
      </c>
      <c r="F33" s="88"/>
      <c r="G33" s="88"/>
      <c r="H33" s="88"/>
      <c r="I33" s="90"/>
      <c r="J33" s="123">
        <v>2</v>
      </c>
      <c r="K33" s="87"/>
      <c r="L33" s="123">
        <v>2</v>
      </c>
      <c r="M33" s="87"/>
      <c r="N33" s="123">
        <v>2</v>
      </c>
      <c r="O33" s="87"/>
      <c r="P33" s="123">
        <v>2</v>
      </c>
      <c r="Q33" s="88"/>
      <c r="R33" s="87"/>
      <c r="S33" s="123">
        <v>2</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8nsSIyncleQTrHr3fSJk5rYzOxzR6Vx2qqlQ5Wkmr4EeSE4qIeJRvlaoSFrka991cDkawzND73jUXBmbuF0kg==" saltValue="kHZNOle7wH57sKSJkRQl/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D6709A9-932B-44EF-95CA-CDBBF726B39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LAKE - Lakeland (66/22kV)</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629</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288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630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631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8.1999999999999993</v>
      </c>
      <c r="K26" s="87"/>
      <c r="L26" s="122">
        <v>8.1999999999999993</v>
      </c>
      <c r="M26" s="87"/>
      <c r="N26" s="122">
        <v>8.1999999999999993</v>
      </c>
      <c r="O26" s="87"/>
      <c r="P26" s="122">
        <v>8.1999999999999993</v>
      </c>
      <c r="Q26" s="88"/>
      <c r="R26" s="87"/>
      <c r="S26" s="122">
        <v>8.1999999999999993</v>
      </c>
      <c r="T26" s="87"/>
      <c r="U26" s="122">
        <v>8.6999999999999993</v>
      </c>
      <c r="V26" s="87"/>
      <c r="W26" s="122">
        <v>8.6999999999999993</v>
      </c>
      <c r="X26" s="88"/>
      <c r="Y26" s="88"/>
      <c r="Z26" s="88"/>
      <c r="AA26" s="87"/>
      <c r="AB26" s="3">
        <v>8.6999999999999993</v>
      </c>
      <c r="AC26" s="91">
        <v>8.6999999999999993</v>
      </c>
      <c r="AD26" s="88"/>
      <c r="AE26" s="87"/>
      <c r="AF26" s="4">
        <v>8.6999999999999993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2.2000000000000002</v>
      </c>
      <c r="K28" s="87"/>
      <c r="L28" s="122">
        <v>2.2000000000000002</v>
      </c>
      <c r="M28" s="87"/>
      <c r="N28" s="122">
        <v>2.2000000000000002</v>
      </c>
      <c r="O28" s="87"/>
      <c r="P28" s="122">
        <v>2.2000000000000002</v>
      </c>
      <c r="Q28" s="88"/>
      <c r="R28" s="87"/>
      <c r="S28" s="122">
        <v>2.2000000000000002</v>
      </c>
      <c r="T28" s="87"/>
      <c r="U28" s="122">
        <v>1.3</v>
      </c>
      <c r="V28" s="87"/>
      <c r="W28" s="122">
        <v>1.3</v>
      </c>
      <c r="X28" s="88"/>
      <c r="Y28" s="88"/>
      <c r="Z28" s="88"/>
      <c r="AA28" s="87"/>
      <c r="AB28" s="3">
        <v>1.2</v>
      </c>
      <c r="AC28" s="91">
        <v>1.2</v>
      </c>
      <c r="AD28" s="88"/>
      <c r="AE28" s="87"/>
      <c r="AF28" s="4">
        <v>1.2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v>
      </c>
      <c r="K33" s="87"/>
      <c r="L33" s="123">
        <v>2</v>
      </c>
      <c r="M33" s="87"/>
      <c r="N33" s="123">
        <v>2</v>
      </c>
      <c r="O33" s="87"/>
      <c r="P33" s="123">
        <v>2</v>
      </c>
      <c r="Q33" s="88"/>
      <c r="R33" s="87"/>
      <c r="S33" s="123">
        <v>2</v>
      </c>
      <c r="T33" s="87"/>
      <c r="U33" s="123">
        <v>1.2</v>
      </c>
      <c r="V33" s="87"/>
      <c r="W33" s="123">
        <v>1.2</v>
      </c>
      <c r="X33" s="88"/>
      <c r="Y33" s="88"/>
      <c r="Z33" s="88"/>
      <c r="AA33" s="87"/>
      <c r="AB33" s="9">
        <v>1.2</v>
      </c>
      <c r="AC33" s="93">
        <v>1.2</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224</v>
      </c>
      <c r="K35" s="87"/>
      <c r="L35" s="121" t="s">
        <v>224</v>
      </c>
      <c r="M35" s="87"/>
      <c r="N35" s="121" t="s">
        <v>224</v>
      </c>
      <c r="O35" s="87"/>
      <c r="P35" s="121" t="s">
        <v>224</v>
      </c>
      <c r="Q35" s="88"/>
      <c r="R35" s="87"/>
      <c r="S35" s="121" t="s">
        <v>224</v>
      </c>
      <c r="T35" s="87"/>
      <c r="U35" s="121" t="s">
        <v>224</v>
      </c>
      <c r="V35" s="87"/>
      <c r="W35" s="121" t="s">
        <v>224</v>
      </c>
      <c r="X35" s="88"/>
      <c r="Y35" s="88"/>
      <c r="Z35" s="88"/>
      <c r="AA35" s="87"/>
      <c r="AB35" s="5" t="s">
        <v>224</v>
      </c>
      <c r="AC35" s="86" t="s">
        <v>224</v>
      </c>
      <c r="AD35" s="88"/>
      <c r="AE35" s="87"/>
      <c r="AF35" s="6" t="s">
        <v>224</v>
      </c>
    </row>
    <row r="36" spans="5:32" ht="13.15" customHeight="1" x14ac:dyDescent="0.25">
      <c r="E36" s="89" t="s">
        <v>39</v>
      </c>
      <c r="F36" s="88"/>
      <c r="G36" s="88"/>
      <c r="H36" s="88"/>
      <c r="I36" s="90"/>
      <c r="J36" s="122">
        <v>2</v>
      </c>
      <c r="K36" s="87"/>
      <c r="L36" s="122">
        <v>2</v>
      </c>
      <c r="M36" s="87"/>
      <c r="N36" s="122">
        <v>2</v>
      </c>
      <c r="O36" s="87"/>
      <c r="P36" s="122">
        <v>2</v>
      </c>
      <c r="Q36" s="88"/>
      <c r="R36" s="87"/>
      <c r="S36" s="122">
        <v>2</v>
      </c>
      <c r="T36" s="87"/>
      <c r="U36" s="122">
        <v>1.2</v>
      </c>
      <c r="V36" s="87"/>
      <c r="W36" s="122">
        <v>1.2</v>
      </c>
      <c r="X36" s="88"/>
      <c r="Y36" s="88"/>
      <c r="Z36" s="88"/>
      <c r="AA36" s="87"/>
      <c r="AB36" s="3">
        <v>1.2</v>
      </c>
      <c r="AC36" s="91">
        <v>1.2</v>
      </c>
      <c r="AD36" s="88"/>
      <c r="AE36" s="87"/>
      <c r="AF36" s="4">
        <v>1.2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0.4</v>
      </c>
      <c r="K40" s="87"/>
      <c r="L40" s="122">
        <v>0.4</v>
      </c>
      <c r="M40" s="87"/>
      <c r="N40" s="122">
        <v>0.4</v>
      </c>
      <c r="O40" s="87"/>
      <c r="P40" s="122">
        <v>0.4</v>
      </c>
      <c r="Q40" s="88"/>
      <c r="R40" s="87"/>
      <c r="S40" s="122">
        <v>0.4</v>
      </c>
      <c r="T40" s="87"/>
      <c r="U40" s="122">
        <v>0.4</v>
      </c>
      <c r="V40" s="87"/>
      <c r="W40" s="122">
        <v>0.4</v>
      </c>
      <c r="X40" s="88"/>
      <c r="Y40" s="88"/>
      <c r="Z40" s="88"/>
      <c r="AA40" s="87"/>
      <c r="AB40" s="3">
        <v>0.4</v>
      </c>
      <c r="AC40" s="91">
        <v>0.4</v>
      </c>
      <c r="AD40" s="88"/>
      <c r="AE40" s="87"/>
      <c r="AF40" s="4">
        <v>0.4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Lvq+IpQPs7IjsgLYAd3wtu2aKNtyrJDE1Rcz0eX2Kbf9UdZ+hTj/2CaIfdLuIDiMSgIbnAPZCFmY4TtSevCZg==" saltValue="AhCnPjNzVGLQV4M71/R6Y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FF6467B-A62A-43AF-BBD8-23FDD7099FB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LANN - Lannercost (66/11kV)</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619</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481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620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621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17.600000000000001</v>
      </c>
      <c r="K26" s="87"/>
      <c r="L26" s="122">
        <v>17.600000000000001</v>
      </c>
      <c r="M26" s="87"/>
      <c r="N26" s="122">
        <v>17.600000000000001</v>
      </c>
      <c r="O26" s="87"/>
      <c r="P26" s="122">
        <v>17.600000000000001</v>
      </c>
      <c r="Q26" s="88"/>
      <c r="R26" s="87"/>
      <c r="S26" s="122">
        <v>17.600000000000001</v>
      </c>
      <c r="T26" s="87"/>
      <c r="U26" s="122">
        <v>19</v>
      </c>
      <c r="V26" s="87"/>
      <c r="W26" s="122">
        <v>19</v>
      </c>
      <c r="X26" s="88"/>
      <c r="Y26" s="88"/>
      <c r="Z26" s="88"/>
      <c r="AA26" s="87"/>
      <c r="AB26" s="3">
        <v>19</v>
      </c>
      <c r="AC26" s="91">
        <v>19</v>
      </c>
      <c r="AD26" s="88"/>
      <c r="AE26" s="87"/>
      <c r="AF26" s="4">
        <v>19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2.2999999999999998</v>
      </c>
      <c r="K28" s="87"/>
      <c r="L28" s="122">
        <v>2.4</v>
      </c>
      <c r="M28" s="87"/>
      <c r="N28" s="122">
        <v>2.4</v>
      </c>
      <c r="O28" s="87"/>
      <c r="P28" s="122">
        <v>2.4</v>
      </c>
      <c r="Q28" s="88"/>
      <c r="R28" s="87"/>
      <c r="S28" s="122">
        <v>2.4</v>
      </c>
      <c r="T28" s="87"/>
      <c r="U28" s="122">
        <v>1.2</v>
      </c>
      <c r="V28" s="87"/>
      <c r="W28" s="122">
        <v>1.2</v>
      </c>
      <c r="X28" s="88"/>
      <c r="Y28" s="88"/>
      <c r="Z28" s="88"/>
      <c r="AA28" s="87"/>
      <c r="AB28" s="3">
        <v>1.2</v>
      </c>
      <c r="AC28" s="91">
        <v>1.2</v>
      </c>
      <c r="AD28" s="88"/>
      <c r="AE28" s="87"/>
      <c r="AF28" s="4">
        <v>1.2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v>
      </c>
      <c r="K31" s="87"/>
      <c r="L31" s="124">
        <v>0.98</v>
      </c>
      <c r="M31" s="87"/>
      <c r="N31" s="124">
        <v>0.98</v>
      </c>
      <c r="O31" s="87"/>
      <c r="P31" s="124">
        <v>0.98</v>
      </c>
      <c r="Q31" s="88"/>
      <c r="R31" s="87"/>
      <c r="S31" s="124">
        <v>0.98</v>
      </c>
      <c r="T31" s="87"/>
      <c r="U31" s="124">
        <v>0.98699999999999999</v>
      </c>
      <c r="V31" s="87"/>
      <c r="W31" s="124">
        <v>0.98699999999999999</v>
      </c>
      <c r="X31" s="88"/>
      <c r="Y31" s="88"/>
      <c r="Z31" s="88"/>
      <c r="AA31" s="87"/>
      <c r="AB31" s="7">
        <v>0.98699999999999999</v>
      </c>
      <c r="AC31" s="94">
        <v>0.98699999999999999</v>
      </c>
      <c r="AD31" s="88"/>
      <c r="AE31" s="87"/>
      <c r="AF31" s="8">
        <v>0.98699999999999999</v>
      </c>
    </row>
    <row r="32" spans="4:32" ht="13.15" customHeight="1" x14ac:dyDescent="0.25">
      <c r="E32" s="89" t="s">
        <v>34</v>
      </c>
      <c r="F32" s="88"/>
      <c r="G32" s="88"/>
      <c r="H32" s="88"/>
      <c r="I32" s="90"/>
      <c r="J32" s="122">
        <v>9.6999999999999993</v>
      </c>
      <c r="K32" s="87"/>
      <c r="L32" s="122">
        <v>9.6999999999999993</v>
      </c>
      <c r="M32" s="87"/>
      <c r="N32" s="122">
        <v>9.6999999999999993</v>
      </c>
      <c r="O32" s="87"/>
      <c r="P32" s="122">
        <v>9.6999999999999993</v>
      </c>
      <c r="Q32" s="88"/>
      <c r="R32" s="87"/>
      <c r="S32" s="122">
        <v>9.6999999999999993</v>
      </c>
      <c r="T32" s="87"/>
      <c r="U32" s="122">
        <v>10.3</v>
      </c>
      <c r="V32" s="87"/>
      <c r="W32" s="122">
        <v>10.3</v>
      </c>
      <c r="X32" s="88"/>
      <c r="Y32" s="88"/>
      <c r="Z32" s="88"/>
      <c r="AA32" s="87"/>
      <c r="AB32" s="3">
        <v>10.3</v>
      </c>
      <c r="AC32" s="91">
        <v>10.3</v>
      </c>
      <c r="AD32" s="88"/>
      <c r="AE32" s="87"/>
      <c r="AF32" s="4">
        <v>10.3</v>
      </c>
    </row>
    <row r="33" spans="5:32" ht="13.15" customHeight="1" x14ac:dyDescent="0.25">
      <c r="E33" s="92" t="s">
        <v>35</v>
      </c>
      <c r="F33" s="88"/>
      <c r="G33" s="88"/>
      <c r="H33" s="88"/>
      <c r="I33" s="90"/>
      <c r="J33" s="123">
        <v>2</v>
      </c>
      <c r="K33" s="87"/>
      <c r="L33" s="123">
        <v>2</v>
      </c>
      <c r="M33" s="87"/>
      <c r="N33" s="123">
        <v>2</v>
      </c>
      <c r="O33" s="87"/>
      <c r="P33" s="123">
        <v>2.1</v>
      </c>
      <c r="Q33" s="88"/>
      <c r="R33" s="87"/>
      <c r="S33" s="123">
        <v>2.1</v>
      </c>
      <c r="T33" s="87"/>
      <c r="U33" s="123">
        <v>1.1000000000000001</v>
      </c>
      <c r="V33" s="87"/>
      <c r="W33" s="123">
        <v>1.1000000000000001</v>
      </c>
      <c r="X33" s="88"/>
      <c r="Y33" s="88"/>
      <c r="Z33" s="88"/>
      <c r="AA33" s="87"/>
      <c r="AB33" s="9">
        <v>1.1000000000000001</v>
      </c>
      <c r="AC33" s="93">
        <v>1.1000000000000001</v>
      </c>
      <c r="AD33" s="88"/>
      <c r="AE33" s="87"/>
      <c r="AF33" s="10">
        <v>1.1000000000000001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zn5llpBY0kvuBnqsJxBEzgOV8ODo8osTYr5KNzV/fxdosEtjmRS3kl4DleHLElpmaxNXAH9F8TOI0mVDrIQ4A==" saltValue="J23xBVg/zGpwJ+U7KK2Jf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7AE308C-E027-4CB1-8F98-4804003C805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LAQU - Laguna Quays (66/11kV)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J51"/>
  <sheetViews>
    <sheetView showGridLines="0" topLeftCell="A21"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112</v>
      </c>
      <c r="J3" s="110"/>
      <c r="K3" s="110"/>
      <c r="L3" s="110"/>
      <c r="M3" s="110"/>
      <c r="N3" s="110"/>
      <c r="O3" s="110"/>
      <c r="P3" s="110"/>
      <c r="Q3" s="110"/>
      <c r="R3" s="110"/>
      <c r="S3" s="110"/>
      <c r="V3" s="112" t="s">
        <v>3</v>
      </c>
      <c r="W3" s="110"/>
      <c r="Y3" s="113" t="s">
        <v>113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115</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25.8</v>
      </c>
      <c r="K26" s="87"/>
      <c r="L26" s="122">
        <v>25.8</v>
      </c>
      <c r="M26" s="87"/>
      <c r="N26" s="122">
        <v>25.8</v>
      </c>
      <c r="O26" s="87"/>
      <c r="P26" s="122">
        <v>25.8</v>
      </c>
      <c r="Q26" s="88"/>
      <c r="R26" s="87"/>
      <c r="S26" s="122">
        <v>25.8</v>
      </c>
      <c r="T26" s="87"/>
      <c r="U26" s="122">
        <v>30</v>
      </c>
      <c r="V26" s="87"/>
      <c r="W26" s="122">
        <v>30</v>
      </c>
      <c r="X26" s="88"/>
      <c r="Y26" s="88"/>
      <c r="Z26" s="88"/>
      <c r="AA26" s="87"/>
      <c r="AB26" s="3">
        <v>30</v>
      </c>
      <c r="AC26" s="91">
        <v>30</v>
      </c>
      <c r="AD26" s="88"/>
      <c r="AE26" s="87"/>
      <c r="AF26" s="4">
        <v>30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7.9</v>
      </c>
      <c r="K28" s="87"/>
      <c r="L28" s="122">
        <v>7.9</v>
      </c>
      <c r="M28" s="87"/>
      <c r="N28" s="122">
        <v>7.9</v>
      </c>
      <c r="O28" s="87"/>
      <c r="P28" s="122">
        <v>7.9</v>
      </c>
      <c r="Q28" s="88"/>
      <c r="R28" s="87"/>
      <c r="S28" s="122">
        <v>7.9</v>
      </c>
      <c r="T28" s="87"/>
      <c r="U28" s="122">
        <v>5.8</v>
      </c>
      <c r="V28" s="87"/>
      <c r="W28" s="122">
        <v>5.8</v>
      </c>
      <c r="X28" s="88"/>
      <c r="Y28" s="88"/>
      <c r="Z28" s="88"/>
      <c r="AA28" s="87"/>
      <c r="AB28" s="3">
        <v>5.7</v>
      </c>
      <c r="AC28" s="91">
        <v>5.7</v>
      </c>
      <c r="AD28" s="88"/>
      <c r="AE28" s="87"/>
      <c r="AF28" s="4">
        <v>5.7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14.2</v>
      </c>
      <c r="K32" s="87"/>
      <c r="L32" s="122">
        <v>14.2</v>
      </c>
      <c r="M32" s="87"/>
      <c r="N32" s="122">
        <v>14.2</v>
      </c>
      <c r="O32" s="87"/>
      <c r="P32" s="122">
        <v>14.2</v>
      </c>
      <c r="Q32" s="88"/>
      <c r="R32" s="87"/>
      <c r="S32" s="122">
        <v>14.2</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7.3</v>
      </c>
      <c r="K33" s="87"/>
      <c r="L33" s="123">
        <v>7.3</v>
      </c>
      <c r="M33" s="87"/>
      <c r="N33" s="123">
        <v>7.3</v>
      </c>
      <c r="O33" s="87"/>
      <c r="P33" s="123">
        <v>7.3</v>
      </c>
      <c r="Q33" s="88"/>
      <c r="R33" s="87"/>
      <c r="S33" s="123">
        <v>7.2</v>
      </c>
      <c r="T33" s="87"/>
      <c r="U33" s="123">
        <v>5.5</v>
      </c>
      <c r="V33" s="87"/>
      <c r="W33" s="123">
        <v>5.5</v>
      </c>
      <c r="X33" s="88"/>
      <c r="Y33" s="88"/>
      <c r="Z33" s="88"/>
      <c r="AA33" s="87"/>
      <c r="AB33" s="9">
        <v>5.4</v>
      </c>
      <c r="AC33" s="93">
        <v>5.4</v>
      </c>
      <c r="AD33" s="88"/>
      <c r="AE33" s="87"/>
      <c r="AF33" s="10">
        <v>5.4</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118</v>
      </c>
      <c r="K35" s="87"/>
      <c r="L35" s="121" t="s">
        <v>118</v>
      </c>
      <c r="M35" s="87"/>
      <c r="N35" s="121" t="s">
        <v>118</v>
      </c>
      <c r="O35" s="87"/>
      <c r="P35" s="121" t="s">
        <v>118</v>
      </c>
      <c r="Q35" s="88"/>
      <c r="R35" s="87"/>
      <c r="S35" s="121" t="s">
        <v>118</v>
      </c>
      <c r="T35" s="87"/>
      <c r="U35" s="121" t="s">
        <v>118</v>
      </c>
      <c r="V35" s="87"/>
      <c r="W35" s="121" t="s">
        <v>118</v>
      </c>
      <c r="X35" s="88"/>
      <c r="Y35" s="88"/>
      <c r="Z35" s="88"/>
      <c r="AA35" s="87"/>
      <c r="AB35" s="5" t="s">
        <v>118</v>
      </c>
      <c r="AC35" s="86" t="s">
        <v>118</v>
      </c>
      <c r="AD35" s="88"/>
      <c r="AE35" s="87"/>
      <c r="AF35" s="6" t="s">
        <v>118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FGDiI8uAAzUx96wLBI7+q5w1F5dxoI0JJWNaLnS97H/1TtJ9x36A/keG9NLy0kDV7mRiIUfYRdrfTNwiEKi6A==" saltValue="Anp6xQHmDlT4W6vAVcGG4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12A8660-C8EF-46D2-9051-B169DE2A68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BARC - Barcaldine (66/22kV)</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1007</v>
      </c>
      <c r="J3" s="110"/>
      <c r="K3" s="110"/>
      <c r="L3" s="110"/>
      <c r="M3" s="110"/>
      <c r="N3" s="110"/>
      <c r="O3" s="110"/>
      <c r="P3" s="110"/>
      <c r="Q3" s="110"/>
      <c r="R3" s="110"/>
      <c r="S3" s="110"/>
      <c r="V3" s="112" t="s">
        <v>3</v>
      </c>
      <c r="W3" s="110"/>
      <c r="Y3" s="113" t="s">
        <v>1008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1009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1010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v>
      </c>
      <c r="K28" s="87"/>
      <c r="L28" s="122">
        <v>1.6</v>
      </c>
      <c r="M28" s="87"/>
      <c r="N28" s="122">
        <v>1.6</v>
      </c>
      <c r="O28" s="87"/>
      <c r="P28" s="122">
        <v>1.6</v>
      </c>
      <c r="Q28" s="88"/>
      <c r="R28" s="87"/>
      <c r="S28" s="122">
        <v>1.6</v>
      </c>
      <c r="T28" s="87"/>
      <c r="U28" s="122">
        <v>1.5</v>
      </c>
      <c r="V28" s="87"/>
      <c r="W28" s="122">
        <v>1.5</v>
      </c>
      <c r="X28" s="88"/>
      <c r="Y28" s="88"/>
      <c r="Z28" s="88"/>
      <c r="AA28" s="87"/>
      <c r="AB28" s="3">
        <v>1.5</v>
      </c>
      <c r="AC28" s="91">
        <v>1.5</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0.76500000000000001</v>
      </c>
      <c r="K31" s="87"/>
      <c r="L31" s="124">
        <v>0.76500000000000001</v>
      </c>
      <c r="M31" s="87"/>
      <c r="N31" s="124">
        <v>0.76500000000000001</v>
      </c>
      <c r="O31" s="87"/>
      <c r="P31" s="124">
        <v>0.76500000000000001</v>
      </c>
      <c r="Q31" s="88"/>
      <c r="R31" s="87"/>
      <c r="S31" s="124">
        <v>0.76500000000000001</v>
      </c>
      <c r="T31" s="87"/>
      <c r="U31" s="124">
        <v>0.75600000000000001</v>
      </c>
      <c r="V31" s="87"/>
      <c r="W31" s="124">
        <v>0.75600000000000001</v>
      </c>
      <c r="X31" s="88"/>
      <c r="Y31" s="88"/>
      <c r="Z31" s="88"/>
      <c r="AA31" s="87"/>
      <c r="AB31" s="7">
        <v>0.75600000000000001</v>
      </c>
      <c r="AC31" s="94">
        <v>0.75600000000000001</v>
      </c>
      <c r="AD31" s="88"/>
      <c r="AE31" s="87"/>
      <c r="AF31" s="8">
        <v>0.75600000000000001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1.6</v>
      </c>
      <c r="K33" s="87"/>
      <c r="L33" s="123">
        <v>1.6</v>
      </c>
      <c r="M33" s="87"/>
      <c r="N33" s="123">
        <v>1.6</v>
      </c>
      <c r="O33" s="87"/>
      <c r="P33" s="123">
        <v>1.6</v>
      </c>
      <c r="Q33" s="88"/>
      <c r="R33" s="87"/>
      <c r="S33" s="123">
        <v>1.6</v>
      </c>
      <c r="T33" s="87"/>
      <c r="U33" s="123">
        <v>1.4</v>
      </c>
      <c r="V33" s="87"/>
      <c r="W33" s="123">
        <v>1.4</v>
      </c>
      <c r="X33" s="88"/>
      <c r="Y33" s="88"/>
      <c r="Z33" s="88"/>
      <c r="AA33" s="87"/>
      <c r="AB33" s="9">
        <v>1.4</v>
      </c>
      <c r="AC33" s="93">
        <v>1.4</v>
      </c>
      <c r="AD33" s="88"/>
      <c r="AE33" s="87"/>
      <c r="AF33" s="10">
        <v>1.4</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1011</v>
      </c>
      <c r="K35" s="87"/>
      <c r="L35" s="121" t="s">
        <v>1011</v>
      </c>
      <c r="M35" s="87"/>
      <c r="N35" s="121" t="s">
        <v>1011</v>
      </c>
      <c r="O35" s="87"/>
      <c r="P35" s="121" t="s">
        <v>1011</v>
      </c>
      <c r="Q35" s="88"/>
      <c r="R35" s="87"/>
      <c r="S35" s="121" t="s">
        <v>1011</v>
      </c>
      <c r="T35" s="87"/>
      <c r="U35" s="121" t="s">
        <v>1011</v>
      </c>
      <c r="V35" s="87"/>
      <c r="W35" s="121" t="s">
        <v>1011</v>
      </c>
      <c r="X35" s="88"/>
      <c r="Y35" s="88"/>
      <c r="Z35" s="88"/>
      <c r="AA35" s="87"/>
      <c r="AB35" s="5" t="s">
        <v>1011</v>
      </c>
      <c r="AC35" s="86" t="s">
        <v>1011</v>
      </c>
      <c r="AD35" s="88"/>
      <c r="AE35" s="87"/>
      <c r="AF35" s="6" t="s">
        <v>1011</v>
      </c>
    </row>
    <row r="36" spans="5:32" ht="13.15" customHeight="1" x14ac:dyDescent="0.25">
      <c r="E36" s="89" t="s">
        <v>39</v>
      </c>
      <c r="F36" s="88"/>
      <c r="G36" s="88"/>
      <c r="H36" s="88"/>
      <c r="I36" s="90"/>
      <c r="J36" s="122">
        <v>1.6</v>
      </c>
      <c r="K36" s="87"/>
      <c r="L36" s="122">
        <v>1.6</v>
      </c>
      <c r="M36" s="87"/>
      <c r="N36" s="122">
        <v>1.6</v>
      </c>
      <c r="O36" s="87"/>
      <c r="P36" s="122">
        <v>1.6</v>
      </c>
      <c r="Q36" s="88"/>
      <c r="R36" s="87"/>
      <c r="S36" s="122">
        <v>1.6</v>
      </c>
      <c r="T36" s="87"/>
      <c r="U36" s="122">
        <v>1.4</v>
      </c>
      <c r="V36" s="87"/>
      <c r="W36" s="122">
        <v>1.4</v>
      </c>
      <c r="X36" s="88"/>
      <c r="Y36" s="88"/>
      <c r="Z36" s="88"/>
      <c r="AA36" s="87"/>
      <c r="AB36" s="3">
        <v>1.4</v>
      </c>
      <c r="AC36" s="91">
        <v>1.4</v>
      </c>
      <c r="AD36" s="88"/>
      <c r="AE36" s="87"/>
      <c r="AF36" s="4">
        <v>1.4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2.4</v>
      </c>
      <c r="K39" s="87"/>
      <c r="L39" s="122">
        <v>2.4</v>
      </c>
      <c r="M39" s="87"/>
      <c r="N39" s="122">
        <v>2.4</v>
      </c>
      <c r="O39" s="87"/>
      <c r="P39" s="122">
        <v>2.4</v>
      </c>
      <c r="Q39" s="88"/>
      <c r="R39" s="87"/>
      <c r="S39" s="122">
        <v>2.4</v>
      </c>
      <c r="T39" s="87"/>
      <c r="U39" s="122">
        <v>2.4</v>
      </c>
      <c r="V39" s="87"/>
      <c r="W39" s="122">
        <v>2.4</v>
      </c>
      <c r="X39" s="88"/>
      <c r="Y39" s="88"/>
      <c r="Z39" s="88"/>
      <c r="AA39" s="87"/>
      <c r="AB39" s="3">
        <v>2.4</v>
      </c>
      <c r="AC39" s="91">
        <v>2.4</v>
      </c>
      <c r="AD39" s="88"/>
      <c r="AE39" s="87"/>
      <c r="AF39" s="4">
        <v>2.4</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3.0999999046325701</v>
      </c>
      <c r="K41" s="87"/>
      <c r="L41" s="122">
        <v>3.0999999046325701</v>
      </c>
      <c r="M41" s="87"/>
      <c r="N41" s="122">
        <v>3.0999999046325701</v>
      </c>
      <c r="O41" s="87"/>
      <c r="P41" s="122">
        <v>3.0999999046325701</v>
      </c>
      <c r="Q41" s="88"/>
      <c r="R41" s="87"/>
      <c r="S41" s="122">
        <v>3.0999999046325701</v>
      </c>
      <c r="T41" s="87"/>
      <c r="U41" s="122">
        <v>3.0999999046325701</v>
      </c>
      <c r="V41" s="87"/>
      <c r="W41" s="122">
        <v>3.0999999046325701</v>
      </c>
      <c r="X41" s="88"/>
      <c r="Y41" s="88"/>
      <c r="Z41" s="88"/>
      <c r="AA41" s="87"/>
      <c r="AB41" s="3">
        <v>3.0999999046325701</v>
      </c>
      <c r="AC41" s="91">
        <v>3.0999999046325701</v>
      </c>
      <c r="AD41" s="88"/>
      <c r="AE41" s="87"/>
      <c r="AF41" s="4">
        <v>3.0999999046325701</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ZYoRq83qc6YzukGDTH00rkVeQXu+mqZPHFIPXzJIwc5iscHoHBW4zP70VhW9zx73RyEtUMnunsCMSdOx9v3dw==" saltValue="9BkF3rK7jCxc8H0q5/YLf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B113AE7-06CA-4C8A-9F79-D68F7EC0AE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LARO - Skid D (Landing Road) (66/11kV)</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632</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633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634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635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2.2000000000000002</v>
      </c>
      <c r="K26" s="87"/>
      <c r="L26" s="122">
        <v>2.2000000000000002</v>
      </c>
      <c r="M26" s="87"/>
      <c r="N26" s="122">
        <v>2.2000000000000002</v>
      </c>
      <c r="O26" s="87"/>
      <c r="P26" s="122">
        <v>2.2000000000000002</v>
      </c>
      <c r="Q26" s="88"/>
      <c r="R26" s="87"/>
      <c r="S26" s="122">
        <v>2.2000000000000002</v>
      </c>
      <c r="T26" s="87"/>
      <c r="U26" s="122">
        <v>2.2000000000000002</v>
      </c>
      <c r="V26" s="87"/>
      <c r="W26" s="122">
        <v>2.2000000000000002</v>
      </c>
      <c r="X26" s="88"/>
      <c r="Y26" s="88"/>
      <c r="Z26" s="88"/>
      <c r="AA26" s="87"/>
      <c r="AB26" s="3">
        <v>2.2000000000000002</v>
      </c>
      <c r="AC26" s="91">
        <v>2.2000000000000002</v>
      </c>
      <c r="AD26" s="88"/>
      <c r="AE26" s="87"/>
      <c r="AF26" s="4">
        <v>2.2000000000000002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0.6</v>
      </c>
      <c r="K28" s="87"/>
      <c r="L28" s="122">
        <v>0.6</v>
      </c>
      <c r="M28" s="87"/>
      <c r="N28" s="122">
        <v>0.6</v>
      </c>
      <c r="O28" s="87"/>
      <c r="P28" s="122">
        <v>0.6</v>
      </c>
      <c r="Q28" s="88"/>
      <c r="R28" s="87"/>
      <c r="S28" s="122">
        <v>0.6</v>
      </c>
      <c r="T28" s="87"/>
      <c r="U28" s="122">
        <v>0.5</v>
      </c>
      <c r="V28" s="87"/>
      <c r="W28" s="122">
        <v>0.5</v>
      </c>
      <c r="X28" s="88"/>
      <c r="Y28" s="88"/>
      <c r="Z28" s="88"/>
      <c r="AA28" s="87"/>
      <c r="AB28" s="3">
        <v>0.5</v>
      </c>
      <c r="AC28" s="91">
        <v>0.5</v>
      </c>
      <c r="AD28" s="88"/>
      <c r="AE28" s="87"/>
      <c r="AF28" s="4">
        <v>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0.877</v>
      </c>
      <c r="K31" s="87"/>
      <c r="L31" s="124">
        <v>0.877</v>
      </c>
      <c r="M31" s="87"/>
      <c r="N31" s="124">
        <v>0.877</v>
      </c>
      <c r="O31" s="87"/>
      <c r="P31" s="124">
        <v>0.877</v>
      </c>
      <c r="Q31" s="88"/>
      <c r="R31" s="87"/>
      <c r="S31" s="124">
        <v>0.877</v>
      </c>
      <c r="T31" s="87"/>
      <c r="U31" s="124">
        <v>0.92700000000000005</v>
      </c>
      <c r="V31" s="87"/>
      <c r="W31" s="124">
        <v>0.92700000000000005</v>
      </c>
      <c r="X31" s="88"/>
      <c r="Y31" s="88"/>
      <c r="Z31" s="88"/>
      <c r="AA31" s="87"/>
      <c r="AB31" s="7">
        <v>0.92700000000000005</v>
      </c>
      <c r="AC31" s="94">
        <v>0.92700000000000005</v>
      </c>
      <c r="AD31" s="88"/>
      <c r="AE31" s="87"/>
      <c r="AF31" s="8">
        <v>0.92700000000000005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0.6</v>
      </c>
      <c r="K33" s="87"/>
      <c r="L33" s="123">
        <v>0.6</v>
      </c>
      <c r="M33" s="87"/>
      <c r="N33" s="123">
        <v>0.6</v>
      </c>
      <c r="O33" s="87"/>
      <c r="P33" s="123">
        <v>0.6</v>
      </c>
      <c r="Q33" s="88"/>
      <c r="R33" s="87"/>
      <c r="S33" s="123">
        <v>0.6</v>
      </c>
      <c r="T33" s="87"/>
      <c r="U33" s="123">
        <v>0.5</v>
      </c>
      <c r="V33" s="87"/>
      <c r="W33" s="123">
        <v>0.5</v>
      </c>
      <c r="X33" s="88"/>
      <c r="Y33" s="88"/>
      <c r="Z33" s="88"/>
      <c r="AA33" s="87"/>
      <c r="AB33" s="9">
        <v>0.5</v>
      </c>
      <c r="AC33" s="93">
        <v>0.5</v>
      </c>
      <c r="AD33" s="88"/>
      <c r="AE33" s="87"/>
      <c r="AF33" s="10">
        <v>0.5</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2">
        <v>0.6</v>
      </c>
      <c r="K36" s="87"/>
      <c r="L36" s="122">
        <v>0.6</v>
      </c>
      <c r="M36" s="87"/>
      <c r="N36" s="122">
        <v>0.6</v>
      </c>
      <c r="O36" s="87"/>
      <c r="P36" s="122">
        <v>0.6</v>
      </c>
      <c r="Q36" s="88"/>
      <c r="R36" s="87"/>
      <c r="S36" s="122">
        <v>0.6</v>
      </c>
      <c r="T36" s="87"/>
      <c r="U36" s="122">
        <v>0.5</v>
      </c>
      <c r="V36" s="87"/>
      <c r="W36" s="122">
        <v>0.5</v>
      </c>
      <c r="X36" s="88"/>
      <c r="Y36" s="88"/>
      <c r="Z36" s="88"/>
      <c r="AA36" s="87"/>
      <c r="AB36" s="3">
        <v>0.5</v>
      </c>
      <c r="AC36" s="91">
        <v>0.5</v>
      </c>
      <c r="AD36" s="88"/>
      <c r="AE36" s="87"/>
      <c r="AF36" s="4">
        <v>0.5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iwHeWE4Kb1KilaQbYZaPUzCyb9h1MhNQ4uKidYV/+8PuD5l+HHRHPPlJRSNRVS/smMq6Os/xS28W0LTMkGyeg==" saltValue="qw7dX4nMb2mUinuAU7wjc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92038C6-81F5-4469-B6C9-2F3CE815337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LITT - Littlemore (66/11kV)</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639</v>
      </c>
      <c r="J3" s="110"/>
      <c r="K3" s="110"/>
      <c r="L3" s="110"/>
      <c r="M3" s="110"/>
      <c r="N3" s="110"/>
      <c r="O3" s="110"/>
      <c r="P3" s="110"/>
      <c r="Q3" s="110"/>
      <c r="R3" s="110"/>
      <c r="S3" s="110"/>
      <c r="V3" s="112" t="s">
        <v>3</v>
      </c>
      <c r="W3" s="110"/>
      <c r="Y3" s="113" t="s">
        <v>640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641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404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642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7.4</v>
      </c>
      <c r="K26" s="87"/>
      <c r="L26" s="122">
        <v>7.4</v>
      </c>
      <c r="M26" s="87"/>
      <c r="N26" s="122">
        <v>7.4</v>
      </c>
      <c r="O26" s="87"/>
      <c r="P26" s="122">
        <v>7.4</v>
      </c>
      <c r="Q26" s="88"/>
      <c r="R26" s="87"/>
      <c r="S26" s="122">
        <v>7.4</v>
      </c>
      <c r="T26" s="87"/>
      <c r="U26" s="122">
        <v>7.8</v>
      </c>
      <c r="V26" s="87"/>
      <c r="W26" s="122">
        <v>7.8</v>
      </c>
      <c r="X26" s="88"/>
      <c r="Y26" s="88"/>
      <c r="Z26" s="88"/>
      <c r="AA26" s="87"/>
      <c r="AB26" s="3">
        <v>7.8</v>
      </c>
      <c r="AC26" s="91">
        <v>7.8</v>
      </c>
      <c r="AD26" s="88"/>
      <c r="AE26" s="87"/>
      <c r="AF26" s="4">
        <v>7.8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v>
      </c>
      <c r="K28" s="87"/>
      <c r="L28" s="122">
        <v>2.7</v>
      </c>
      <c r="M28" s="87"/>
      <c r="N28" s="122">
        <v>2.7</v>
      </c>
      <c r="O28" s="87"/>
      <c r="P28" s="122">
        <v>2.7</v>
      </c>
      <c r="Q28" s="88"/>
      <c r="R28" s="87"/>
      <c r="S28" s="122">
        <v>2.7</v>
      </c>
      <c r="T28" s="87"/>
      <c r="U28" s="122">
        <v>1.9</v>
      </c>
      <c r="V28" s="87"/>
      <c r="W28" s="122">
        <v>1.9</v>
      </c>
      <c r="X28" s="88"/>
      <c r="Y28" s="88"/>
      <c r="Z28" s="88"/>
      <c r="AA28" s="87"/>
      <c r="AB28" s="3">
        <v>1.9</v>
      </c>
      <c r="AC28" s="91">
        <v>1.9</v>
      </c>
      <c r="AD28" s="88"/>
      <c r="AE28" s="87"/>
      <c r="AF28" s="4">
        <v>1.9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2.5</v>
      </c>
      <c r="K33" s="87"/>
      <c r="L33" s="123">
        <v>2.5</v>
      </c>
      <c r="M33" s="87"/>
      <c r="N33" s="123">
        <v>2.5</v>
      </c>
      <c r="O33" s="87"/>
      <c r="P33" s="123">
        <v>2.5</v>
      </c>
      <c r="Q33" s="88"/>
      <c r="R33" s="87"/>
      <c r="S33" s="123">
        <v>2.6</v>
      </c>
      <c r="T33" s="87"/>
      <c r="U33" s="123">
        <v>1.9</v>
      </c>
      <c r="V33" s="87"/>
      <c r="W33" s="123">
        <v>1.9</v>
      </c>
      <c r="X33" s="88"/>
      <c r="Y33" s="88"/>
      <c r="Z33" s="88"/>
      <c r="AA33" s="87"/>
      <c r="AB33" s="9">
        <v>1.9</v>
      </c>
      <c r="AC33" s="93">
        <v>1.9</v>
      </c>
      <c r="AD33" s="88"/>
      <c r="AE33" s="87"/>
      <c r="AF33" s="10">
        <v>1.9</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2.5</v>
      </c>
      <c r="K36" s="87"/>
      <c r="L36" s="122">
        <v>2.5</v>
      </c>
      <c r="M36" s="87"/>
      <c r="N36" s="122">
        <v>2.5</v>
      </c>
      <c r="O36" s="87"/>
      <c r="P36" s="122">
        <v>2.5</v>
      </c>
      <c r="Q36" s="88"/>
      <c r="R36" s="87"/>
      <c r="S36" s="122">
        <v>2.6</v>
      </c>
      <c r="T36" s="87"/>
      <c r="U36" s="122">
        <v>1.9</v>
      </c>
      <c r="V36" s="87"/>
      <c r="W36" s="122">
        <v>1.9</v>
      </c>
      <c r="X36" s="88"/>
      <c r="Y36" s="88"/>
      <c r="Z36" s="88"/>
      <c r="AA36" s="87"/>
      <c r="AB36" s="3">
        <v>1.9</v>
      </c>
      <c r="AC36" s="91">
        <v>1.9</v>
      </c>
      <c r="AD36" s="88"/>
      <c r="AE36" s="87"/>
      <c r="AF36" s="4">
        <v>1.9</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1.2</v>
      </c>
      <c r="K39" s="87"/>
      <c r="L39" s="122">
        <v>1.2</v>
      </c>
      <c r="M39" s="87"/>
      <c r="N39" s="122">
        <v>1.2</v>
      </c>
      <c r="O39" s="87"/>
      <c r="P39" s="122">
        <v>1.2</v>
      </c>
      <c r="Q39" s="88"/>
      <c r="R39" s="87"/>
      <c r="S39" s="122">
        <v>1.2</v>
      </c>
      <c r="T39" s="87"/>
      <c r="U39" s="122">
        <v>1.2</v>
      </c>
      <c r="V39" s="87"/>
      <c r="W39" s="122">
        <v>1.2</v>
      </c>
      <c r="X39" s="88"/>
      <c r="Y39" s="88"/>
      <c r="Z39" s="88"/>
      <c r="AA39" s="87"/>
      <c r="AB39" s="3">
        <v>1.2</v>
      </c>
      <c r="AC39" s="91">
        <v>1.2</v>
      </c>
      <c r="AD39" s="88"/>
      <c r="AE39" s="87"/>
      <c r="AF39" s="4">
        <v>1.2</v>
      </c>
    </row>
    <row r="40" spans="5:32" x14ac:dyDescent="0.25">
      <c r="E40" s="89" t="s">
        <v>43</v>
      </c>
      <c r="F40" s="88"/>
      <c r="G40" s="88"/>
      <c r="H40" s="88"/>
      <c r="I40" s="90"/>
      <c r="J40" s="122">
        <v>1.6</v>
      </c>
      <c r="K40" s="87"/>
      <c r="L40" s="122">
        <v>1.6</v>
      </c>
      <c r="M40" s="87"/>
      <c r="N40" s="122">
        <v>1.6</v>
      </c>
      <c r="O40" s="87"/>
      <c r="P40" s="122">
        <v>1.6</v>
      </c>
      <c r="Q40" s="88"/>
      <c r="R40" s="87"/>
      <c r="S40" s="122">
        <v>1.6</v>
      </c>
      <c r="T40" s="87"/>
      <c r="U40" s="122">
        <v>1.6</v>
      </c>
      <c r="V40" s="87"/>
      <c r="W40" s="122">
        <v>1.6</v>
      </c>
      <c r="X40" s="88"/>
      <c r="Y40" s="88"/>
      <c r="Z40" s="88"/>
      <c r="AA40" s="87"/>
      <c r="AB40" s="3">
        <v>1.6</v>
      </c>
      <c r="AC40" s="91">
        <v>1.6</v>
      </c>
      <c r="AD40" s="88"/>
      <c r="AE40" s="87"/>
      <c r="AF40" s="4">
        <v>1.6</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xGV+RS/h0CbTYjv6hsGOqAYdMLiVMPbA7pkYEhxDFmKHfwlxAfoHxUpwb/gokMBdrXE7TZ5Zztz4j63LcSiCQ==" saltValue="C1fiyogYFf3drOfuVx7dA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E723CF0-6262-4EFC-9C0C-767B3396DC2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LOCR - Louisa Creek (33/11kV)</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636</v>
      </c>
      <c r="J3" s="110"/>
      <c r="K3" s="110"/>
      <c r="L3" s="110"/>
      <c r="M3" s="110"/>
      <c r="N3" s="110"/>
      <c r="O3" s="110"/>
      <c r="P3" s="110"/>
      <c r="Q3" s="110"/>
      <c r="R3" s="110"/>
      <c r="S3" s="110"/>
      <c r="V3" s="112" t="s">
        <v>3</v>
      </c>
      <c r="W3" s="110"/>
      <c r="Y3" s="113" t="s">
        <v>113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637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638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24.4</v>
      </c>
      <c r="K26" s="87"/>
      <c r="L26" s="122">
        <v>24.4</v>
      </c>
      <c r="M26" s="87"/>
      <c r="N26" s="122">
        <v>24.4</v>
      </c>
      <c r="O26" s="87"/>
      <c r="P26" s="122">
        <v>24.4</v>
      </c>
      <c r="Q26" s="88"/>
      <c r="R26" s="87"/>
      <c r="S26" s="122">
        <v>24.4</v>
      </c>
      <c r="T26" s="87"/>
      <c r="U26" s="122">
        <v>28.6</v>
      </c>
      <c r="V26" s="87"/>
      <c r="W26" s="122">
        <v>28.6</v>
      </c>
      <c r="X26" s="88"/>
      <c r="Y26" s="88"/>
      <c r="Z26" s="88"/>
      <c r="AA26" s="87"/>
      <c r="AB26" s="3">
        <v>28.6</v>
      </c>
      <c r="AC26" s="91">
        <v>28.6</v>
      </c>
      <c r="AD26" s="88"/>
      <c r="AE26" s="87"/>
      <c r="AF26" s="4">
        <v>28.6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10.1</v>
      </c>
      <c r="K28" s="87"/>
      <c r="L28" s="122">
        <v>10</v>
      </c>
      <c r="M28" s="87"/>
      <c r="N28" s="122">
        <v>9.9</v>
      </c>
      <c r="O28" s="87"/>
      <c r="P28" s="122">
        <v>9.9</v>
      </c>
      <c r="Q28" s="88"/>
      <c r="R28" s="87"/>
      <c r="S28" s="122">
        <v>9.9</v>
      </c>
      <c r="T28" s="87"/>
      <c r="U28" s="122">
        <v>7.2</v>
      </c>
      <c r="V28" s="87"/>
      <c r="W28" s="122">
        <v>7.1</v>
      </c>
      <c r="X28" s="88"/>
      <c r="Y28" s="88"/>
      <c r="Z28" s="88"/>
      <c r="AA28" s="87"/>
      <c r="AB28" s="3">
        <v>7</v>
      </c>
      <c r="AC28" s="91">
        <v>7</v>
      </c>
      <c r="AD28" s="88"/>
      <c r="AE28" s="87"/>
      <c r="AF28" s="4">
        <v>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0.99399999999999999</v>
      </c>
      <c r="K31" s="87"/>
      <c r="L31" s="124">
        <v>0.99399999999999999</v>
      </c>
      <c r="M31" s="87"/>
      <c r="N31" s="124">
        <v>0.99399999999999999</v>
      </c>
      <c r="O31" s="87"/>
      <c r="P31" s="124">
        <v>0.99399999999999999</v>
      </c>
      <c r="Q31" s="88"/>
      <c r="R31" s="87"/>
      <c r="S31" s="124">
        <v>0.99399999999999999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13.9</v>
      </c>
      <c r="K32" s="87"/>
      <c r="L32" s="122">
        <v>13.9</v>
      </c>
      <c r="M32" s="87"/>
      <c r="N32" s="122">
        <v>13.9</v>
      </c>
      <c r="O32" s="87"/>
      <c r="P32" s="122">
        <v>13.9</v>
      </c>
      <c r="Q32" s="88"/>
      <c r="R32" s="87"/>
      <c r="S32" s="122">
        <v>13.9</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9.3000000000000007</v>
      </c>
      <c r="K33" s="87"/>
      <c r="L33" s="123">
        <v>9.1999999999999993</v>
      </c>
      <c r="M33" s="87"/>
      <c r="N33" s="123">
        <v>9.1999999999999993</v>
      </c>
      <c r="O33" s="87"/>
      <c r="P33" s="123">
        <v>9.1999999999999993</v>
      </c>
      <c r="Q33" s="88"/>
      <c r="R33" s="87"/>
      <c r="S33" s="123">
        <v>9.1999999999999993</v>
      </c>
      <c r="T33" s="87"/>
      <c r="U33" s="123">
        <v>6.7</v>
      </c>
      <c r="V33" s="87"/>
      <c r="W33" s="123">
        <v>6.7</v>
      </c>
      <c r="X33" s="88"/>
      <c r="Y33" s="88"/>
      <c r="Z33" s="88"/>
      <c r="AA33" s="87"/>
      <c r="AB33" s="9">
        <v>6.6</v>
      </c>
      <c r="AC33" s="93">
        <v>6.5</v>
      </c>
      <c r="AD33" s="88"/>
      <c r="AE33" s="87"/>
      <c r="AF33" s="10">
        <v>6.5</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425</v>
      </c>
      <c r="K35" s="87"/>
      <c r="L35" s="121" t="s">
        <v>425</v>
      </c>
      <c r="M35" s="87"/>
      <c r="N35" s="121" t="s">
        <v>425</v>
      </c>
      <c r="O35" s="87"/>
      <c r="P35" s="121" t="s">
        <v>425</v>
      </c>
      <c r="Q35" s="88"/>
      <c r="R35" s="87"/>
      <c r="S35" s="121" t="s">
        <v>425</v>
      </c>
      <c r="T35" s="87"/>
      <c r="U35" s="121" t="s">
        <v>425</v>
      </c>
      <c r="V35" s="87"/>
      <c r="W35" s="121" t="s">
        <v>425</v>
      </c>
      <c r="X35" s="88"/>
      <c r="Y35" s="88"/>
      <c r="Z35" s="88"/>
      <c r="AA35" s="87"/>
      <c r="AB35" s="5" t="s">
        <v>425</v>
      </c>
      <c r="AC35" s="86" t="s">
        <v>425</v>
      </c>
      <c r="AD35" s="88"/>
      <c r="AE35" s="87"/>
      <c r="AF35" s="6" t="s">
        <v>425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b1CG7/0BCHVpxSXC8/N/fafVtPQcEJqURzB/tlLDXy7+PsQrFQmcSzkzOXScTOCsd1riYGqiOif9ILs8N23Lg==" saltValue="T9pYjW3wEGkJBaSiuPrup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AF262ED-EC15-4C3C-BDBE-76B4DA7D22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LONG - Longreach (66/22kV)</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AJ51"/>
  <sheetViews>
    <sheetView showGridLines="0" topLeftCell="A5"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643</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644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645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646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5.9</v>
      </c>
      <c r="K26" s="87"/>
      <c r="L26" s="122">
        <v>5.9</v>
      </c>
      <c r="M26" s="87"/>
      <c r="N26" s="122">
        <v>5.9</v>
      </c>
      <c r="O26" s="87"/>
      <c r="P26" s="122">
        <v>5.9</v>
      </c>
      <c r="Q26" s="88"/>
      <c r="R26" s="87"/>
      <c r="S26" s="122">
        <v>5.9</v>
      </c>
      <c r="T26" s="87"/>
      <c r="U26" s="122">
        <v>6</v>
      </c>
      <c r="V26" s="87"/>
      <c r="W26" s="122">
        <v>6</v>
      </c>
      <c r="X26" s="88"/>
      <c r="Y26" s="88"/>
      <c r="Z26" s="88"/>
      <c r="AA26" s="87"/>
      <c r="AB26" s="3">
        <v>6</v>
      </c>
      <c r="AC26" s="91">
        <v>6</v>
      </c>
      <c r="AD26" s="88"/>
      <c r="AE26" s="87"/>
      <c r="AF26" s="4">
        <v>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2.7</v>
      </c>
      <c r="K28" s="87"/>
      <c r="L28" s="122">
        <v>2.7</v>
      </c>
      <c r="M28" s="87"/>
      <c r="N28" s="122">
        <v>2.7</v>
      </c>
      <c r="O28" s="87"/>
      <c r="P28" s="122">
        <v>2.7</v>
      </c>
      <c r="Q28" s="88"/>
      <c r="R28" s="87"/>
      <c r="S28" s="122">
        <v>2.7</v>
      </c>
      <c r="T28" s="87"/>
      <c r="U28" s="122">
        <v>2.8</v>
      </c>
      <c r="V28" s="87"/>
      <c r="W28" s="122">
        <v>2.7</v>
      </c>
      <c r="X28" s="88"/>
      <c r="Y28" s="88"/>
      <c r="Z28" s="88"/>
      <c r="AA28" s="87"/>
      <c r="AB28" s="3">
        <v>2.8</v>
      </c>
      <c r="AC28" s="91">
        <v>2.8</v>
      </c>
      <c r="AD28" s="88"/>
      <c r="AE28" s="87"/>
      <c r="AF28" s="4">
        <v>2.8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0.88100000000000001</v>
      </c>
      <c r="K31" s="87"/>
      <c r="L31" s="124">
        <v>0.88100000000000001</v>
      </c>
      <c r="M31" s="87"/>
      <c r="N31" s="124">
        <v>0.88100000000000001</v>
      </c>
      <c r="O31" s="87"/>
      <c r="P31" s="124">
        <v>0.88100000000000001</v>
      </c>
      <c r="Q31" s="88"/>
      <c r="R31" s="87"/>
      <c r="S31" s="124">
        <v>0.88100000000000001</v>
      </c>
      <c r="T31" s="87"/>
      <c r="U31" s="124">
        <v>0.88</v>
      </c>
      <c r="V31" s="87"/>
      <c r="W31" s="124">
        <v>0.88400000000000001</v>
      </c>
      <c r="X31" s="88"/>
      <c r="Y31" s="88"/>
      <c r="Z31" s="88"/>
      <c r="AA31" s="87"/>
      <c r="AB31" s="7">
        <v>0.88</v>
      </c>
      <c r="AC31" s="94">
        <v>0.88</v>
      </c>
      <c r="AD31" s="88"/>
      <c r="AE31" s="87"/>
      <c r="AF31" s="8">
        <v>0.88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2.7</v>
      </c>
      <c r="K33" s="87"/>
      <c r="L33" s="123">
        <v>2.7</v>
      </c>
      <c r="M33" s="87"/>
      <c r="N33" s="123">
        <v>2.7</v>
      </c>
      <c r="O33" s="87"/>
      <c r="P33" s="123">
        <v>2.7</v>
      </c>
      <c r="Q33" s="88"/>
      <c r="R33" s="87"/>
      <c r="S33" s="123">
        <v>2.7</v>
      </c>
      <c r="T33" s="87"/>
      <c r="U33" s="123">
        <v>2.8</v>
      </c>
      <c r="V33" s="87"/>
      <c r="W33" s="123">
        <v>2.7</v>
      </c>
      <c r="X33" s="88"/>
      <c r="Y33" s="88"/>
      <c r="Z33" s="88"/>
      <c r="AA33" s="87"/>
      <c r="AB33" s="9">
        <v>2.7</v>
      </c>
      <c r="AC33" s="93">
        <v>2.7</v>
      </c>
      <c r="AD33" s="88"/>
      <c r="AE33" s="87"/>
      <c r="AF33" s="10">
        <v>2.7</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647</v>
      </c>
      <c r="K35" s="87"/>
      <c r="L35" s="121" t="s">
        <v>647</v>
      </c>
      <c r="M35" s="87"/>
      <c r="N35" s="121" t="s">
        <v>647</v>
      </c>
      <c r="O35" s="87"/>
      <c r="P35" s="121" t="s">
        <v>647</v>
      </c>
      <c r="Q35" s="88"/>
      <c r="R35" s="87"/>
      <c r="S35" s="121" t="s">
        <v>647</v>
      </c>
      <c r="T35" s="87"/>
      <c r="U35" s="121" t="s">
        <v>647</v>
      </c>
      <c r="V35" s="87"/>
      <c r="W35" s="121" t="s">
        <v>647</v>
      </c>
      <c r="X35" s="88"/>
      <c r="Y35" s="88"/>
      <c r="Z35" s="88"/>
      <c r="AA35" s="87"/>
      <c r="AB35" s="5" t="s">
        <v>647</v>
      </c>
      <c r="AC35" s="86" t="s">
        <v>647</v>
      </c>
      <c r="AD35" s="88"/>
      <c r="AE35" s="87"/>
      <c r="AF35" s="6" t="s">
        <v>647</v>
      </c>
    </row>
    <row r="36" spans="5:32" ht="13.15" customHeight="1" x14ac:dyDescent="0.25">
      <c r="E36" s="89" t="s">
        <v>39</v>
      </c>
      <c r="F36" s="88"/>
      <c r="G36" s="88"/>
      <c r="H36" s="88"/>
      <c r="I36" s="90"/>
      <c r="J36" s="122">
        <v>2.7</v>
      </c>
      <c r="K36" s="87"/>
      <c r="L36" s="122">
        <v>2.7</v>
      </c>
      <c r="M36" s="87"/>
      <c r="N36" s="122">
        <v>2.7</v>
      </c>
      <c r="O36" s="87"/>
      <c r="P36" s="122">
        <v>2.7</v>
      </c>
      <c r="Q36" s="88"/>
      <c r="R36" s="87"/>
      <c r="S36" s="122">
        <v>2.7</v>
      </c>
      <c r="T36" s="87"/>
      <c r="U36" s="122">
        <v>2.8</v>
      </c>
      <c r="V36" s="87"/>
      <c r="W36" s="122">
        <v>2.7</v>
      </c>
      <c r="X36" s="88"/>
      <c r="Y36" s="88"/>
      <c r="Z36" s="88"/>
      <c r="AA36" s="87"/>
      <c r="AB36" s="3">
        <v>2.7</v>
      </c>
      <c r="AC36" s="91">
        <v>2.7</v>
      </c>
      <c r="AD36" s="88"/>
      <c r="AE36" s="87"/>
      <c r="AF36" s="4">
        <v>2.7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1.1000000000000001</v>
      </c>
      <c r="K39" s="87"/>
      <c r="L39" s="122">
        <v>1.1000000000000001</v>
      </c>
      <c r="M39" s="87"/>
      <c r="N39" s="122">
        <v>1.1000000000000001</v>
      </c>
      <c r="O39" s="87"/>
      <c r="P39" s="122">
        <v>1.1000000000000001</v>
      </c>
      <c r="Q39" s="88"/>
      <c r="R39" s="87"/>
      <c r="S39" s="122">
        <v>1.1000000000000001</v>
      </c>
      <c r="T39" s="87"/>
      <c r="U39" s="122">
        <v>1.1000000000000001</v>
      </c>
      <c r="V39" s="87"/>
      <c r="W39" s="122">
        <v>1.1000000000000001</v>
      </c>
      <c r="X39" s="88"/>
      <c r="Y39" s="88"/>
      <c r="Z39" s="88"/>
      <c r="AA39" s="87"/>
      <c r="AB39" s="3">
        <v>1.1000000000000001</v>
      </c>
      <c r="AC39" s="91">
        <v>1.1000000000000001</v>
      </c>
      <c r="AD39" s="88"/>
      <c r="AE39" s="87"/>
      <c r="AF39" s="4">
        <v>1.1000000000000001</v>
      </c>
    </row>
    <row r="40" spans="5:32" x14ac:dyDescent="0.25">
      <c r="E40" s="89" t="s">
        <v>43</v>
      </c>
      <c r="F40" s="88"/>
      <c r="G40" s="88"/>
      <c r="H40" s="88"/>
      <c r="I40" s="90"/>
      <c r="J40" s="122">
        <v>0.4</v>
      </c>
      <c r="K40" s="87"/>
      <c r="L40" s="122">
        <v>0.4</v>
      </c>
      <c r="M40" s="87"/>
      <c r="N40" s="122">
        <v>0.4</v>
      </c>
      <c r="O40" s="87"/>
      <c r="P40" s="122">
        <v>0.4</v>
      </c>
      <c r="Q40" s="88"/>
      <c r="R40" s="87"/>
      <c r="S40" s="122">
        <v>0.4</v>
      </c>
      <c r="T40" s="87"/>
      <c r="U40" s="122">
        <v>0.4</v>
      </c>
      <c r="V40" s="87"/>
      <c r="W40" s="122">
        <v>0.4</v>
      </c>
      <c r="X40" s="88"/>
      <c r="Y40" s="88"/>
      <c r="Z40" s="88"/>
      <c r="AA40" s="87"/>
      <c r="AB40" s="3">
        <v>0.4</v>
      </c>
      <c r="AC40" s="91">
        <v>0.4</v>
      </c>
      <c r="AD40" s="88"/>
      <c r="AE40" s="87"/>
      <c r="AF40" s="4">
        <v>0.4</v>
      </c>
    </row>
    <row r="41" spans="5:32" x14ac:dyDescent="0.25">
      <c r="E41" s="89" t="s">
        <v>44</v>
      </c>
      <c r="F41" s="88"/>
      <c r="G41" s="88"/>
      <c r="H41" s="88"/>
      <c r="I41" s="90"/>
      <c r="J41" s="122">
        <v>2</v>
      </c>
      <c r="K41" s="87"/>
      <c r="L41" s="122">
        <v>2</v>
      </c>
      <c r="M41" s="87"/>
      <c r="N41" s="122">
        <v>2</v>
      </c>
      <c r="O41" s="87"/>
      <c r="P41" s="122">
        <v>2</v>
      </c>
      <c r="Q41" s="88"/>
      <c r="R41" s="87"/>
      <c r="S41" s="122">
        <v>2</v>
      </c>
      <c r="T41" s="87"/>
      <c r="U41" s="122">
        <v>2</v>
      </c>
      <c r="V41" s="87"/>
      <c r="W41" s="122">
        <v>2</v>
      </c>
      <c r="X41" s="88"/>
      <c r="Y41" s="88"/>
      <c r="Z41" s="88"/>
      <c r="AA41" s="87"/>
      <c r="AB41" s="3">
        <v>2</v>
      </c>
      <c r="AC41" s="91">
        <v>2</v>
      </c>
      <c r="AD41" s="88"/>
      <c r="AE41" s="87"/>
      <c r="AF41" s="4">
        <v>2</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auwz2yEtWbNZsQJ38ES4QLDHZPmpi+pRA2lClHaClu9kpPu+qxr1vndau92+ihnpqhJbIRXgJvxl56oxbovkw==" saltValue="ULEpbTlHyBYETBYVCwmsr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0F6692B-BFB0-4ADA-B73C-E8BBC272EAF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LUCI - Lucinda (66/11kV)</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AJ51"/>
  <sheetViews>
    <sheetView showGridLines="0" workbookViewId="0">
      <selection activeCell="E24" sqref="E24:I2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648</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649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650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651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1.1000000000000001</v>
      </c>
      <c r="K26" s="87"/>
      <c r="L26" s="122">
        <v>1.1000000000000001</v>
      </c>
      <c r="M26" s="87"/>
      <c r="N26" s="122">
        <v>1.1000000000000001</v>
      </c>
      <c r="O26" s="87"/>
      <c r="P26" s="122">
        <v>1.1000000000000001</v>
      </c>
      <c r="Q26" s="88"/>
      <c r="R26" s="87"/>
      <c r="S26" s="122">
        <v>1.1000000000000001</v>
      </c>
      <c r="T26" s="87"/>
      <c r="U26" s="122">
        <v>1.1000000000000001</v>
      </c>
      <c r="V26" s="87"/>
      <c r="W26" s="122">
        <v>1.1000000000000001</v>
      </c>
      <c r="X26" s="88"/>
      <c r="Y26" s="88"/>
      <c r="Z26" s="88"/>
      <c r="AA26" s="87"/>
      <c r="AB26" s="3">
        <v>1.1000000000000001</v>
      </c>
      <c r="AC26" s="91">
        <v>1.1000000000000001</v>
      </c>
      <c r="AD26" s="88"/>
      <c r="AE26" s="87"/>
      <c r="AF26" s="4">
        <v>1.1000000000000001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0.7</v>
      </c>
      <c r="K28" s="87"/>
      <c r="L28" s="122">
        <v>0.7</v>
      </c>
      <c r="M28" s="87"/>
      <c r="N28" s="122">
        <v>0.7</v>
      </c>
      <c r="O28" s="87"/>
      <c r="P28" s="122">
        <v>0.7</v>
      </c>
      <c r="Q28" s="88"/>
      <c r="R28" s="87"/>
      <c r="S28" s="122">
        <v>0.7</v>
      </c>
      <c r="T28" s="87"/>
      <c r="U28" s="122">
        <v>0.5</v>
      </c>
      <c r="V28" s="87"/>
      <c r="W28" s="122">
        <v>0.5</v>
      </c>
      <c r="X28" s="88"/>
      <c r="Y28" s="88"/>
      <c r="Z28" s="88"/>
      <c r="AA28" s="87"/>
      <c r="AB28" s="3">
        <v>0.5</v>
      </c>
      <c r="AC28" s="91">
        <v>0.5</v>
      </c>
      <c r="AD28" s="88"/>
      <c r="AE28" s="87"/>
      <c r="AF28" s="4">
        <v>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0.99299999999999999</v>
      </c>
      <c r="K31" s="87"/>
      <c r="L31" s="124">
        <v>0.99299999999999999</v>
      </c>
      <c r="M31" s="87"/>
      <c r="N31" s="124">
        <v>0.99299999999999999</v>
      </c>
      <c r="O31" s="87"/>
      <c r="P31" s="124">
        <v>0.99299999999999999</v>
      </c>
      <c r="Q31" s="88"/>
      <c r="R31" s="87"/>
      <c r="S31" s="124">
        <v>0.99299999999999999</v>
      </c>
      <c r="T31" s="87"/>
      <c r="U31" s="124">
        <v>0.98599999999999999</v>
      </c>
      <c r="V31" s="87"/>
      <c r="W31" s="124">
        <v>0.98599999999999999</v>
      </c>
      <c r="X31" s="88"/>
      <c r="Y31" s="88"/>
      <c r="Z31" s="88"/>
      <c r="AA31" s="87"/>
      <c r="AB31" s="7">
        <v>0.98599999999999999</v>
      </c>
      <c r="AC31" s="94">
        <v>0.98599999999999999</v>
      </c>
      <c r="AD31" s="88"/>
      <c r="AE31" s="87"/>
      <c r="AF31" s="8">
        <v>0.98599999999999999</v>
      </c>
    </row>
    <row r="32" spans="4:32" ht="13.15" customHeight="1" x14ac:dyDescent="0.25">
      <c r="E32" s="89" t="s">
        <v>34</v>
      </c>
      <c r="F32" s="88"/>
      <c r="G32" s="88"/>
      <c r="H32" s="88"/>
      <c r="I32" s="90"/>
      <c r="J32" s="122">
        <v>0.3</v>
      </c>
      <c r="K32" s="87"/>
      <c r="L32" s="122">
        <v>0.3</v>
      </c>
      <c r="M32" s="87"/>
      <c r="N32" s="122">
        <v>0.3</v>
      </c>
      <c r="O32" s="87"/>
      <c r="P32" s="122">
        <v>0.3</v>
      </c>
      <c r="Q32" s="88"/>
      <c r="R32" s="87"/>
      <c r="S32" s="122">
        <v>0.3</v>
      </c>
      <c r="T32" s="87"/>
      <c r="U32" s="122">
        <v>0.3</v>
      </c>
      <c r="V32" s="87"/>
      <c r="W32" s="122">
        <v>0.3</v>
      </c>
      <c r="X32" s="88"/>
      <c r="Y32" s="88"/>
      <c r="Z32" s="88"/>
      <c r="AA32" s="87"/>
      <c r="AB32" s="3">
        <v>0.3</v>
      </c>
      <c r="AC32" s="91">
        <v>0.3</v>
      </c>
      <c r="AD32" s="88"/>
      <c r="AE32" s="87"/>
      <c r="AF32" s="4">
        <v>0.3</v>
      </c>
    </row>
    <row r="33" spans="5:32" ht="13.15" customHeight="1" x14ac:dyDescent="0.25">
      <c r="E33" s="92" t="s">
        <v>35</v>
      </c>
      <c r="F33" s="88"/>
      <c r="G33" s="88"/>
      <c r="H33" s="88"/>
      <c r="I33" s="90"/>
      <c r="J33" s="123">
        <v>0.6</v>
      </c>
      <c r="K33" s="87"/>
      <c r="L33" s="123">
        <v>0.6</v>
      </c>
      <c r="M33" s="87"/>
      <c r="N33" s="123">
        <v>0.6</v>
      </c>
      <c r="O33" s="87"/>
      <c r="P33" s="123">
        <v>0.6</v>
      </c>
      <c r="Q33" s="88"/>
      <c r="R33" s="87"/>
      <c r="S33" s="123">
        <v>0.6</v>
      </c>
      <c r="T33" s="87"/>
      <c r="U33" s="123">
        <v>0.5</v>
      </c>
      <c r="V33" s="87"/>
      <c r="W33" s="123">
        <v>0.5</v>
      </c>
      <c r="X33" s="88"/>
      <c r="Y33" s="88"/>
      <c r="Z33" s="88"/>
      <c r="AA33" s="87"/>
      <c r="AB33" s="9">
        <v>0.5</v>
      </c>
      <c r="AC33" s="93">
        <v>0.5</v>
      </c>
      <c r="AD33" s="88"/>
      <c r="AE33" s="87"/>
      <c r="AF33" s="10">
        <v>0.5</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2">
        <v>0.3</v>
      </c>
      <c r="K36" s="87"/>
      <c r="L36" s="122">
        <v>0.3</v>
      </c>
      <c r="M36" s="87"/>
      <c r="N36" s="122">
        <v>0.3</v>
      </c>
      <c r="O36" s="87"/>
      <c r="P36" s="122">
        <v>0.3</v>
      </c>
      <c r="Q36" s="88"/>
      <c r="R36" s="87"/>
      <c r="S36" s="122">
        <v>0.3</v>
      </c>
      <c r="T36" s="87"/>
      <c r="U36" s="122">
        <v>0.2</v>
      </c>
      <c r="V36" s="87"/>
      <c r="W36" s="122">
        <v>0.2</v>
      </c>
      <c r="X36" s="88"/>
      <c r="Y36" s="88"/>
      <c r="Z36" s="88"/>
      <c r="AA36" s="87"/>
      <c r="AB36" s="3">
        <v>0.2</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0.3</v>
      </c>
      <c r="K39" s="87"/>
      <c r="L39" s="122">
        <v>0.3</v>
      </c>
      <c r="M39" s="87"/>
      <c r="N39" s="122">
        <v>0.3</v>
      </c>
      <c r="O39" s="87"/>
      <c r="P39" s="122">
        <v>0.3</v>
      </c>
      <c r="Q39" s="88"/>
      <c r="R39" s="87"/>
      <c r="S39" s="122">
        <v>0.3</v>
      </c>
      <c r="T39" s="87"/>
      <c r="U39" s="122">
        <v>0.3</v>
      </c>
      <c r="V39" s="87"/>
      <c r="W39" s="122">
        <v>0.3</v>
      </c>
      <c r="X39" s="88"/>
      <c r="Y39" s="88"/>
      <c r="Z39" s="88"/>
      <c r="AA39" s="87"/>
      <c r="AB39" s="3">
        <v>0.3</v>
      </c>
      <c r="AC39" s="91">
        <v>0.3</v>
      </c>
      <c r="AD39" s="88"/>
      <c r="AE39" s="87"/>
      <c r="AF39" s="4">
        <v>0.3</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U7+hZCeFCuG7YgyIWnFatrtYrH0/atlI7fBt03YOBNTyknivziC+5KxDe458JHfV+F1llqCyIqs+4eTWpxrtg==" saltValue="hsgs6SUluyjU5DUD8Uhqz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F2BAC35-AD82-4A3F-9C67-4402E3C2AA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LYLA - Lyndley Lane (33/22kV)</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AJ51"/>
  <sheetViews>
    <sheetView showGridLines="0" topLeftCell="A7" workbookViewId="0">
      <selection activeCell="E24" sqref="E24:I2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668</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669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670</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671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672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39.6</v>
      </c>
      <c r="K26" s="87"/>
      <c r="L26" s="122">
        <v>39.6</v>
      </c>
      <c r="M26" s="87"/>
      <c r="N26" s="122">
        <v>39.6</v>
      </c>
      <c r="O26" s="87"/>
      <c r="P26" s="122">
        <v>39.6</v>
      </c>
      <c r="Q26" s="88"/>
      <c r="R26" s="87"/>
      <c r="S26" s="122">
        <v>39.6</v>
      </c>
      <c r="T26" s="87"/>
      <c r="U26" s="122">
        <v>42.7</v>
      </c>
      <c r="V26" s="87"/>
      <c r="W26" s="122">
        <v>42.7</v>
      </c>
      <c r="X26" s="88"/>
      <c r="Y26" s="88"/>
      <c r="Z26" s="88"/>
      <c r="AA26" s="87"/>
      <c r="AB26" s="3">
        <v>42.7</v>
      </c>
      <c r="AC26" s="91">
        <v>42.7</v>
      </c>
      <c r="AD26" s="88"/>
      <c r="AE26" s="87"/>
      <c r="AF26" s="4">
        <v>42.7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16.899999999999999</v>
      </c>
      <c r="K28" s="87"/>
      <c r="L28" s="122">
        <v>17.2</v>
      </c>
      <c r="M28" s="87"/>
      <c r="N28" s="122">
        <v>17.5</v>
      </c>
      <c r="O28" s="87"/>
      <c r="P28" s="122">
        <v>17.600000000000001</v>
      </c>
      <c r="Q28" s="88"/>
      <c r="R28" s="87"/>
      <c r="S28" s="122">
        <v>17.5</v>
      </c>
      <c r="T28" s="87"/>
      <c r="U28" s="122">
        <v>13.1</v>
      </c>
      <c r="V28" s="87"/>
      <c r="W28" s="122">
        <v>13</v>
      </c>
      <c r="X28" s="88"/>
      <c r="Y28" s="88"/>
      <c r="Z28" s="88"/>
      <c r="AA28" s="87"/>
      <c r="AB28" s="3">
        <v>13.1</v>
      </c>
      <c r="AC28" s="91">
        <v>13.4</v>
      </c>
      <c r="AD28" s="88"/>
      <c r="AE28" s="87"/>
      <c r="AF28" s="4">
        <v>13.4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22.7</v>
      </c>
      <c r="K32" s="87"/>
      <c r="L32" s="122">
        <v>22.7</v>
      </c>
      <c r="M32" s="87"/>
      <c r="N32" s="122">
        <v>22.7</v>
      </c>
      <c r="O32" s="87"/>
      <c r="P32" s="122">
        <v>22.7</v>
      </c>
      <c r="Q32" s="88"/>
      <c r="R32" s="87"/>
      <c r="S32" s="122">
        <v>22.7</v>
      </c>
      <c r="T32" s="87"/>
      <c r="U32" s="122">
        <v>24.4</v>
      </c>
      <c r="V32" s="87"/>
      <c r="W32" s="122">
        <v>24.4</v>
      </c>
      <c r="X32" s="88"/>
      <c r="Y32" s="88"/>
      <c r="Z32" s="88"/>
      <c r="AA32" s="87"/>
      <c r="AB32" s="3">
        <v>24.4</v>
      </c>
      <c r="AC32" s="91">
        <v>24.4</v>
      </c>
      <c r="AD32" s="88"/>
      <c r="AE32" s="87"/>
      <c r="AF32" s="4">
        <v>24.4</v>
      </c>
    </row>
    <row r="33" spans="5:32" ht="13.15" customHeight="1" x14ac:dyDescent="0.25">
      <c r="E33" s="92" t="s">
        <v>35</v>
      </c>
      <c r="F33" s="88"/>
      <c r="G33" s="88"/>
      <c r="H33" s="88"/>
      <c r="I33" s="90"/>
      <c r="J33" s="123">
        <v>15.5</v>
      </c>
      <c r="K33" s="87"/>
      <c r="L33" s="123">
        <v>15.8</v>
      </c>
      <c r="M33" s="87"/>
      <c r="N33" s="123">
        <v>16.100000000000001</v>
      </c>
      <c r="O33" s="87"/>
      <c r="P33" s="123">
        <v>16.100000000000001</v>
      </c>
      <c r="Q33" s="88"/>
      <c r="R33" s="87"/>
      <c r="S33" s="123">
        <v>16.100000000000001</v>
      </c>
      <c r="T33" s="87"/>
      <c r="U33" s="123">
        <v>12</v>
      </c>
      <c r="V33" s="87"/>
      <c r="W33" s="123">
        <v>11.9</v>
      </c>
      <c r="X33" s="88"/>
      <c r="Y33" s="88"/>
      <c r="Z33" s="88"/>
      <c r="AA33" s="87"/>
      <c r="AB33" s="9">
        <v>12.1</v>
      </c>
      <c r="AC33" s="93">
        <v>12.3</v>
      </c>
      <c r="AD33" s="88"/>
      <c r="AE33" s="87"/>
      <c r="AF33" s="10">
        <v>12.3</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Gd11eAQREGRbCuqCY4r5nZ4PgAfxNmoXF8N7fZ1uFzzg8uOzrjopb+6B3AzaPKQ5dPiJsl1zGSTrcjxstlFig==" saltValue="pjfXVKGBeglghL0Xjf1vV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547031C-D7E2-41F6-86AB-478E8F5D4E1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MACI - Maryborough City (66/11kV)</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AJ51"/>
  <sheetViews>
    <sheetView showGridLines="0" topLeftCell="A19" zoomScale="90" zoomScaleNormal="90" workbookViewId="0">
      <selection activeCell="E48" sqref="E48"/>
    </sheetView>
  </sheetViews>
  <sheetFormatPr defaultRowHeight="15" x14ac:dyDescent="0.25"/>
  <cols>
    <col min="1" max="2" width="0.140625" customWidth="1"/>
    <col min="3" max="4" width="0" hidden="1" customWidth="1"/>
    <col min="5" max="5" width="13.85546875" customWidth="1"/>
    <col min="6" max="6" width="0.140625" customWidth="1"/>
    <col min="7" max="8" width="0.28515625" customWidth="1"/>
    <col min="9" max="9" width="6.140625" customWidth="1"/>
    <col min="10" max="10" width="0.42578125" customWidth="1"/>
    <col min="11" max="11" width="7.1406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652</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1878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653</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654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655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183"/>
      <c r="G24" s="183"/>
      <c r="H24" s="183"/>
      <c r="I24" s="184"/>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185"/>
      <c r="F25" s="186"/>
      <c r="G25" s="186"/>
      <c r="H25" s="186"/>
      <c r="I25" s="187"/>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13.5</v>
      </c>
      <c r="K26" s="87"/>
      <c r="L26" s="122">
        <v>13.5</v>
      </c>
      <c r="M26" s="87"/>
      <c r="N26" s="122">
        <v>13.5</v>
      </c>
      <c r="O26" s="87"/>
      <c r="P26" s="122">
        <v>13.5</v>
      </c>
      <c r="Q26" s="88"/>
      <c r="R26" s="87"/>
      <c r="S26" s="122">
        <v>13.5</v>
      </c>
      <c r="T26" s="87"/>
      <c r="U26" s="122">
        <v>13.4</v>
      </c>
      <c r="V26" s="87"/>
      <c r="W26" s="122">
        <v>13.4</v>
      </c>
      <c r="X26" s="88"/>
      <c r="Y26" s="88"/>
      <c r="Z26" s="88"/>
      <c r="AA26" s="87"/>
      <c r="AB26" s="3">
        <v>13.4</v>
      </c>
      <c r="AC26" s="91">
        <v>13.4</v>
      </c>
      <c r="AD26" s="88"/>
      <c r="AE26" s="87"/>
      <c r="AF26" s="4">
        <v>13.4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5.7</v>
      </c>
      <c r="K28" s="87"/>
      <c r="L28" s="122">
        <v>5.6</v>
      </c>
      <c r="M28" s="87"/>
      <c r="N28" s="122">
        <v>5.6</v>
      </c>
      <c r="O28" s="87"/>
      <c r="P28" s="122">
        <v>5.6</v>
      </c>
      <c r="Q28" s="88"/>
      <c r="R28" s="87"/>
      <c r="S28" s="122">
        <v>5.6</v>
      </c>
      <c r="T28" s="87"/>
      <c r="U28" s="122">
        <v>3.8</v>
      </c>
      <c r="V28" s="87"/>
      <c r="W28" s="122">
        <v>3.8</v>
      </c>
      <c r="X28" s="88"/>
      <c r="Y28" s="88"/>
      <c r="Z28" s="88"/>
      <c r="AA28" s="87"/>
      <c r="AB28" s="3">
        <v>3.8</v>
      </c>
      <c r="AC28" s="91">
        <v>3.7</v>
      </c>
      <c r="AD28" s="88"/>
      <c r="AE28" s="87"/>
      <c r="AF28" s="4">
        <v>3.7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0.95599999999999996</v>
      </c>
      <c r="K31" s="87"/>
      <c r="L31" s="124">
        <v>0.95599999999999996</v>
      </c>
      <c r="M31" s="87"/>
      <c r="N31" s="124">
        <v>0.95599999999999996</v>
      </c>
      <c r="O31" s="87"/>
      <c r="P31" s="124">
        <v>0.95599999999999996</v>
      </c>
      <c r="Q31" s="88"/>
      <c r="R31" s="87"/>
      <c r="S31" s="124">
        <v>0.95599999999999996</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5</v>
      </c>
      <c r="K33" s="87"/>
      <c r="L33" s="123">
        <v>5</v>
      </c>
      <c r="M33" s="87"/>
      <c r="N33" s="123">
        <v>5</v>
      </c>
      <c r="O33" s="87"/>
      <c r="P33" s="123">
        <v>5</v>
      </c>
      <c r="Q33" s="88"/>
      <c r="R33" s="87"/>
      <c r="S33" s="123">
        <v>5</v>
      </c>
      <c r="T33" s="87"/>
      <c r="U33" s="123">
        <v>3.7</v>
      </c>
      <c r="V33" s="87"/>
      <c r="W33" s="123">
        <v>3.7</v>
      </c>
      <c r="X33" s="88"/>
      <c r="Y33" s="88"/>
      <c r="Z33" s="88"/>
      <c r="AA33" s="87"/>
      <c r="AB33" s="9">
        <v>3.7</v>
      </c>
      <c r="AC33" s="93">
        <v>3.6</v>
      </c>
      <c r="AD33" s="88"/>
      <c r="AE33" s="87"/>
      <c r="AF33" s="10">
        <v>3.6</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254</v>
      </c>
      <c r="K35" s="87"/>
      <c r="L35" s="121" t="s">
        <v>254</v>
      </c>
      <c r="M35" s="87"/>
      <c r="N35" s="121" t="s">
        <v>254</v>
      </c>
      <c r="O35" s="87"/>
      <c r="P35" s="121" t="s">
        <v>254</v>
      </c>
      <c r="Q35" s="88"/>
      <c r="R35" s="87"/>
      <c r="S35" s="121" t="s">
        <v>254</v>
      </c>
      <c r="T35" s="87"/>
      <c r="U35" s="121" t="s">
        <v>254</v>
      </c>
      <c r="V35" s="87"/>
      <c r="W35" s="121" t="s">
        <v>254</v>
      </c>
      <c r="X35" s="88"/>
      <c r="Y35" s="88"/>
      <c r="Z35" s="88"/>
      <c r="AA35" s="87"/>
      <c r="AB35" s="5" t="s">
        <v>254</v>
      </c>
      <c r="AC35" s="86" t="s">
        <v>254</v>
      </c>
      <c r="AD35" s="88"/>
      <c r="AE35" s="87"/>
      <c r="AF35" s="6" t="s">
        <v>254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4.5</v>
      </c>
      <c r="K39" s="87"/>
      <c r="L39" s="122">
        <v>4.5</v>
      </c>
      <c r="M39" s="87"/>
      <c r="N39" s="122">
        <v>4.5</v>
      </c>
      <c r="O39" s="87"/>
      <c r="P39" s="122">
        <v>4.5</v>
      </c>
      <c r="Q39" s="88"/>
      <c r="R39" s="87"/>
      <c r="S39" s="122">
        <v>4.5</v>
      </c>
      <c r="T39" s="87"/>
      <c r="U39" s="122">
        <v>4.5</v>
      </c>
      <c r="V39" s="87"/>
      <c r="W39" s="122">
        <v>4.5</v>
      </c>
      <c r="X39" s="88"/>
      <c r="Y39" s="88"/>
      <c r="Z39" s="88"/>
      <c r="AA39" s="87"/>
      <c r="AB39" s="3">
        <v>4.5</v>
      </c>
      <c r="AC39" s="91">
        <v>4.5</v>
      </c>
      <c r="AD39" s="88"/>
      <c r="AE39" s="87"/>
      <c r="AF39" s="4">
        <v>4.5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0.60000002384185802</v>
      </c>
      <c r="K41" s="87"/>
      <c r="L41" s="122">
        <v>0.60000002384185802</v>
      </c>
      <c r="M41" s="87"/>
      <c r="N41" s="122">
        <v>0.60000002384185802</v>
      </c>
      <c r="O41" s="87"/>
      <c r="P41" s="122">
        <v>0.60000002384185802</v>
      </c>
      <c r="Q41" s="88"/>
      <c r="R41" s="87"/>
      <c r="S41" s="122">
        <v>0.60000002384185802</v>
      </c>
      <c r="T41" s="87"/>
      <c r="U41" s="122">
        <v>0.60000002384185802</v>
      </c>
      <c r="V41" s="87"/>
      <c r="W41" s="122">
        <v>0.60000002384185802</v>
      </c>
      <c r="X41" s="88"/>
      <c r="Y41" s="88"/>
      <c r="Z41" s="88"/>
      <c r="AA41" s="87"/>
      <c r="AB41" s="3">
        <v>0.60000002384185802</v>
      </c>
      <c r="AC41" s="91">
        <v>0.60000002384185802</v>
      </c>
      <c r="AD41" s="88"/>
      <c r="AE41" s="87"/>
      <c r="AF41" s="4">
        <v>0.60000002384185802</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6WjBfIa8Jr7/hrWx92rhr3/iS5YDwt6TqXHhUNfMk3ibcU6YxtpbixseKaS5Ai7VKT2tkSO7aOmsZop6UH2uQ==" saltValue="6iDVYx2SRMlMiK2LjsCs4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0827293-82AF-4EB6-9373-827D41D8B66C}"/>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MACN - Macknade (66/11kV)</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673</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674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675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676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76.3</v>
      </c>
      <c r="K26" s="87"/>
      <c r="L26" s="122">
        <v>76.3</v>
      </c>
      <c r="M26" s="87"/>
      <c r="N26" s="122">
        <v>76.3</v>
      </c>
      <c r="O26" s="87"/>
      <c r="P26" s="122">
        <v>76.3</v>
      </c>
      <c r="Q26" s="88"/>
      <c r="R26" s="87"/>
      <c r="S26" s="122">
        <v>76.3</v>
      </c>
      <c r="T26" s="87"/>
      <c r="U26" s="122">
        <v>77.7</v>
      </c>
      <c r="V26" s="87"/>
      <c r="W26" s="122">
        <v>77.7</v>
      </c>
      <c r="X26" s="88"/>
      <c r="Y26" s="88"/>
      <c r="Z26" s="88"/>
      <c r="AA26" s="87"/>
      <c r="AB26" s="3">
        <v>77.7</v>
      </c>
      <c r="AC26" s="91">
        <v>77.7</v>
      </c>
      <c r="AD26" s="88"/>
      <c r="AE26" s="87"/>
      <c r="AF26" s="4">
        <v>77.7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15.4</v>
      </c>
      <c r="K28" s="87"/>
      <c r="L28" s="122">
        <v>15.3</v>
      </c>
      <c r="M28" s="87"/>
      <c r="N28" s="122">
        <v>15.3</v>
      </c>
      <c r="O28" s="87"/>
      <c r="P28" s="122">
        <v>15.3</v>
      </c>
      <c r="Q28" s="88"/>
      <c r="R28" s="87"/>
      <c r="S28" s="122">
        <v>15.3</v>
      </c>
      <c r="T28" s="87"/>
      <c r="U28" s="122">
        <v>10</v>
      </c>
      <c r="V28" s="87"/>
      <c r="W28" s="122">
        <v>9.9</v>
      </c>
      <c r="X28" s="88"/>
      <c r="Y28" s="88"/>
      <c r="Z28" s="88"/>
      <c r="AA28" s="87"/>
      <c r="AB28" s="3">
        <v>9.8000000000000007</v>
      </c>
      <c r="AC28" s="91">
        <v>9.6999999999999993</v>
      </c>
      <c r="AD28" s="88"/>
      <c r="AE28" s="87"/>
      <c r="AF28" s="4">
        <v>9.6999999999999993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1</v>
      </c>
      <c r="M31" s="87"/>
      <c r="N31" s="124">
        <v>1</v>
      </c>
      <c r="O31" s="87"/>
      <c r="P31" s="124">
        <v>1</v>
      </c>
      <c r="Q31" s="88"/>
      <c r="R31" s="87"/>
      <c r="S31" s="124">
        <v>1</v>
      </c>
      <c r="T31" s="87"/>
      <c r="U31" s="124">
        <v>0.97099999999999997</v>
      </c>
      <c r="V31" s="87"/>
      <c r="W31" s="124">
        <v>0.97099999999999997</v>
      </c>
      <c r="X31" s="88"/>
      <c r="Y31" s="88"/>
      <c r="Z31" s="88"/>
      <c r="AA31" s="87"/>
      <c r="AB31" s="7">
        <v>0.97099999999999997</v>
      </c>
      <c r="AC31" s="94">
        <v>0.97099999999999997</v>
      </c>
      <c r="AD31" s="88"/>
      <c r="AE31" s="87"/>
      <c r="AF31" s="8">
        <v>0.97099999999999997</v>
      </c>
    </row>
    <row r="32" spans="4:32" ht="13.15" customHeight="1" x14ac:dyDescent="0.25">
      <c r="E32" s="89" t="s">
        <v>34</v>
      </c>
      <c r="F32" s="88"/>
      <c r="G32" s="88"/>
      <c r="H32" s="88"/>
      <c r="I32" s="90"/>
      <c r="J32" s="122">
        <v>38.5</v>
      </c>
      <c r="K32" s="87"/>
      <c r="L32" s="122">
        <v>38.5</v>
      </c>
      <c r="M32" s="87"/>
      <c r="N32" s="122">
        <v>38.5</v>
      </c>
      <c r="O32" s="87"/>
      <c r="P32" s="122">
        <v>38.5</v>
      </c>
      <c r="Q32" s="88"/>
      <c r="R32" s="87"/>
      <c r="S32" s="122">
        <v>38.5</v>
      </c>
      <c r="T32" s="87"/>
      <c r="U32" s="122">
        <v>39.200000000000003</v>
      </c>
      <c r="V32" s="87"/>
      <c r="W32" s="122">
        <v>39.200000000000003</v>
      </c>
      <c r="X32" s="88"/>
      <c r="Y32" s="88"/>
      <c r="Z32" s="88"/>
      <c r="AA32" s="87"/>
      <c r="AB32" s="3">
        <v>39.200000000000003</v>
      </c>
      <c r="AC32" s="91">
        <v>39.200000000000003</v>
      </c>
      <c r="AD32" s="88"/>
      <c r="AE32" s="87"/>
      <c r="AF32" s="4">
        <v>39.200000000000003</v>
      </c>
    </row>
    <row r="33" spans="5:32" ht="13.15" customHeight="1" x14ac:dyDescent="0.25">
      <c r="E33" s="92" t="s">
        <v>35</v>
      </c>
      <c r="F33" s="88"/>
      <c r="G33" s="88"/>
      <c r="H33" s="88"/>
      <c r="I33" s="90"/>
      <c r="J33" s="123">
        <v>14</v>
      </c>
      <c r="K33" s="87"/>
      <c r="L33" s="123">
        <v>14</v>
      </c>
      <c r="M33" s="87"/>
      <c r="N33" s="123">
        <v>13.9</v>
      </c>
      <c r="O33" s="87"/>
      <c r="P33" s="123">
        <v>14</v>
      </c>
      <c r="Q33" s="88"/>
      <c r="R33" s="87"/>
      <c r="S33" s="123">
        <v>14</v>
      </c>
      <c r="T33" s="87"/>
      <c r="U33" s="123">
        <v>9.4</v>
      </c>
      <c r="V33" s="87"/>
      <c r="W33" s="123">
        <v>9.3000000000000007</v>
      </c>
      <c r="X33" s="88"/>
      <c r="Y33" s="88"/>
      <c r="Z33" s="88"/>
      <c r="AA33" s="87"/>
      <c r="AB33" s="9">
        <v>9.1999999999999993</v>
      </c>
      <c r="AC33" s="93">
        <v>9.1</v>
      </c>
      <c r="AD33" s="88"/>
      <c r="AE33" s="87"/>
      <c r="AF33" s="10">
        <v>9.1999999999999993</v>
      </c>
    </row>
    <row r="34" spans="5:32" ht="20.25" customHeight="1" x14ac:dyDescent="0.25">
      <c r="E34" s="89" t="s">
        <v>36</v>
      </c>
      <c r="F34" s="88"/>
      <c r="G34" s="88"/>
      <c r="H34" s="88"/>
      <c r="I34" s="90"/>
      <c r="J34" s="121">
        <v>0.7</v>
      </c>
      <c r="K34" s="87"/>
      <c r="L34" s="121">
        <v>0.7</v>
      </c>
      <c r="M34" s="87"/>
      <c r="N34" s="121">
        <v>0.7</v>
      </c>
      <c r="O34" s="87"/>
      <c r="P34" s="121">
        <v>0.7</v>
      </c>
      <c r="Q34" s="88"/>
      <c r="R34" s="87"/>
      <c r="S34" s="121">
        <v>0.7</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677</v>
      </c>
      <c r="K35" s="87"/>
      <c r="L35" s="121" t="s">
        <v>677</v>
      </c>
      <c r="M35" s="87"/>
      <c r="N35" s="121" t="s">
        <v>677</v>
      </c>
      <c r="O35" s="87"/>
      <c r="P35" s="121" t="s">
        <v>677</v>
      </c>
      <c r="Q35" s="88"/>
      <c r="R35" s="87"/>
      <c r="S35" s="121" t="s">
        <v>677</v>
      </c>
      <c r="T35" s="87"/>
      <c r="U35" s="121" t="s">
        <v>677</v>
      </c>
      <c r="V35" s="87"/>
      <c r="W35" s="121" t="s">
        <v>677</v>
      </c>
      <c r="X35" s="88"/>
      <c r="Y35" s="88"/>
      <c r="Z35" s="88"/>
      <c r="AA35" s="87"/>
      <c r="AB35" s="5" t="s">
        <v>677</v>
      </c>
      <c r="AC35" s="86" t="s">
        <v>677</v>
      </c>
      <c r="AD35" s="88"/>
      <c r="AE35" s="87"/>
      <c r="AF35" s="6" t="s">
        <v>677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7k9uCyJYOZpnNHgb98DEXv0G+N1SOTIn1bNO1jICO9dsIwRrbWuaXuD0SqdZjFg6Jgru+Xxi4z3q26ZiXQVFjQ==" saltValue="gmknif8l6qBazdHQF8Eyw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0C5661D-F0FB-4E88-8F04-B24AF7A9C6F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MAFU - Max Fulton (66/11kV)</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AJ51"/>
  <sheetViews>
    <sheetView showGridLines="0" topLeftCell="A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656</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189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657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658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23.8</v>
      </c>
      <c r="K26" s="87"/>
      <c r="L26" s="122">
        <v>23.8</v>
      </c>
      <c r="M26" s="87"/>
      <c r="N26" s="122">
        <v>23.8</v>
      </c>
      <c r="O26" s="87"/>
      <c r="P26" s="122">
        <v>23.8</v>
      </c>
      <c r="Q26" s="88"/>
      <c r="R26" s="87"/>
      <c r="S26" s="122">
        <v>23.8</v>
      </c>
      <c r="T26" s="87"/>
      <c r="U26" s="122">
        <v>28.7</v>
      </c>
      <c r="V26" s="87"/>
      <c r="W26" s="122">
        <v>28.7</v>
      </c>
      <c r="X26" s="88"/>
      <c r="Y26" s="88"/>
      <c r="Z26" s="88"/>
      <c r="AA26" s="87"/>
      <c r="AB26" s="3">
        <v>28.7</v>
      </c>
      <c r="AC26" s="91">
        <v>28.7</v>
      </c>
      <c r="AD26" s="88"/>
      <c r="AE26" s="87"/>
      <c r="AF26" s="4">
        <v>28.7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20.399999999999999</v>
      </c>
      <c r="K28" s="87"/>
      <c r="L28" s="122">
        <v>20.6</v>
      </c>
      <c r="M28" s="87"/>
      <c r="N28" s="122">
        <v>13.6</v>
      </c>
      <c r="O28" s="87"/>
      <c r="P28" s="122">
        <v>13.8</v>
      </c>
      <c r="Q28" s="88"/>
      <c r="R28" s="87"/>
      <c r="S28" s="122">
        <v>14</v>
      </c>
      <c r="T28" s="87"/>
      <c r="U28" s="122">
        <v>9.5</v>
      </c>
      <c r="V28" s="87"/>
      <c r="W28" s="122">
        <v>9.6</v>
      </c>
      <c r="X28" s="88"/>
      <c r="Y28" s="88"/>
      <c r="Z28" s="88"/>
      <c r="AA28" s="87"/>
      <c r="AB28" s="3">
        <v>4.3</v>
      </c>
      <c r="AC28" s="91">
        <v>4.3</v>
      </c>
      <c r="AD28" s="88"/>
      <c r="AE28" s="87"/>
      <c r="AF28" s="4">
        <v>4.4000000000000004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0.98299999999999998</v>
      </c>
      <c r="O31" s="87"/>
      <c r="P31" s="124">
        <v>0.98299999999999998</v>
      </c>
      <c r="Q31" s="88"/>
      <c r="R31" s="87"/>
      <c r="S31" s="124">
        <v>0.98299999999999998</v>
      </c>
      <c r="T31" s="87"/>
      <c r="U31" s="124">
        <v>0.99299999999999999</v>
      </c>
      <c r="V31" s="87"/>
      <c r="W31" s="124">
        <v>0.99199999999999999</v>
      </c>
      <c r="X31" s="88"/>
      <c r="Y31" s="88"/>
      <c r="Z31" s="88"/>
      <c r="AA31" s="87"/>
      <c r="AB31" s="7">
        <v>0.996</v>
      </c>
      <c r="AC31" s="94">
        <v>0.996</v>
      </c>
      <c r="AD31" s="88"/>
      <c r="AE31" s="87"/>
      <c r="AF31" s="8">
        <v>0.996</v>
      </c>
    </row>
    <row r="32" spans="4:32" ht="13.15" customHeight="1" x14ac:dyDescent="0.25">
      <c r="E32" s="89" t="s">
        <v>34</v>
      </c>
      <c r="F32" s="88"/>
      <c r="G32" s="88"/>
      <c r="H32" s="88"/>
      <c r="I32" s="90"/>
      <c r="J32" s="122">
        <v>13.3</v>
      </c>
      <c r="K32" s="87"/>
      <c r="L32" s="122">
        <v>13.3</v>
      </c>
      <c r="M32" s="87"/>
      <c r="N32" s="122">
        <v>13.3</v>
      </c>
      <c r="O32" s="87"/>
      <c r="P32" s="122">
        <v>13.3</v>
      </c>
      <c r="Q32" s="88"/>
      <c r="R32" s="87"/>
      <c r="S32" s="122">
        <v>13.3</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17.7</v>
      </c>
      <c r="K33" s="87"/>
      <c r="L33" s="123">
        <v>17.899999999999999</v>
      </c>
      <c r="M33" s="87"/>
      <c r="N33" s="123">
        <v>10.9</v>
      </c>
      <c r="O33" s="87"/>
      <c r="P33" s="123">
        <v>11.1</v>
      </c>
      <c r="Q33" s="88"/>
      <c r="R33" s="87"/>
      <c r="S33" s="123">
        <v>11.2</v>
      </c>
      <c r="T33" s="87"/>
      <c r="U33" s="123">
        <v>9.1</v>
      </c>
      <c r="V33" s="87"/>
      <c r="W33" s="123">
        <v>9.1999999999999993</v>
      </c>
      <c r="X33" s="88"/>
      <c r="Y33" s="88"/>
      <c r="Z33" s="88"/>
      <c r="AA33" s="87"/>
      <c r="AB33" s="9">
        <v>3.9</v>
      </c>
      <c r="AC33" s="93">
        <v>3.9</v>
      </c>
      <c r="AD33" s="88"/>
      <c r="AE33" s="87"/>
      <c r="AF33" s="10">
        <v>4</v>
      </c>
    </row>
    <row r="34" spans="5:32" ht="20.25" customHeight="1" x14ac:dyDescent="0.25">
      <c r="E34" s="89" t="s">
        <v>36</v>
      </c>
      <c r="F34" s="88"/>
      <c r="G34" s="88"/>
      <c r="H34" s="88"/>
      <c r="I34" s="90"/>
      <c r="J34" s="121">
        <v>0.9</v>
      </c>
      <c r="K34" s="87"/>
      <c r="L34" s="121">
        <v>0.9</v>
      </c>
      <c r="M34" s="87"/>
      <c r="N34" s="121">
        <v>0.5</v>
      </c>
      <c r="O34" s="87"/>
      <c r="P34" s="121">
        <v>0.6</v>
      </c>
      <c r="Q34" s="88"/>
      <c r="R34" s="87"/>
      <c r="S34" s="121">
        <v>0.6</v>
      </c>
      <c r="T34" s="87"/>
      <c r="U34" s="121">
        <v>0.5</v>
      </c>
      <c r="V34" s="87"/>
      <c r="W34" s="121">
        <v>0.5</v>
      </c>
      <c r="X34" s="88"/>
      <c r="Y34" s="88"/>
      <c r="Z34" s="88"/>
      <c r="AA34" s="87"/>
      <c r="AB34" s="11">
        <v>0.2</v>
      </c>
      <c r="AC34" s="86">
        <v>0.2</v>
      </c>
      <c r="AD34" s="88"/>
      <c r="AE34" s="87"/>
      <c r="AF34" s="12">
        <v>0.2</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2">
        <v>4.4000000000000004</v>
      </c>
      <c r="K36" s="87"/>
      <c r="L36" s="122">
        <v>4.5999999999999996</v>
      </c>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2.5</v>
      </c>
      <c r="K40" s="87"/>
      <c r="L40" s="122">
        <v>2.5</v>
      </c>
      <c r="M40" s="87"/>
      <c r="N40" s="122">
        <v>2.5</v>
      </c>
      <c r="O40" s="87"/>
      <c r="P40" s="122">
        <v>2.5</v>
      </c>
      <c r="Q40" s="88"/>
      <c r="R40" s="87"/>
      <c r="S40" s="122">
        <v>2.5</v>
      </c>
      <c r="T40" s="87"/>
      <c r="U40" s="122">
        <v>2.5</v>
      </c>
      <c r="V40" s="87"/>
      <c r="W40" s="122">
        <v>2.5</v>
      </c>
      <c r="X40" s="88"/>
      <c r="Y40" s="88"/>
      <c r="Z40" s="88"/>
      <c r="AA40" s="87"/>
      <c r="AB40" s="3">
        <v>2.5</v>
      </c>
      <c r="AC40" s="91">
        <v>2.5</v>
      </c>
      <c r="AD40" s="88"/>
      <c r="AE40" s="87"/>
      <c r="AF40" s="4">
        <v>2.5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2">
        <v>0.4</v>
      </c>
      <c r="K43" s="87"/>
      <c r="L43" s="122">
        <v>0.6</v>
      </c>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2">
        <v>0.4</v>
      </c>
      <c r="K44" s="87"/>
      <c r="L44" s="122">
        <v>0.6</v>
      </c>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26" t="s">
        <v>199</v>
      </c>
      <c r="K46" s="78"/>
      <c r="L46" s="126" t="s">
        <v>199</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3ZcOno+X1/CQcIIg0sNU0RAcD9KrKvtac4zao1JDzcyfnknxgdUvD50dQ4i3V0GQSifhu4Kj7iFTxjQCMTlSHQ==" saltValue="tKJRhazTdz8pMQyINsTnV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3DF2049-9AF7-40CE-BD68-4785E8C9390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MALC - Malchi (66/11kV)</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119</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122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123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124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69.900000000000006</v>
      </c>
      <c r="K26" s="87"/>
      <c r="L26" s="122">
        <v>69.900000000000006</v>
      </c>
      <c r="M26" s="87"/>
      <c r="N26" s="122">
        <v>69.900000000000006</v>
      </c>
      <c r="O26" s="87"/>
      <c r="P26" s="122">
        <v>69.900000000000006</v>
      </c>
      <c r="Q26" s="88"/>
      <c r="R26" s="87"/>
      <c r="S26" s="122">
        <v>69.900000000000006</v>
      </c>
      <c r="T26" s="87"/>
      <c r="U26" s="122">
        <v>74.8</v>
      </c>
      <c r="V26" s="87"/>
      <c r="W26" s="122">
        <v>74.8</v>
      </c>
      <c r="X26" s="88"/>
      <c r="Y26" s="88"/>
      <c r="Z26" s="88"/>
      <c r="AA26" s="87"/>
      <c r="AB26" s="3">
        <v>74.8</v>
      </c>
      <c r="AC26" s="91">
        <v>74.8</v>
      </c>
      <c r="AD26" s="88"/>
      <c r="AE26" s="87"/>
      <c r="AF26" s="4">
        <v>74.8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15.2</v>
      </c>
      <c r="K28" s="87"/>
      <c r="L28" s="122">
        <v>15.2</v>
      </c>
      <c r="M28" s="87"/>
      <c r="N28" s="122">
        <v>15.4</v>
      </c>
      <c r="O28" s="87"/>
      <c r="P28" s="122">
        <v>15.6</v>
      </c>
      <c r="Q28" s="88"/>
      <c r="R28" s="87"/>
      <c r="S28" s="122">
        <v>15.8</v>
      </c>
      <c r="T28" s="87"/>
      <c r="U28" s="122">
        <v>13.3</v>
      </c>
      <c r="V28" s="87"/>
      <c r="W28" s="122">
        <v>13.5</v>
      </c>
      <c r="X28" s="88"/>
      <c r="Y28" s="88"/>
      <c r="Z28" s="88"/>
      <c r="AA28" s="87"/>
      <c r="AB28" s="3">
        <v>13.6</v>
      </c>
      <c r="AC28" s="91">
        <v>13.7</v>
      </c>
      <c r="AD28" s="88"/>
      <c r="AE28" s="87"/>
      <c r="AF28" s="4">
        <v>13.9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0.98599999999999999</v>
      </c>
      <c r="K31" s="87"/>
      <c r="L31" s="124">
        <v>1</v>
      </c>
      <c r="M31" s="87"/>
      <c r="N31" s="124">
        <v>1</v>
      </c>
      <c r="O31" s="87"/>
      <c r="P31" s="124">
        <v>1</v>
      </c>
      <c r="Q31" s="88"/>
      <c r="R31" s="87"/>
      <c r="S31" s="124">
        <v>1</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37.4</v>
      </c>
      <c r="K32" s="87"/>
      <c r="L32" s="122">
        <v>37.4</v>
      </c>
      <c r="M32" s="87"/>
      <c r="N32" s="122">
        <v>37.4</v>
      </c>
      <c r="O32" s="87"/>
      <c r="P32" s="122">
        <v>37.4</v>
      </c>
      <c r="Q32" s="88"/>
      <c r="R32" s="87"/>
      <c r="S32" s="122">
        <v>37.4</v>
      </c>
      <c r="T32" s="87"/>
      <c r="U32" s="122">
        <v>37.4</v>
      </c>
      <c r="V32" s="87"/>
      <c r="W32" s="122">
        <v>37.4</v>
      </c>
      <c r="X32" s="88"/>
      <c r="Y32" s="88"/>
      <c r="Z32" s="88"/>
      <c r="AA32" s="87"/>
      <c r="AB32" s="3">
        <v>37.4</v>
      </c>
      <c r="AC32" s="91">
        <v>37.4</v>
      </c>
      <c r="AD32" s="88"/>
      <c r="AE32" s="87"/>
      <c r="AF32" s="4">
        <v>37.4</v>
      </c>
    </row>
    <row r="33" spans="5:32" ht="13.15" customHeight="1" x14ac:dyDescent="0.25">
      <c r="E33" s="92" t="s">
        <v>35</v>
      </c>
      <c r="F33" s="88"/>
      <c r="G33" s="88"/>
      <c r="H33" s="88"/>
      <c r="I33" s="90"/>
      <c r="J33" s="123">
        <v>14.1</v>
      </c>
      <c r="K33" s="87"/>
      <c r="L33" s="123">
        <v>14.3</v>
      </c>
      <c r="M33" s="87"/>
      <c r="N33" s="123">
        <v>14.5</v>
      </c>
      <c r="O33" s="87"/>
      <c r="P33" s="123">
        <v>14.7</v>
      </c>
      <c r="Q33" s="88"/>
      <c r="R33" s="87"/>
      <c r="S33" s="123">
        <v>15</v>
      </c>
      <c r="T33" s="87"/>
      <c r="U33" s="123">
        <v>12.7</v>
      </c>
      <c r="V33" s="87"/>
      <c r="W33" s="123">
        <v>12.8</v>
      </c>
      <c r="X33" s="88"/>
      <c r="Y33" s="88"/>
      <c r="Z33" s="88"/>
      <c r="AA33" s="87"/>
      <c r="AB33" s="9">
        <v>12.9</v>
      </c>
      <c r="AC33" s="93">
        <v>13</v>
      </c>
      <c r="AD33" s="88"/>
      <c r="AE33" s="87"/>
      <c r="AF33" s="10">
        <v>13.2</v>
      </c>
    </row>
    <row r="34" spans="5:32" ht="20.25" customHeight="1" x14ac:dyDescent="0.25">
      <c r="E34" s="89" t="s">
        <v>36</v>
      </c>
      <c r="F34" s="88"/>
      <c r="G34" s="88"/>
      <c r="H34" s="88"/>
      <c r="I34" s="90"/>
      <c r="J34" s="121">
        <v>0.7</v>
      </c>
      <c r="K34" s="87"/>
      <c r="L34" s="121">
        <v>0.7</v>
      </c>
      <c r="M34" s="87"/>
      <c r="N34" s="121">
        <v>0.7</v>
      </c>
      <c r="O34" s="87"/>
      <c r="P34" s="121">
        <v>0.7</v>
      </c>
      <c r="Q34" s="88"/>
      <c r="R34" s="87"/>
      <c r="S34" s="121">
        <v>0.8</v>
      </c>
      <c r="T34" s="87"/>
      <c r="U34" s="121">
        <v>0.6</v>
      </c>
      <c r="V34" s="87"/>
      <c r="W34" s="121">
        <v>0.6</v>
      </c>
      <c r="X34" s="88"/>
      <c r="Y34" s="88"/>
      <c r="Z34" s="88"/>
      <c r="AA34" s="87"/>
      <c r="AB34" s="11">
        <v>0.6</v>
      </c>
      <c r="AC34" s="86">
        <v>0.7</v>
      </c>
      <c r="AD34" s="88"/>
      <c r="AE34" s="87"/>
      <c r="AF34" s="12">
        <v>0.7</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a6X1YNMgnnfy0VyWHn+1wabgJYqfAqbcvrKrfTizwikDc3Vko4FA341Lq0do8FvS4xJoHtCMxx9+xi9XUmzbg==" saltValue="LJlMIXmrqL6IbOTKsDmNC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8845105-347D-4B16-AF05-285282E6E6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BARG - Bargara (66/11kV)</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659</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660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661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662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51.2</v>
      </c>
      <c r="K26" s="87"/>
      <c r="L26" s="122">
        <v>51.2</v>
      </c>
      <c r="M26" s="87"/>
      <c r="N26" s="122">
        <v>51.2</v>
      </c>
      <c r="O26" s="87"/>
      <c r="P26" s="122">
        <v>51.2</v>
      </c>
      <c r="Q26" s="88"/>
      <c r="R26" s="87"/>
      <c r="S26" s="122">
        <v>51.2</v>
      </c>
      <c r="T26" s="87"/>
      <c r="U26" s="122">
        <v>63.6</v>
      </c>
      <c r="V26" s="87"/>
      <c r="W26" s="122">
        <v>63.6</v>
      </c>
      <c r="X26" s="88"/>
      <c r="Y26" s="88"/>
      <c r="Z26" s="88"/>
      <c r="AA26" s="87"/>
      <c r="AB26" s="3">
        <v>63.6</v>
      </c>
      <c r="AC26" s="91">
        <v>63.6</v>
      </c>
      <c r="AD26" s="88"/>
      <c r="AE26" s="87"/>
      <c r="AF26" s="4">
        <v>63.6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22.7</v>
      </c>
      <c r="K28" s="87"/>
      <c r="L28" s="122">
        <v>22.8</v>
      </c>
      <c r="M28" s="87"/>
      <c r="N28" s="122">
        <v>23</v>
      </c>
      <c r="O28" s="87"/>
      <c r="P28" s="122">
        <v>23.2</v>
      </c>
      <c r="Q28" s="88"/>
      <c r="R28" s="87"/>
      <c r="S28" s="122">
        <v>23.4</v>
      </c>
      <c r="T28" s="87"/>
      <c r="U28" s="122">
        <v>17.600000000000001</v>
      </c>
      <c r="V28" s="87"/>
      <c r="W28" s="122">
        <v>17.7</v>
      </c>
      <c r="X28" s="88"/>
      <c r="Y28" s="88"/>
      <c r="Z28" s="88"/>
      <c r="AA28" s="87"/>
      <c r="AB28" s="3">
        <v>17.600000000000001</v>
      </c>
      <c r="AC28" s="91">
        <v>17.7</v>
      </c>
      <c r="AD28" s="88"/>
      <c r="AE28" s="87"/>
      <c r="AF28" s="4">
        <v>17.8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1</v>
      </c>
      <c r="O31" s="87"/>
      <c r="P31" s="124">
        <v>1</v>
      </c>
      <c r="Q31" s="88"/>
      <c r="R31" s="87"/>
      <c r="S31" s="124">
        <v>1</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32.799999999999997</v>
      </c>
      <c r="K32" s="87"/>
      <c r="L32" s="122">
        <v>32.799999999999997</v>
      </c>
      <c r="M32" s="87"/>
      <c r="N32" s="122">
        <v>32.799999999999997</v>
      </c>
      <c r="O32" s="87"/>
      <c r="P32" s="122">
        <v>32.799999999999997</v>
      </c>
      <c r="Q32" s="88"/>
      <c r="R32" s="87"/>
      <c r="S32" s="122">
        <v>32.799999999999997</v>
      </c>
      <c r="T32" s="87"/>
      <c r="U32" s="122">
        <v>35.200000000000003</v>
      </c>
      <c r="V32" s="87"/>
      <c r="W32" s="122">
        <v>35.200000000000003</v>
      </c>
      <c r="X32" s="88"/>
      <c r="Y32" s="88"/>
      <c r="Z32" s="88"/>
      <c r="AA32" s="87"/>
      <c r="AB32" s="3">
        <v>35.200000000000003</v>
      </c>
      <c r="AC32" s="91">
        <v>35.200000000000003</v>
      </c>
      <c r="AD32" s="88"/>
      <c r="AE32" s="87"/>
      <c r="AF32" s="4">
        <v>35.200000000000003</v>
      </c>
    </row>
    <row r="33" spans="5:32" ht="13.15" customHeight="1" x14ac:dyDescent="0.25">
      <c r="E33" s="92" t="s">
        <v>35</v>
      </c>
      <c r="F33" s="88"/>
      <c r="G33" s="88"/>
      <c r="H33" s="88"/>
      <c r="I33" s="90"/>
      <c r="J33" s="123">
        <v>21.1</v>
      </c>
      <c r="K33" s="87"/>
      <c r="L33" s="123">
        <v>21.2</v>
      </c>
      <c r="M33" s="87"/>
      <c r="N33" s="123">
        <v>21.4</v>
      </c>
      <c r="O33" s="87"/>
      <c r="P33" s="123">
        <v>21.6</v>
      </c>
      <c r="Q33" s="88"/>
      <c r="R33" s="87"/>
      <c r="S33" s="123">
        <v>21.7</v>
      </c>
      <c r="T33" s="87"/>
      <c r="U33" s="123">
        <v>17.2</v>
      </c>
      <c r="V33" s="87"/>
      <c r="W33" s="123">
        <v>17.3</v>
      </c>
      <c r="X33" s="88"/>
      <c r="Y33" s="88"/>
      <c r="Z33" s="88"/>
      <c r="AA33" s="87"/>
      <c r="AB33" s="9">
        <v>17.3</v>
      </c>
      <c r="AC33" s="93">
        <v>17.3</v>
      </c>
      <c r="AD33" s="88"/>
      <c r="AE33" s="87"/>
      <c r="AF33" s="10">
        <v>17.5</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0.9</v>
      </c>
      <c r="V34" s="87"/>
      <c r="W34" s="121">
        <v>0.9</v>
      </c>
      <c r="X34" s="88"/>
      <c r="Y34" s="88"/>
      <c r="Z34" s="88"/>
      <c r="AA34" s="87"/>
      <c r="AB34" s="11">
        <v>0.9</v>
      </c>
      <c r="AC34" s="86">
        <v>0.9</v>
      </c>
      <c r="AD34" s="88"/>
      <c r="AE34" s="87"/>
      <c r="AF34" s="12">
        <v>0.9</v>
      </c>
    </row>
    <row r="35" spans="5:32" ht="20.25" customHeight="1" x14ac:dyDescent="0.25">
      <c r="E35" s="89" t="s">
        <v>37</v>
      </c>
      <c r="F35" s="88"/>
      <c r="G35" s="88"/>
      <c r="H35" s="88"/>
      <c r="I35" s="90"/>
      <c r="J35" s="121" t="s">
        <v>381</v>
      </c>
      <c r="K35" s="87"/>
      <c r="L35" s="121" t="s">
        <v>381</v>
      </c>
      <c r="M35" s="87"/>
      <c r="N35" s="121" t="s">
        <v>381</v>
      </c>
      <c r="O35" s="87"/>
      <c r="P35" s="121" t="s">
        <v>381</v>
      </c>
      <c r="Q35" s="88"/>
      <c r="R35" s="87"/>
      <c r="S35" s="121" t="s">
        <v>381</v>
      </c>
      <c r="T35" s="87"/>
      <c r="U35" s="121" t="s">
        <v>381</v>
      </c>
      <c r="V35" s="87"/>
      <c r="W35" s="121" t="s">
        <v>381</v>
      </c>
      <c r="X35" s="88"/>
      <c r="Y35" s="88"/>
      <c r="Z35" s="88"/>
      <c r="AA35" s="87"/>
      <c r="AB35" s="5" t="s">
        <v>381</v>
      </c>
      <c r="AC35" s="86" t="s">
        <v>381</v>
      </c>
      <c r="AD35" s="88"/>
      <c r="AE35" s="87"/>
      <c r="AF35" s="6" t="s">
        <v>381</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VbwKGfBcqjQA/9loilktr6LCJKUYPQJHMd94kzaqTablV+7MQ5HJCzOIVjWQNkCilLqKnuToZMx4kM4+UuaKQ==" saltValue="TDbjsURhXXUjYS9MMzdbw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3225C32-54E5-4F82-A24C-CFF06AA64E3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MARE - Mareeba (66/22kV)</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1243</v>
      </c>
      <c r="I3" s="110"/>
      <c r="J3" s="110"/>
      <c r="K3" s="110"/>
      <c r="L3" s="110"/>
      <c r="M3" s="110"/>
      <c r="N3" s="110"/>
      <c r="O3" s="110"/>
      <c r="P3" s="110"/>
      <c r="Q3" s="110"/>
      <c r="R3" s="110"/>
      <c r="U3" s="112" t="s">
        <v>3</v>
      </c>
      <c r="V3" s="110"/>
      <c r="X3" s="113" t="s">
        <v>1227</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121</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1244</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1245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1246</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356.1</v>
      </c>
      <c r="J24" s="87"/>
      <c r="K24" s="122">
        <v>356.1</v>
      </c>
      <c r="L24" s="87"/>
      <c r="M24" s="122">
        <v>356.1</v>
      </c>
      <c r="N24" s="87"/>
      <c r="O24" s="122">
        <v>356.1</v>
      </c>
      <c r="P24" s="88"/>
      <c r="Q24" s="87"/>
      <c r="R24" s="122">
        <v>356.1</v>
      </c>
      <c r="S24" s="87"/>
      <c r="T24" s="122">
        <v>403.7</v>
      </c>
      <c r="U24" s="87"/>
      <c r="V24" s="122">
        <v>403.7</v>
      </c>
      <c r="W24" s="88"/>
      <c r="X24" s="88"/>
      <c r="Y24" s="88"/>
      <c r="Z24" s="87"/>
      <c r="AA24" s="3">
        <v>403.7</v>
      </c>
      <c r="AB24" s="91">
        <v>403.7</v>
      </c>
      <c r="AC24" s="88"/>
      <c r="AD24" s="87"/>
      <c r="AE24" s="4">
        <v>403.7</v>
      </c>
    </row>
    <row r="25" spans="4:31" ht="20.25" customHeight="1" x14ac:dyDescent="0.25">
      <c r="E25" s="89" t="s">
        <v>29</v>
      </c>
      <c r="F25" s="88"/>
      <c r="G25" s="88"/>
      <c r="H25" s="90"/>
      <c r="I25" s="122">
        <v>0.1</v>
      </c>
      <c r="J25" s="87"/>
      <c r="K25" s="122">
        <v>0.1</v>
      </c>
      <c r="L25" s="87"/>
      <c r="M25" s="122">
        <v>0.1</v>
      </c>
      <c r="N25" s="87"/>
      <c r="O25" s="122">
        <v>0.1</v>
      </c>
      <c r="P25" s="88"/>
      <c r="Q25" s="87"/>
      <c r="R25" s="122">
        <v>0.1</v>
      </c>
      <c r="S25" s="87"/>
      <c r="T25" s="122">
        <v>0.1</v>
      </c>
      <c r="U25" s="87"/>
      <c r="V25" s="122">
        <v>0.1</v>
      </c>
      <c r="W25" s="88"/>
      <c r="X25" s="88"/>
      <c r="Y25" s="88"/>
      <c r="Z25" s="87"/>
      <c r="AA25" s="3">
        <v>0.1</v>
      </c>
      <c r="AB25" s="91">
        <v>0.1</v>
      </c>
      <c r="AC25" s="88"/>
      <c r="AD25" s="87"/>
      <c r="AE25" s="4">
        <v>0.1</v>
      </c>
    </row>
    <row r="26" spans="4:31" ht="13.15" customHeight="1" x14ac:dyDescent="0.25">
      <c r="E26" s="89" t="s">
        <v>30</v>
      </c>
      <c r="F26" s="88"/>
      <c r="G26" s="88"/>
      <c r="H26" s="90"/>
      <c r="I26" s="122">
        <v>132.80000000000001</v>
      </c>
      <c r="J26" s="87"/>
      <c r="K26" s="122">
        <v>136.9</v>
      </c>
      <c r="L26" s="87"/>
      <c r="M26" s="122">
        <v>139.30000000000001</v>
      </c>
      <c r="N26" s="87"/>
      <c r="O26" s="122">
        <v>140</v>
      </c>
      <c r="P26" s="88"/>
      <c r="Q26" s="87"/>
      <c r="R26" s="122">
        <v>140.6</v>
      </c>
      <c r="S26" s="87"/>
      <c r="T26" s="122">
        <v>111.2</v>
      </c>
      <c r="U26" s="87"/>
      <c r="V26" s="122">
        <v>112.7</v>
      </c>
      <c r="W26" s="88"/>
      <c r="X26" s="88"/>
      <c r="Y26" s="88"/>
      <c r="Z26" s="87"/>
      <c r="AA26" s="3">
        <v>114.3</v>
      </c>
      <c r="AB26" s="91">
        <v>116.2</v>
      </c>
      <c r="AC26" s="88"/>
      <c r="AD26" s="87"/>
      <c r="AE26" s="4">
        <v>116.9</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0.99299999999999999</v>
      </c>
      <c r="J29" s="87"/>
      <c r="K29" s="124">
        <v>0.99299999999999999</v>
      </c>
      <c r="L29" s="87"/>
      <c r="M29" s="124">
        <v>0.99299999999999999</v>
      </c>
      <c r="N29" s="87"/>
      <c r="O29" s="124">
        <v>0.99299999999999999</v>
      </c>
      <c r="P29" s="88"/>
      <c r="Q29" s="87"/>
      <c r="R29" s="124">
        <v>0.99299999999999999</v>
      </c>
      <c r="S29" s="87"/>
      <c r="T29" s="124">
        <v>0.999</v>
      </c>
      <c r="U29" s="87"/>
      <c r="V29" s="124">
        <v>0.999</v>
      </c>
      <c r="W29" s="88"/>
      <c r="X29" s="88"/>
      <c r="Y29" s="88"/>
      <c r="Z29" s="87"/>
      <c r="AA29" s="7">
        <v>0.999</v>
      </c>
      <c r="AB29" s="94">
        <v>0.999</v>
      </c>
      <c r="AC29" s="88"/>
      <c r="AD29" s="87"/>
      <c r="AE29" s="8">
        <v>0.999</v>
      </c>
    </row>
    <row r="30" spans="4:31" ht="13.15" customHeight="1" x14ac:dyDescent="0.25">
      <c r="E30" s="89" t="s">
        <v>34</v>
      </c>
      <c r="F30" s="88"/>
      <c r="G30" s="88"/>
      <c r="H30" s="90"/>
      <c r="I30" s="122">
        <v>266.8</v>
      </c>
      <c r="J30" s="87"/>
      <c r="K30" s="122">
        <v>266.8</v>
      </c>
      <c r="L30" s="87"/>
      <c r="M30" s="122">
        <v>266.8</v>
      </c>
      <c r="N30" s="87"/>
      <c r="O30" s="122">
        <v>266.8</v>
      </c>
      <c r="P30" s="88"/>
      <c r="Q30" s="87"/>
      <c r="R30" s="122">
        <v>266.8</v>
      </c>
      <c r="S30" s="87"/>
      <c r="T30" s="122">
        <v>269.10000000000002</v>
      </c>
      <c r="U30" s="87"/>
      <c r="V30" s="122">
        <v>269.10000000000002</v>
      </c>
      <c r="W30" s="88"/>
      <c r="X30" s="88"/>
      <c r="Y30" s="88"/>
      <c r="Z30" s="87"/>
      <c r="AA30" s="3">
        <v>269.10000000000002</v>
      </c>
      <c r="AB30" s="91">
        <v>269.10000000000002</v>
      </c>
      <c r="AC30" s="88"/>
      <c r="AD30" s="87"/>
      <c r="AE30" s="4">
        <v>269.10000000000002</v>
      </c>
    </row>
    <row r="31" spans="4:31" ht="13.15" customHeight="1" x14ac:dyDescent="0.25">
      <c r="E31" s="92" t="s">
        <v>35</v>
      </c>
      <c r="F31" s="88"/>
      <c r="G31" s="88"/>
      <c r="H31" s="90"/>
      <c r="I31" s="123">
        <v>123.9</v>
      </c>
      <c r="J31" s="87"/>
      <c r="K31" s="123">
        <v>127.1</v>
      </c>
      <c r="L31" s="87"/>
      <c r="M31" s="123">
        <v>129.4</v>
      </c>
      <c r="N31" s="87"/>
      <c r="O31" s="123">
        <v>130.1</v>
      </c>
      <c r="P31" s="88"/>
      <c r="Q31" s="87"/>
      <c r="R31" s="123">
        <v>130.6</v>
      </c>
      <c r="S31" s="87"/>
      <c r="T31" s="123">
        <v>106.2</v>
      </c>
      <c r="U31" s="87"/>
      <c r="V31" s="123">
        <v>107.3</v>
      </c>
      <c r="W31" s="88"/>
      <c r="X31" s="88"/>
      <c r="Y31" s="88"/>
      <c r="Z31" s="87"/>
      <c r="AA31" s="9">
        <v>108.9</v>
      </c>
      <c r="AB31" s="93">
        <v>110.8</v>
      </c>
      <c r="AC31" s="88"/>
      <c r="AD31" s="87"/>
      <c r="AE31" s="10">
        <v>111.5</v>
      </c>
    </row>
    <row r="32" spans="4:31" ht="20.25" customHeight="1" x14ac:dyDescent="0.25">
      <c r="E32" s="89" t="s">
        <v>36</v>
      </c>
      <c r="F32" s="88"/>
      <c r="G32" s="88"/>
      <c r="H32" s="90"/>
      <c r="I32" s="121">
        <v>6.2</v>
      </c>
      <c r="J32" s="87"/>
      <c r="K32" s="121">
        <v>6.4</v>
      </c>
      <c r="L32" s="87"/>
      <c r="M32" s="121">
        <v>6.5</v>
      </c>
      <c r="N32" s="87"/>
      <c r="O32" s="121">
        <v>6.5</v>
      </c>
      <c r="P32" s="88"/>
      <c r="Q32" s="87"/>
      <c r="R32" s="121">
        <v>6.5</v>
      </c>
      <c r="S32" s="87"/>
      <c r="T32" s="121">
        <v>5.3</v>
      </c>
      <c r="U32" s="87"/>
      <c r="V32" s="121">
        <v>5.4</v>
      </c>
      <c r="W32" s="88"/>
      <c r="X32" s="88"/>
      <c r="Y32" s="88"/>
      <c r="Z32" s="87"/>
      <c r="AA32" s="11">
        <v>5.4</v>
      </c>
      <c r="AB32" s="86">
        <v>5.5</v>
      </c>
      <c r="AC32" s="88"/>
      <c r="AD32" s="87"/>
      <c r="AE32" s="12">
        <v>5.6</v>
      </c>
    </row>
    <row r="33" spans="5:31" ht="20.25" customHeight="1" x14ac:dyDescent="0.25">
      <c r="E33" s="89" t="s">
        <v>37</v>
      </c>
      <c r="F33" s="88"/>
      <c r="G33" s="88"/>
      <c r="H33" s="90"/>
      <c r="I33" s="121" t="s">
        <v>87</v>
      </c>
      <c r="J33" s="87"/>
      <c r="K33" s="121" t="s">
        <v>87</v>
      </c>
      <c r="L33" s="87"/>
      <c r="M33" s="121" t="s">
        <v>87</v>
      </c>
      <c r="N33" s="87"/>
      <c r="O33" s="121" t="s">
        <v>87</v>
      </c>
      <c r="P33" s="88"/>
      <c r="Q33" s="87"/>
      <c r="R33" s="121" t="s">
        <v>87</v>
      </c>
      <c r="S33" s="87"/>
      <c r="T33" s="121" t="s">
        <v>87</v>
      </c>
      <c r="U33" s="87"/>
      <c r="V33" s="121" t="s">
        <v>87</v>
      </c>
      <c r="W33" s="88"/>
      <c r="X33" s="88"/>
      <c r="Y33" s="88"/>
      <c r="Z33" s="87"/>
      <c r="AA33" s="5" t="s">
        <v>87</v>
      </c>
      <c r="AB33" s="86" t="s">
        <v>87</v>
      </c>
      <c r="AC33" s="88"/>
      <c r="AD33" s="87"/>
      <c r="AE33" s="6" t="s">
        <v>87</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Aq6BeOUMr4J5uDBmEfs1cuiXxclLgbIs2awPxclxyKw0kbG6UNy9gnbOXhkof2pU/5PtzCJeE9dLQaKFF0JKgQ==" saltValue="0XLjY7aPMwj0nnF0eAk8g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E7B35F64-17AD-467A-9C1D-E35E3E465D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MARY - Maryborough BSP (132/66kV)</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663</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664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665</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666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667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v>
      </c>
      <c r="K26" s="87"/>
      <c r="L26" s="122">
        <v>15</v>
      </c>
      <c r="M26" s="87"/>
      <c r="N26" s="122">
        <v>15</v>
      </c>
      <c r="O26" s="87"/>
      <c r="P26" s="122">
        <v>15</v>
      </c>
      <c r="Q26" s="88"/>
      <c r="R26" s="87"/>
      <c r="S26" s="122">
        <v>15</v>
      </c>
      <c r="T26" s="87"/>
      <c r="U26" s="122">
        <v>15</v>
      </c>
      <c r="V26" s="87"/>
      <c r="W26" s="122">
        <v>15</v>
      </c>
      <c r="X26" s="88"/>
      <c r="Y26" s="88"/>
      <c r="Z26" s="88"/>
      <c r="AA26" s="87"/>
      <c r="AB26" s="3">
        <v>15</v>
      </c>
      <c r="AC26" s="91">
        <v>15</v>
      </c>
      <c r="AD26" s="88"/>
      <c r="AE26" s="87"/>
      <c r="AF26" s="4">
        <v>15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6.5</v>
      </c>
      <c r="K28" s="87"/>
      <c r="L28" s="122">
        <v>6.5</v>
      </c>
      <c r="M28" s="87"/>
      <c r="N28" s="122">
        <v>6.6</v>
      </c>
      <c r="O28" s="87"/>
      <c r="P28" s="122">
        <v>6.6</v>
      </c>
      <c r="Q28" s="88"/>
      <c r="R28" s="87"/>
      <c r="S28" s="122">
        <v>6.6</v>
      </c>
      <c r="T28" s="87"/>
      <c r="U28" s="122">
        <v>5.7</v>
      </c>
      <c r="V28" s="87"/>
      <c r="W28" s="122">
        <v>5.7</v>
      </c>
      <c r="X28" s="88"/>
      <c r="Y28" s="88"/>
      <c r="Z28" s="88"/>
      <c r="AA28" s="87"/>
      <c r="AB28" s="3">
        <v>5.6</v>
      </c>
      <c r="AC28" s="91">
        <v>5.6</v>
      </c>
      <c r="AD28" s="88"/>
      <c r="AE28" s="87"/>
      <c r="AF28" s="4">
        <v>5.7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0.995</v>
      </c>
      <c r="K31" s="87"/>
      <c r="L31" s="124">
        <v>0.995</v>
      </c>
      <c r="M31" s="87"/>
      <c r="N31" s="124">
        <v>0.995</v>
      </c>
      <c r="O31" s="87"/>
      <c r="P31" s="124">
        <v>0.995</v>
      </c>
      <c r="Q31" s="88"/>
      <c r="R31" s="87"/>
      <c r="S31" s="124">
        <v>0.995</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5.8</v>
      </c>
      <c r="K33" s="87"/>
      <c r="L33" s="123">
        <v>5.8</v>
      </c>
      <c r="M33" s="87"/>
      <c r="N33" s="123">
        <v>5.8</v>
      </c>
      <c r="O33" s="87"/>
      <c r="P33" s="123">
        <v>5.9</v>
      </c>
      <c r="Q33" s="88"/>
      <c r="R33" s="87"/>
      <c r="S33" s="123">
        <v>5.9</v>
      </c>
      <c r="T33" s="87"/>
      <c r="U33" s="123">
        <v>5.2</v>
      </c>
      <c r="V33" s="87"/>
      <c r="W33" s="123">
        <v>5.2</v>
      </c>
      <c r="X33" s="88"/>
      <c r="Y33" s="88"/>
      <c r="Z33" s="88"/>
      <c r="AA33" s="87"/>
      <c r="AB33" s="9">
        <v>5.2</v>
      </c>
      <c r="AC33" s="93">
        <v>5.2</v>
      </c>
      <c r="AD33" s="88"/>
      <c r="AE33" s="87"/>
      <c r="AF33" s="10">
        <v>5.2</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254</v>
      </c>
      <c r="K35" s="87"/>
      <c r="L35" s="121" t="s">
        <v>254</v>
      </c>
      <c r="M35" s="87"/>
      <c r="N35" s="121" t="s">
        <v>254</v>
      </c>
      <c r="O35" s="87"/>
      <c r="P35" s="121" t="s">
        <v>254</v>
      </c>
      <c r="Q35" s="88"/>
      <c r="R35" s="87"/>
      <c r="S35" s="121" t="s">
        <v>254</v>
      </c>
      <c r="T35" s="87"/>
      <c r="U35" s="121" t="s">
        <v>254</v>
      </c>
      <c r="V35" s="87"/>
      <c r="W35" s="121" t="s">
        <v>254</v>
      </c>
      <c r="X35" s="88"/>
      <c r="Y35" s="88"/>
      <c r="Z35" s="88"/>
      <c r="AA35" s="87"/>
      <c r="AB35" s="5" t="s">
        <v>254</v>
      </c>
      <c r="AC35" s="86" t="s">
        <v>254</v>
      </c>
      <c r="AD35" s="88"/>
      <c r="AE35" s="87"/>
      <c r="AF35" s="6" t="s">
        <v>254</v>
      </c>
    </row>
    <row r="36" spans="5:32" ht="13.15" customHeight="1" x14ac:dyDescent="0.25">
      <c r="E36" s="89" t="s">
        <v>39</v>
      </c>
      <c r="F36" s="88"/>
      <c r="G36" s="88"/>
      <c r="H36" s="88"/>
      <c r="I36" s="90"/>
      <c r="J36" s="122">
        <v>5.8</v>
      </c>
      <c r="K36" s="87"/>
      <c r="L36" s="122">
        <v>5.8</v>
      </c>
      <c r="M36" s="87"/>
      <c r="N36" s="122">
        <v>5.8</v>
      </c>
      <c r="O36" s="87"/>
      <c r="P36" s="122">
        <v>5.9</v>
      </c>
      <c r="Q36" s="88"/>
      <c r="R36" s="87"/>
      <c r="S36" s="122">
        <v>5.9</v>
      </c>
      <c r="T36" s="87"/>
      <c r="U36" s="122">
        <v>5.2</v>
      </c>
      <c r="V36" s="87"/>
      <c r="W36" s="122">
        <v>5.2</v>
      </c>
      <c r="X36" s="88"/>
      <c r="Y36" s="88"/>
      <c r="Z36" s="88"/>
      <c r="AA36" s="87"/>
      <c r="AB36" s="3">
        <v>5.2</v>
      </c>
      <c r="AC36" s="91">
        <v>5.2</v>
      </c>
      <c r="AD36" s="88"/>
      <c r="AE36" s="87"/>
      <c r="AF36" s="4">
        <v>5.2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3.4</v>
      </c>
      <c r="K39" s="87"/>
      <c r="L39" s="122">
        <v>3.4</v>
      </c>
      <c r="M39" s="87"/>
      <c r="N39" s="122">
        <v>3.4</v>
      </c>
      <c r="O39" s="87"/>
      <c r="P39" s="122">
        <v>3.4</v>
      </c>
      <c r="Q39" s="88"/>
      <c r="R39" s="87"/>
      <c r="S39" s="122">
        <v>3.4</v>
      </c>
      <c r="T39" s="87"/>
      <c r="U39" s="122">
        <v>3.4</v>
      </c>
      <c r="V39" s="87"/>
      <c r="W39" s="122">
        <v>3.4</v>
      </c>
      <c r="X39" s="88"/>
      <c r="Y39" s="88"/>
      <c r="Z39" s="88"/>
      <c r="AA39" s="87"/>
      <c r="AB39" s="3">
        <v>3.4</v>
      </c>
      <c r="AC39" s="91">
        <v>3.4</v>
      </c>
      <c r="AD39" s="88"/>
      <c r="AE39" s="87"/>
      <c r="AF39" s="4">
        <v>3.4</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2.7999999523162802</v>
      </c>
      <c r="K42" s="87"/>
      <c r="L42" s="122">
        <v>2.7999999523162802</v>
      </c>
      <c r="M42" s="87"/>
      <c r="N42" s="122">
        <v>2.7999999523162802</v>
      </c>
      <c r="O42" s="87"/>
      <c r="P42" s="122">
        <v>2.7999999523162802</v>
      </c>
      <c r="Q42" s="88"/>
      <c r="R42" s="87"/>
      <c r="S42" s="122">
        <v>2.7999999523162802</v>
      </c>
      <c r="T42" s="87"/>
      <c r="U42" s="122">
        <v>2.7999999523162802</v>
      </c>
      <c r="V42" s="87"/>
      <c r="W42" s="122">
        <v>2.7999999523162802</v>
      </c>
      <c r="X42" s="88"/>
      <c r="Y42" s="88"/>
      <c r="Z42" s="88"/>
      <c r="AA42" s="87"/>
      <c r="AB42" s="3">
        <v>2.7999999523162802</v>
      </c>
      <c r="AC42" s="91">
        <v>2.7999999523162802</v>
      </c>
      <c r="AD42" s="88"/>
      <c r="AE42" s="87"/>
      <c r="AF42" s="4">
        <v>2.7999999523162802</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KDXO1mri5Ve20bEoM5LEadc6Bh597vVJIAJWmfqsa1nBu/+q45neSCPq72YGnA7hbYx1w6ImtuPliGFiMls4Q==" saltValue="Z62gdlO2t54pVouT1ITFa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A69D1C2-E463-4C32-9549-CFBFDCB8E2F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MASO - Marian South (66/11kV)</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678</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679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680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681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15.1</v>
      </c>
      <c r="K26" s="87"/>
      <c r="L26" s="122">
        <v>15.1</v>
      </c>
      <c r="M26" s="87"/>
      <c r="N26" s="122">
        <v>15.1</v>
      </c>
      <c r="O26" s="87"/>
      <c r="P26" s="122">
        <v>15.1</v>
      </c>
      <c r="Q26" s="88"/>
      <c r="R26" s="87"/>
      <c r="S26" s="122">
        <v>15.1</v>
      </c>
      <c r="T26" s="87"/>
      <c r="U26" s="122">
        <v>15.1</v>
      </c>
      <c r="V26" s="87"/>
      <c r="W26" s="122">
        <v>15.1</v>
      </c>
      <c r="X26" s="88"/>
      <c r="Y26" s="88"/>
      <c r="Z26" s="88"/>
      <c r="AA26" s="87"/>
      <c r="AB26" s="3">
        <v>15.1</v>
      </c>
      <c r="AC26" s="91">
        <v>15.1</v>
      </c>
      <c r="AD26" s="88"/>
      <c r="AE26" s="87"/>
      <c r="AF26" s="4">
        <v>15.1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3.9</v>
      </c>
      <c r="K28" s="87"/>
      <c r="L28" s="122">
        <v>3.9</v>
      </c>
      <c r="M28" s="87"/>
      <c r="N28" s="122">
        <v>3.9</v>
      </c>
      <c r="O28" s="87"/>
      <c r="P28" s="122">
        <v>4</v>
      </c>
      <c r="Q28" s="88"/>
      <c r="R28" s="87"/>
      <c r="S28" s="122">
        <v>4</v>
      </c>
      <c r="T28" s="87"/>
      <c r="U28" s="122">
        <v>2.5</v>
      </c>
      <c r="V28" s="87"/>
      <c r="W28" s="122">
        <v>2.6</v>
      </c>
      <c r="X28" s="88"/>
      <c r="Y28" s="88"/>
      <c r="Z28" s="88"/>
      <c r="AA28" s="87"/>
      <c r="AB28" s="3">
        <v>2.6</v>
      </c>
      <c r="AC28" s="91">
        <v>2.6</v>
      </c>
      <c r="AD28" s="88"/>
      <c r="AE28" s="87"/>
      <c r="AF28" s="4">
        <v>2.6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v>
      </c>
      <c r="K31" s="87"/>
      <c r="L31" s="124">
        <v>0.98</v>
      </c>
      <c r="M31" s="87"/>
      <c r="N31" s="124">
        <v>0.98</v>
      </c>
      <c r="O31" s="87"/>
      <c r="P31" s="124">
        <v>0.98</v>
      </c>
      <c r="Q31" s="88"/>
      <c r="R31" s="87"/>
      <c r="S31" s="124">
        <v>0.98</v>
      </c>
      <c r="T31" s="87"/>
      <c r="U31" s="124">
        <v>0.98799999999999999</v>
      </c>
      <c r="V31" s="87"/>
      <c r="W31" s="124">
        <v>0.98799999999999999</v>
      </c>
      <c r="X31" s="88"/>
      <c r="Y31" s="88"/>
      <c r="Z31" s="88"/>
      <c r="AA31" s="87"/>
      <c r="AB31" s="7">
        <v>0.98799999999999999</v>
      </c>
      <c r="AC31" s="94">
        <v>0.98799999999999999</v>
      </c>
      <c r="AD31" s="88"/>
      <c r="AE31" s="87"/>
      <c r="AF31" s="8">
        <v>0.98799999999999999</v>
      </c>
    </row>
    <row r="32" spans="4:32" ht="13.15" customHeight="1" x14ac:dyDescent="0.25">
      <c r="E32" s="89" t="s">
        <v>34</v>
      </c>
      <c r="F32" s="88"/>
      <c r="G32" s="88"/>
      <c r="H32" s="88"/>
      <c r="I32" s="90"/>
      <c r="J32" s="122">
        <v>7.9</v>
      </c>
      <c r="K32" s="87"/>
      <c r="L32" s="122">
        <v>7.9</v>
      </c>
      <c r="M32" s="87"/>
      <c r="N32" s="122">
        <v>7.9</v>
      </c>
      <c r="O32" s="87"/>
      <c r="P32" s="122">
        <v>7.9</v>
      </c>
      <c r="Q32" s="88"/>
      <c r="R32" s="87"/>
      <c r="S32" s="122">
        <v>7.9</v>
      </c>
      <c r="T32" s="87"/>
      <c r="U32" s="122">
        <v>8.1999999999999993</v>
      </c>
      <c r="V32" s="87"/>
      <c r="W32" s="122">
        <v>8.1999999999999993</v>
      </c>
      <c r="X32" s="88"/>
      <c r="Y32" s="88"/>
      <c r="Z32" s="88"/>
      <c r="AA32" s="87"/>
      <c r="AB32" s="3">
        <v>8.1999999999999993</v>
      </c>
      <c r="AC32" s="91">
        <v>8.1999999999999993</v>
      </c>
      <c r="AD32" s="88"/>
      <c r="AE32" s="87"/>
      <c r="AF32" s="4">
        <v>8.1999999999999993</v>
      </c>
    </row>
    <row r="33" spans="5:32" ht="13.15" customHeight="1" x14ac:dyDescent="0.25">
      <c r="E33" s="92" t="s">
        <v>35</v>
      </c>
      <c r="F33" s="88"/>
      <c r="G33" s="88"/>
      <c r="H33" s="88"/>
      <c r="I33" s="90"/>
      <c r="J33" s="123">
        <v>3.5</v>
      </c>
      <c r="K33" s="87"/>
      <c r="L33" s="123">
        <v>3.5</v>
      </c>
      <c r="M33" s="87"/>
      <c r="N33" s="123">
        <v>3.6</v>
      </c>
      <c r="O33" s="87"/>
      <c r="P33" s="123">
        <v>3.6</v>
      </c>
      <c r="Q33" s="88"/>
      <c r="R33" s="87"/>
      <c r="S33" s="123">
        <v>3.6</v>
      </c>
      <c r="T33" s="87"/>
      <c r="U33" s="123">
        <v>2.5</v>
      </c>
      <c r="V33" s="87"/>
      <c r="W33" s="123">
        <v>2.5</v>
      </c>
      <c r="X33" s="88"/>
      <c r="Y33" s="88"/>
      <c r="Z33" s="88"/>
      <c r="AA33" s="87"/>
      <c r="AB33" s="9">
        <v>2.5</v>
      </c>
      <c r="AC33" s="93">
        <v>2.5</v>
      </c>
      <c r="AD33" s="88"/>
      <c r="AE33" s="87"/>
      <c r="AF33" s="10">
        <v>2.5</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O+MjqGvNXx1/gsGlUQAi/FRpjtm/ZWZMdhd022ahRB+7/TQ36PoDGW0Yv3xNcbsjQkNe/i0AAD/AyyaFdgzdA==" saltValue="/I27Dzd4o34NvAZi/vcnt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2F24D05-5380-4422-A27E-4CF630554AE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MCCR - McKinley Creek (66/11kV)</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682</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683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684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685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15.9</v>
      </c>
      <c r="K26" s="87"/>
      <c r="L26" s="122">
        <v>15.9</v>
      </c>
      <c r="M26" s="87"/>
      <c r="N26" s="122">
        <v>15.9</v>
      </c>
      <c r="O26" s="87"/>
      <c r="P26" s="122">
        <v>15.9</v>
      </c>
      <c r="Q26" s="88"/>
      <c r="R26" s="87"/>
      <c r="S26" s="122">
        <v>15.9</v>
      </c>
      <c r="T26" s="87"/>
      <c r="U26" s="122">
        <v>17.3</v>
      </c>
      <c r="V26" s="87"/>
      <c r="W26" s="122">
        <v>17.3</v>
      </c>
      <c r="X26" s="88"/>
      <c r="Y26" s="88"/>
      <c r="Z26" s="88"/>
      <c r="AA26" s="87"/>
      <c r="AB26" s="3">
        <v>17.3</v>
      </c>
      <c r="AC26" s="91">
        <v>17.3</v>
      </c>
      <c r="AD26" s="88"/>
      <c r="AE26" s="87"/>
      <c r="AF26" s="4">
        <v>17.3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10.9</v>
      </c>
      <c r="K28" s="87"/>
      <c r="L28" s="122">
        <v>10.9</v>
      </c>
      <c r="M28" s="87"/>
      <c r="N28" s="122">
        <v>10.9</v>
      </c>
      <c r="O28" s="87"/>
      <c r="P28" s="122">
        <v>11</v>
      </c>
      <c r="Q28" s="88"/>
      <c r="R28" s="87"/>
      <c r="S28" s="122">
        <v>11</v>
      </c>
      <c r="T28" s="87"/>
      <c r="U28" s="122">
        <v>9.1</v>
      </c>
      <c r="V28" s="87"/>
      <c r="W28" s="122">
        <v>9.1</v>
      </c>
      <c r="X28" s="88"/>
      <c r="Y28" s="88"/>
      <c r="Z28" s="88"/>
      <c r="AA28" s="87"/>
      <c r="AB28" s="3">
        <v>9</v>
      </c>
      <c r="AC28" s="91">
        <v>9</v>
      </c>
      <c r="AD28" s="88"/>
      <c r="AE28" s="87"/>
      <c r="AF28" s="4">
        <v>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0.98099999999999998</v>
      </c>
      <c r="V31" s="87"/>
      <c r="W31" s="124">
        <v>0.98099999999999998</v>
      </c>
      <c r="X31" s="88"/>
      <c r="Y31" s="88"/>
      <c r="Z31" s="88"/>
      <c r="AA31" s="87"/>
      <c r="AB31" s="7">
        <v>0.98099999999999998</v>
      </c>
      <c r="AC31" s="94">
        <v>0.98099999999999998</v>
      </c>
      <c r="AD31" s="88"/>
      <c r="AE31" s="87"/>
      <c r="AF31" s="8">
        <v>0.98099999999999998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9.6999999999999993</v>
      </c>
      <c r="K33" s="87"/>
      <c r="L33" s="123">
        <v>9.6999999999999993</v>
      </c>
      <c r="M33" s="87"/>
      <c r="N33" s="123">
        <v>9.6999999999999993</v>
      </c>
      <c r="O33" s="87"/>
      <c r="P33" s="123">
        <v>9.8000000000000007</v>
      </c>
      <c r="Q33" s="88"/>
      <c r="R33" s="87"/>
      <c r="S33" s="123">
        <v>9.8000000000000007</v>
      </c>
      <c r="T33" s="87"/>
      <c r="U33" s="123">
        <v>8.6</v>
      </c>
      <c r="V33" s="87"/>
      <c r="W33" s="123">
        <v>8.6</v>
      </c>
      <c r="X33" s="88"/>
      <c r="Y33" s="88"/>
      <c r="Z33" s="88"/>
      <c r="AA33" s="87"/>
      <c r="AB33" s="9">
        <v>8.5</v>
      </c>
      <c r="AC33" s="93">
        <v>8.5</v>
      </c>
      <c r="AD33" s="88"/>
      <c r="AE33" s="87"/>
      <c r="AF33" s="10">
        <v>8.5</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281</v>
      </c>
      <c r="K35" s="87"/>
      <c r="L35" s="121" t="s">
        <v>281</v>
      </c>
      <c r="M35" s="87"/>
      <c r="N35" s="121" t="s">
        <v>281</v>
      </c>
      <c r="O35" s="87"/>
      <c r="P35" s="121" t="s">
        <v>281</v>
      </c>
      <c r="Q35" s="88"/>
      <c r="R35" s="87"/>
      <c r="S35" s="121" t="s">
        <v>281</v>
      </c>
      <c r="T35" s="87"/>
      <c r="U35" s="121" t="s">
        <v>281</v>
      </c>
      <c r="V35" s="87"/>
      <c r="W35" s="121" t="s">
        <v>281</v>
      </c>
      <c r="X35" s="88"/>
      <c r="Y35" s="88"/>
      <c r="Z35" s="88"/>
      <c r="AA35" s="87"/>
      <c r="AB35" s="5" t="s">
        <v>281</v>
      </c>
      <c r="AC35" s="86" t="s">
        <v>281</v>
      </c>
      <c r="AD35" s="88"/>
      <c r="AE35" s="87"/>
      <c r="AF35" s="6" t="s">
        <v>281</v>
      </c>
    </row>
    <row r="36" spans="5:32" ht="13.15" customHeight="1" x14ac:dyDescent="0.25">
      <c r="E36" s="89" t="s">
        <v>39</v>
      </c>
      <c r="F36" s="88"/>
      <c r="G36" s="88"/>
      <c r="H36" s="88"/>
      <c r="I36" s="90"/>
      <c r="J36" s="122">
        <v>9.6999999999999993</v>
      </c>
      <c r="K36" s="87"/>
      <c r="L36" s="122">
        <v>9.6999999999999993</v>
      </c>
      <c r="M36" s="87"/>
      <c r="N36" s="122">
        <v>9.6999999999999993</v>
      </c>
      <c r="O36" s="87"/>
      <c r="P36" s="122">
        <v>9.8000000000000007</v>
      </c>
      <c r="Q36" s="88"/>
      <c r="R36" s="87"/>
      <c r="S36" s="122">
        <v>9.8000000000000007</v>
      </c>
      <c r="T36" s="87"/>
      <c r="U36" s="122">
        <v>8.6</v>
      </c>
      <c r="V36" s="87"/>
      <c r="W36" s="122">
        <v>8.6</v>
      </c>
      <c r="X36" s="88"/>
      <c r="Y36" s="88"/>
      <c r="Z36" s="88"/>
      <c r="AA36" s="87"/>
      <c r="AB36" s="3">
        <v>8.5</v>
      </c>
      <c r="AC36" s="91">
        <v>8.5</v>
      </c>
      <c r="AD36" s="88"/>
      <c r="AE36" s="87"/>
      <c r="AF36" s="4">
        <v>8.5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11.2</v>
      </c>
      <c r="K38" s="87"/>
      <c r="L38" s="122">
        <v>11.2</v>
      </c>
      <c r="M38" s="87"/>
      <c r="N38" s="122">
        <v>11.2</v>
      </c>
      <c r="O38" s="87"/>
      <c r="P38" s="122">
        <v>11.2</v>
      </c>
      <c r="Q38" s="88"/>
      <c r="R38" s="87"/>
      <c r="S38" s="122">
        <v>11.2</v>
      </c>
      <c r="T38" s="87"/>
      <c r="U38" s="122">
        <v>11.2</v>
      </c>
      <c r="V38" s="87"/>
      <c r="W38" s="122">
        <v>11.2</v>
      </c>
      <c r="X38" s="88"/>
      <c r="Y38" s="88"/>
      <c r="Z38" s="88"/>
      <c r="AA38" s="87"/>
      <c r="AB38" s="3">
        <v>11.2</v>
      </c>
      <c r="AC38" s="91">
        <v>11.2</v>
      </c>
      <c r="AD38" s="88"/>
      <c r="AE38" s="87"/>
      <c r="AF38" s="4">
        <v>11.2</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3RsnSLQurEG/j98tpsJGHD/3ZbeISq2T+1YEs3D9QEhLwzl3WRhUZiOnFO2FjZL3+o/y0WlerLEiIA9ZMicrQ==" saltValue="b3Erbs/3UZKhIx8phRr8U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01BDDE5-AF11-46D8-9BA6-291613C49C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MEAD - Meadowvale (66/11kV)</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686</v>
      </c>
      <c r="J3" s="110"/>
      <c r="K3" s="110"/>
      <c r="L3" s="110"/>
      <c r="M3" s="110"/>
      <c r="N3" s="110"/>
      <c r="O3" s="110"/>
      <c r="P3" s="110"/>
      <c r="Q3" s="110"/>
      <c r="R3" s="110"/>
      <c r="S3" s="110"/>
      <c r="V3" s="112" t="s">
        <v>3</v>
      </c>
      <c r="W3" s="110"/>
      <c r="Y3" s="113" t="s">
        <v>687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688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689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690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v>
      </c>
      <c r="K26" s="87"/>
      <c r="L26" s="122">
        <v>1</v>
      </c>
      <c r="M26" s="87"/>
      <c r="N26" s="122">
        <v>1</v>
      </c>
      <c r="O26" s="87"/>
      <c r="P26" s="122">
        <v>1</v>
      </c>
      <c r="Q26" s="88"/>
      <c r="R26" s="87"/>
      <c r="S26" s="122">
        <v>1</v>
      </c>
      <c r="T26" s="87"/>
      <c r="U26" s="122">
        <v>1.1000000000000001</v>
      </c>
      <c r="V26" s="87"/>
      <c r="W26" s="122">
        <v>1.1000000000000001</v>
      </c>
      <c r="X26" s="88"/>
      <c r="Y26" s="88"/>
      <c r="Z26" s="88"/>
      <c r="AA26" s="87"/>
      <c r="AB26" s="3">
        <v>1.1000000000000001</v>
      </c>
      <c r="AC26" s="91">
        <v>1.1000000000000001</v>
      </c>
      <c r="AD26" s="88"/>
      <c r="AE26" s="87"/>
      <c r="AF26" s="4">
        <v>1.1000000000000001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0.8</v>
      </c>
      <c r="K28" s="87"/>
      <c r="L28" s="122">
        <v>0.8</v>
      </c>
      <c r="M28" s="87"/>
      <c r="N28" s="122">
        <v>0.8</v>
      </c>
      <c r="O28" s="87"/>
      <c r="P28" s="122">
        <v>0.8</v>
      </c>
      <c r="Q28" s="88"/>
      <c r="R28" s="87"/>
      <c r="S28" s="122">
        <v>0.8</v>
      </c>
      <c r="T28" s="87"/>
      <c r="U28" s="122">
        <v>0.7</v>
      </c>
      <c r="V28" s="87"/>
      <c r="W28" s="122">
        <v>0.6</v>
      </c>
      <c r="X28" s="88"/>
      <c r="Y28" s="88"/>
      <c r="Z28" s="88"/>
      <c r="AA28" s="87"/>
      <c r="AB28" s="3">
        <v>0.7</v>
      </c>
      <c r="AC28" s="91">
        <v>0.7</v>
      </c>
      <c r="AD28" s="88"/>
      <c r="AE28" s="87"/>
      <c r="AF28" s="4">
        <v>0.7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0.7</v>
      </c>
      <c r="K33" s="87"/>
      <c r="L33" s="123">
        <v>0.7</v>
      </c>
      <c r="M33" s="87"/>
      <c r="N33" s="123">
        <v>0.7</v>
      </c>
      <c r="O33" s="87"/>
      <c r="P33" s="123">
        <v>0.7</v>
      </c>
      <c r="Q33" s="88"/>
      <c r="R33" s="87"/>
      <c r="S33" s="123">
        <v>0.7</v>
      </c>
      <c r="T33" s="87"/>
      <c r="U33" s="123">
        <v>0.7</v>
      </c>
      <c r="V33" s="87"/>
      <c r="W33" s="123">
        <v>0.6</v>
      </c>
      <c r="X33" s="88"/>
      <c r="Y33" s="88"/>
      <c r="Z33" s="88"/>
      <c r="AA33" s="87"/>
      <c r="AB33" s="9">
        <v>0.6</v>
      </c>
      <c r="AC33" s="93">
        <v>0.6</v>
      </c>
      <c r="AD33" s="88"/>
      <c r="AE33" s="87"/>
      <c r="AF33" s="10">
        <v>0.6</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232</v>
      </c>
      <c r="K35" s="87"/>
      <c r="L35" s="121" t="s">
        <v>232</v>
      </c>
      <c r="M35" s="87"/>
      <c r="N35" s="121" t="s">
        <v>232</v>
      </c>
      <c r="O35" s="87"/>
      <c r="P35" s="121" t="s">
        <v>232</v>
      </c>
      <c r="Q35" s="88"/>
      <c r="R35" s="87"/>
      <c r="S35" s="121" t="s">
        <v>232</v>
      </c>
      <c r="T35" s="87"/>
      <c r="U35" s="121" t="s">
        <v>232</v>
      </c>
      <c r="V35" s="87"/>
      <c r="W35" s="121" t="s">
        <v>232</v>
      </c>
      <c r="X35" s="88"/>
      <c r="Y35" s="88"/>
      <c r="Z35" s="88"/>
      <c r="AA35" s="87"/>
      <c r="AB35" s="5" t="s">
        <v>232</v>
      </c>
      <c r="AC35" s="86" t="s">
        <v>232</v>
      </c>
      <c r="AD35" s="88"/>
      <c r="AE35" s="87"/>
      <c r="AF35" s="6" t="s">
        <v>232</v>
      </c>
    </row>
    <row r="36" spans="5:32" ht="13.15" customHeight="1" x14ac:dyDescent="0.25">
      <c r="E36" s="89" t="s">
        <v>39</v>
      </c>
      <c r="F36" s="88"/>
      <c r="G36" s="88"/>
      <c r="H36" s="88"/>
      <c r="I36" s="90"/>
      <c r="J36" s="122">
        <v>0.7</v>
      </c>
      <c r="K36" s="87"/>
      <c r="L36" s="122">
        <v>0.7</v>
      </c>
      <c r="M36" s="87"/>
      <c r="N36" s="122">
        <v>0.7</v>
      </c>
      <c r="O36" s="87"/>
      <c r="P36" s="122">
        <v>0.7</v>
      </c>
      <c r="Q36" s="88"/>
      <c r="R36" s="87"/>
      <c r="S36" s="122">
        <v>0.7</v>
      </c>
      <c r="T36" s="87"/>
      <c r="U36" s="122">
        <v>0.7</v>
      </c>
      <c r="V36" s="87"/>
      <c r="W36" s="122">
        <v>0.6</v>
      </c>
      <c r="X36" s="88"/>
      <c r="Y36" s="88"/>
      <c r="Z36" s="88"/>
      <c r="AA36" s="87"/>
      <c r="AB36" s="3">
        <v>0.6</v>
      </c>
      <c r="AC36" s="91">
        <v>0.6</v>
      </c>
      <c r="AD36" s="88"/>
      <c r="AE36" s="87"/>
      <c r="AF36" s="4">
        <v>0.6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p+OIw315W+ZIKu1kp03p1rwt5K04fj3xfTZVeKkfaXyTf0LyBDEtXdHZ/czJCAvEq762rgI1lG5oRluFHFOA==" saltValue="BlHcurHkDgqyTs9aNJFgd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6723FCD-213B-4F07-B76C-9C3740CB8E2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MEAN - Meandarra (33/22kV)</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691</v>
      </c>
      <c r="J3" s="110"/>
      <c r="K3" s="110"/>
      <c r="L3" s="110"/>
      <c r="M3" s="110"/>
      <c r="N3" s="110"/>
      <c r="O3" s="110"/>
      <c r="P3" s="110"/>
      <c r="Q3" s="110"/>
      <c r="R3" s="110"/>
      <c r="S3" s="110"/>
      <c r="V3" s="112" t="s">
        <v>3</v>
      </c>
      <c r="W3" s="110"/>
      <c r="Y3" s="113" t="s">
        <v>183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692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693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694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8.1</v>
      </c>
      <c r="K26" s="87"/>
      <c r="L26" s="122">
        <v>8.1</v>
      </c>
      <c r="M26" s="87"/>
      <c r="N26" s="122">
        <v>8.1</v>
      </c>
      <c r="O26" s="87"/>
      <c r="P26" s="122">
        <v>8.1</v>
      </c>
      <c r="Q26" s="88"/>
      <c r="R26" s="87"/>
      <c r="S26" s="122">
        <v>8.1</v>
      </c>
      <c r="T26" s="87"/>
      <c r="U26" s="122">
        <v>8.3000000000000007</v>
      </c>
      <c r="V26" s="87"/>
      <c r="W26" s="122">
        <v>8.3000000000000007</v>
      </c>
      <c r="X26" s="88"/>
      <c r="Y26" s="88"/>
      <c r="Z26" s="88"/>
      <c r="AA26" s="87"/>
      <c r="AB26" s="3">
        <v>8.3000000000000007</v>
      </c>
      <c r="AC26" s="91">
        <v>8.3000000000000007</v>
      </c>
      <c r="AD26" s="88"/>
      <c r="AE26" s="87"/>
      <c r="AF26" s="4">
        <v>8.3000000000000007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4.4000000000000004</v>
      </c>
      <c r="K28" s="87"/>
      <c r="L28" s="122">
        <v>4.4000000000000004</v>
      </c>
      <c r="M28" s="87"/>
      <c r="N28" s="122">
        <v>4.4000000000000004</v>
      </c>
      <c r="O28" s="87"/>
      <c r="P28" s="122">
        <v>4.4000000000000004</v>
      </c>
      <c r="Q28" s="88"/>
      <c r="R28" s="87"/>
      <c r="S28" s="122">
        <v>4.4000000000000004</v>
      </c>
      <c r="T28" s="87"/>
      <c r="U28" s="122">
        <v>5.2</v>
      </c>
      <c r="V28" s="87"/>
      <c r="W28" s="122">
        <v>5.2</v>
      </c>
      <c r="X28" s="88"/>
      <c r="Y28" s="88"/>
      <c r="Z28" s="88"/>
      <c r="AA28" s="87"/>
      <c r="AB28" s="3">
        <v>5.0999999999999996</v>
      </c>
      <c r="AC28" s="91">
        <v>5.0999999999999996</v>
      </c>
      <c r="AD28" s="88"/>
      <c r="AE28" s="87"/>
      <c r="AF28" s="4">
        <v>5.0999999999999996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0.85899999999999999</v>
      </c>
      <c r="K31" s="87"/>
      <c r="L31" s="124">
        <v>0.85899999999999999</v>
      </c>
      <c r="M31" s="87"/>
      <c r="N31" s="124">
        <v>0.85899999999999999</v>
      </c>
      <c r="O31" s="87"/>
      <c r="P31" s="124">
        <v>0.85899999999999999</v>
      </c>
      <c r="Q31" s="88"/>
      <c r="R31" s="87"/>
      <c r="S31" s="124">
        <v>0.85899999999999999</v>
      </c>
      <c r="T31" s="87"/>
      <c r="U31" s="124">
        <v>0.88700000000000001</v>
      </c>
      <c r="V31" s="87"/>
      <c r="W31" s="124">
        <v>0.88700000000000001</v>
      </c>
      <c r="X31" s="88"/>
      <c r="Y31" s="88"/>
      <c r="Z31" s="88"/>
      <c r="AA31" s="87"/>
      <c r="AB31" s="7">
        <v>0.88700000000000001</v>
      </c>
      <c r="AC31" s="94">
        <v>0.88700000000000001</v>
      </c>
      <c r="AD31" s="88"/>
      <c r="AE31" s="87"/>
      <c r="AF31" s="8">
        <v>0.88700000000000001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4.3</v>
      </c>
      <c r="K33" s="87"/>
      <c r="L33" s="123">
        <v>4.3</v>
      </c>
      <c r="M33" s="87"/>
      <c r="N33" s="123">
        <v>4.3</v>
      </c>
      <c r="O33" s="87"/>
      <c r="P33" s="123">
        <v>4.3</v>
      </c>
      <c r="Q33" s="88"/>
      <c r="R33" s="87"/>
      <c r="S33" s="123">
        <v>4.3</v>
      </c>
      <c r="T33" s="87"/>
      <c r="U33" s="123">
        <v>4.9000000000000004</v>
      </c>
      <c r="V33" s="87"/>
      <c r="W33" s="123">
        <v>4.9000000000000004</v>
      </c>
      <c r="X33" s="88"/>
      <c r="Y33" s="88"/>
      <c r="Z33" s="88"/>
      <c r="AA33" s="87"/>
      <c r="AB33" s="9">
        <v>4.8</v>
      </c>
      <c r="AC33" s="93">
        <v>4.8</v>
      </c>
      <c r="AD33" s="88"/>
      <c r="AE33" s="87"/>
      <c r="AF33" s="10">
        <v>4.8</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695</v>
      </c>
      <c r="K35" s="87"/>
      <c r="L35" s="121" t="s">
        <v>695</v>
      </c>
      <c r="M35" s="87"/>
      <c r="N35" s="121" t="s">
        <v>695</v>
      </c>
      <c r="O35" s="87"/>
      <c r="P35" s="121" t="s">
        <v>695</v>
      </c>
      <c r="Q35" s="88"/>
      <c r="R35" s="87"/>
      <c r="S35" s="121" t="s">
        <v>695</v>
      </c>
      <c r="T35" s="87"/>
      <c r="U35" s="121" t="s">
        <v>695</v>
      </c>
      <c r="V35" s="87"/>
      <c r="W35" s="121" t="s">
        <v>695</v>
      </c>
      <c r="X35" s="88"/>
      <c r="Y35" s="88"/>
      <c r="Z35" s="88"/>
      <c r="AA35" s="87"/>
      <c r="AB35" s="5" t="s">
        <v>695</v>
      </c>
      <c r="AC35" s="86" t="s">
        <v>695</v>
      </c>
      <c r="AD35" s="88"/>
      <c r="AE35" s="87"/>
      <c r="AF35" s="6" t="s">
        <v>695</v>
      </c>
    </row>
    <row r="36" spans="5:32" ht="13.15" customHeight="1" x14ac:dyDescent="0.25">
      <c r="E36" s="89" t="s">
        <v>39</v>
      </c>
      <c r="F36" s="88"/>
      <c r="G36" s="88"/>
      <c r="H36" s="88"/>
      <c r="I36" s="90"/>
      <c r="J36" s="122">
        <v>4.3</v>
      </c>
      <c r="K36" s="87"/>
      <c r="L36" s="122">
        <v>4.3</v>
      </c>
      <c r="M36" s="87"/>
      <c r="N36" s="122">
        <v>4.3</v>
      </c>
      <c r="O36" s="87"/>
      <c r="P36" s="122">
        <v>4.3</v>
      </c>
      <c r="Q36" s="88"/>
      <c r="R36" s="87"/>
      <c r="S36" s="122">
        <v>4.3</v>
      </c>
      <c r="T36" s="87"/>
      <c r="U36" s="122">
        <v>4.9000000000000004</v>
      </c>
      <c r="V36" s="87"/>
      <c r="W36" s="122">
        <v>4.9000000000000004</v>
      </c>
      <c r="X36" s="88"/>
      <c r="Y36" s="88"/>
      <c r="Z36" s="88"/>
      <c r="AA36" s="87"/>
      <c r="AB36" s="3">
        <v>4.8</v>
      </c>
      <c r="AC36" s="91">
        <v>4.8</v>
      </c>
      <c r="AD36" s="88"/>
      <c r="AE36" s="87"/>
      <c r="AF36" s="4">
        <v>4.8</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11</v>
      </c>
      <c r="K38" s="87"/>
      <c r="L38" s="122">
        <v>11</v>
      </c>
      <c r="M38" s="87"/>
      <c r="N38" s="122">
        <v>11</v>
      </c>
      <c r="O38" s="87"/>
      <c r="P38" s="122">
        <v>11</v>
      </c>
      <c r="Q38" s="88"/>
      <c r="R38" s="87"/>
      <c r="S38" s="122">
        <v>11</v>
      </c>
      <c r="T38" s="87"/>
      <c r="U38" s="122">
        <v>11</v>
      </c>
      <c r="V38" s="87"/>
      <c r="W38" s="122">
        <v>11</v>
      </c>
      <c r="X38" s="88"/>
      <c r="Y38" s="88"/>
      <c r="Z38" s="88"/>
      <c r="AA38" s="87"/>
      <c r="AB38" s="3">
        <v>11</v>
      </c>
      <c r="AC38" s="91">
        <v>11</v>
      </c>
      <c r="AD38" s="88"/>
      <c r="AE38" s="87"/>
      <c r="AF38" s="4">
        <v>11</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AJ1xuwIxm9m1MZxV1UvJYH1YWXPNkL94dnlcURYq9km3M1AWLWGhSU7H0PFPI/8L9DjBEU77emo35KdwNaY7Q==" saltValue="wA50+tbqF8aeauJ1RD46J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EDF1DF1-E0B1-4A1F-A6FA-3B8BFBE00D4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MERI - Merinda (66/11kV)</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696</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698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699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700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16.899999999999999</v>
      </c>
      <c r="K26" s="87"/>
      <c r="L26" s="122">
        <v>16.899999999999999</v>
      </c>
      <c r="M26" s="87"/>
      <c r="N26" s="122">
        <v>16.899999999999999</v>
      </c>
      <c r="O26" s="87"/>
      <c r="P26" s="122">
        <v>16.899999999999999</v>
      </c>
      <c r="Q26" s="88"/>
      <c r="R26" s="87"/>
      <c r="S26" s="122">
        <v>16.899999999999999</v>
      </c>
      <c r="T26" s="87"/>
      <c r="U26" s="122">
        <v>18.5</v>
      </c>
      <c r="V26" s="87"/>
      <c r="W26" s="122">
        <v>18.5</v>
      </c>
      <c r="X26" s="88"/>
      <c r="Y26" s="88"/>
      <c r="Z26" s="88"/>
      <c r="AA26" s="87"/>
      <c r="AB26" s="3">
        <v>18.5</v>
      </c>
      <c r="AC26" s="91">
        <v>18.5</v>
      </c>
      <c r="AD26" s="88"/>
      <c r="AE26" s="87"/>
      <c r="AF26" s="4">
        <v>18.5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9.1</v>
      </c>
      <c r="K28" s="87"/>
      <c r="L28" s="122">
        <v>9.1999999999999993</v>
      </c>
      <c r="M28" s="87"/>
      <c r="N28" s="122">
        <v>9.3000000000000007</v>
      </c>
      <c r="O28" s="87"/>
      <c r="P28" s="122">
        <v>9.4</v>
      </c>
      <c r="Q28" s="88"/>
      <c r="R28" s="87"/>
      <c r="S28" s="122">
        <v>9.6</v>
      </c>
      <c r="T28" s="87"/>
      <c r="U28" s="122">
        <v>12</v>
      </c>
      <c r="V28" s="87"/>
      <c r="W28" s="122">
        <v>12.1</v>
      </c>
      <c r="X28" s="88"/>
      <c r="Y28" s="88"/>
      <c r="Z28" s="88"/>
      <c r="AA28" s="87"/>
      <c r="AB28" s="3">
        <v>12.2</v>
      </c>
      <c r="AC28" s="91">
        <v>12.3</v>
      </c>
      <c r="AD28" s="88"/>
      <c r="AE28" s="87"/>
      <c r="AF28" s="4">
        <v>12.4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9.1999999999999993</v>
      </c>
      <c r="K32" s="87"/>
      <c r="L32" s="122">
        <v>9.1999999999999993</v>
      </c>
      <c r="M32" s="87"/>
      <c r="N32" s="122">
        <v>9.1999999999999993</v>
      </c>
      <c r="O32" s="87"/>
      <c r="P32" s="122">
        <v>9.1999999999999993</v>
      </c>
      <c r="Q32" s="88"/>
      <c r="R32" s="87"/>
      <c r="S32" s="122">
        <v>9.1999999999999993</v>
      </c>
      <c r="T32" s="87"/>
      <c r="U32" s="122">
        <v>9.4</v>
      </c>
      <c r="V32" s="87"/>
      <c r="W32" s="122">
        <v>9.4</v>
      </c>
      <c r="X32" s="88"/>
      <c r="Y32" s="88"/>
      <c r="Z32" s="88"/>
      <c r="AA32" s="87"/>
      <c r="AB32" s="3">
        <v>9.4</v>
      </c>
      <c r="AC32" s="91">
        <v>9.4</v>
      </c>
      <c r="AD32" s="88"/>
      <c r="AE32" s="87"/>
      <c r="AF32" s="4">
        <v>9.4</v>
      </c>
    </row>
    <row r="33" spans="5:32" ht="13.15" customHeight="1" x14ac:dyDescent="0.25">
      <c r="E33" s="92" t="s">
        <v>35</v>
      </c>
      <c r="F33" s="88"/>
      <c r="G33" s="88"/>
      <c r="H33" s="88"/>
      <c r="I33" s="90"/>
      <c r="J33" s="123">
        <v>7.9</v>
      </c>
      <c r="K33" s="87"/>
      <c r="L33" s="123">
        <v>8</v>
      </c>
      <c r="M33" s="87"/>
      <c r="N33" s="123">
        <v>8.1</v>
      </c>
      <c r="O33" s="87"/>
      <c r="P33" s="123">
        <v>8.1999999999999993</v>
      </c>
      <c r="Q33" s="88"/>
      <c r="R33" s="87"/>
      <c r="S33" s="123">
        <v>8.3000000000000007</v>
      </c>
      <c r="T33" s="87"/>
      <c r="U33" s="123">
        <v>10.7</v>
      </c>
      <c r="V33" s="87"/>
      <c r="W33" s="123">
        <v>10.8</v>
      </c>
      <c r="X33" s="88"/>
      <c r="Y33" s="88"/>
      <c r="Z33" s="88"/>
      <c r="AA33" s="87"/>
      <c r="AB33" s="9">
        <v>10.9</v>
      </c>
      <c r="AC33" s="93">
        <v>10.9</v>
      </c>
      <c r="AD33" s="88"/>
      <c r="AE33" s="87"/>
      <c r="AF33" s="10">
        <v>11.1</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0.5</v>
      </c>
      <c r="V34" s="87"/>
      <c r="W34" s="121">
        <v>0.5</v>
      </c>
      <c r="X34" s="88"/>
      <c r="Y34" s="88"/>
      <c r="Z34" s="88"/>
      <c r="AA34" s="87"/>
      <c r="AB34" s="11">
        <v>0.5</v>
      </c>
      <c r="AC34" s="86">
        <v>0.5</v>
      </c>
      <c r="AD34" s="88"/>
      <c r="AE34" s="87"/>
      <c r="AF34" s="12">
        <v>0.6</v>
      </c>
    </row>
    <row r="35" spans="5:32" ht="20.25" customHeight="1" x14ac:dyDescent="0.25">
      <c r="E35" s="89" t="s">
        <v>37</v>
      </c>
      <c r="F35" s="88"/>
      <c r="G35" s="88"/>
      <c r="H35" s="88"/>
      <c r="I35" s="90"/>
      <c r="J35" s="121" t="s">
        <v>497</v>
      </c>
      <c r="K35" s="87"/>
      <c r="L35" s="121" t="s">
        <v>497</v>
      </c>
      <c r="M35" s="87"/>
      <c r="N35" s="121" t="s">
        <v>497</v>
      </c>
      <c r="O35" s="87"/>
      <c r="P35" s="121" t="s">
        <v>497</v>
      </c>
      <c r="Q35" s="88"/>
      <c r="R35" s="87"/>
      <c r="S35" s="121" t="s">
        <v>497</v>
      </c>
      <c r="T35" s="87"/>
      <c r="U35" s="121" t="s">
        <v>497</v>
      </c>
      <c r="V35" s="87"/>
      <c r="W35" s="121" t="s">
        <v>497</v>
      </c>
      <c r="X35" s="88"/>
      <c r="Y35" s="88"/>
      <c r="Z35" s="88"/>
      <c r="AA35" s="87"/>
      <c r="AB35" s="5" t="s">
        <v>497</v>
      </c>
      <c r="AC35" s="86" t="s">
        <v>497</v>
      </c>
      <c r="AD35" s="88"/>
      <c r="AE35" s="87"/>
      <c r="AF35" s="6" t="s">
        <v>497</v>
      </c>
    </row>
    <row r="36" spans="5:32" ht="13.15" customHeight="1" x14ac:dyDescent="0.25">
      <c r="E36" s="89" t="s">
        <v>39</v>
      </c>
      <c r="F36" s="88"/>
      <c r="G36" s="88"/>
      <c r="H36" s="88"/>
      <c r="I36" s="90"/>
      <c r="J36" s="121"/>
      <c r="K36" s="87"/>
      <c r="L36" s="121"/>
      <c r="M36" s="87"/>
      <c r="N36" s="121"/>
      <c r="O36" s="87"/>
      <c r="P36" s="121"/>
      <c r="Q36" s="88"/>
      <c r="R36" s="87"/>
      <c r="S36" s="121"/>
      <c r="T36" s="87"/>
      <c r="U36" s="122">
        <v>1.3</v>
      </c>
      <c r="V36" s="87"/>
      <c r="W36" s="122">
        <v>1.4</v>
      </c>
      <c r="X36" s="88"/>
      <c r="Y36" s="88"/>
      <c r="Z36" s="88"/>
      <c r="AA36" s="87"/>
      <c r="AB36" s="3">
        <v>1.5</v>
      </c>
      <c r="AC36" s="91">
        <v>1.5</v>
      </c>
      <c r="AD36" s="88"/>
      <c r="AE36" s="87"/>
      <c r="AF36" s="4">
        <v>1.7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1JtTYtv9xeLPYJE0yr1r1kIoYx+i2TTTLsl/F06wME3k3pqy2oeGd55bkDs32kVYjMOV+3UXs2sBT2AfCMe7JQ==" saltValue="lakzW8jNJuwIbzC285aps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7D08373-707B-488B-A730-4D1D4043290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MERN - Meringandan (33/11kV)</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709</v>
      </c>
      <c r="J3" s="110"/>
      <c r="K3" s="110"/>
      <c r="L3" s="110"/>
      <c r="M3" s="110"/>
      <c r="N3" s="110"/>
      <c r="O3" s="110"/>
      <c r="P3" s="110"/>
      <c r="Q3" s="110"/>
      <c r="R3" s="110"/>
      <c r="S3" s="110"/>
      <c r="V3" s="112" t="s">
        <v>3</v>
      </c>
      <c r="W3" s="110"/>
      <c r="Y3" s="113" t="s">
        <v>687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710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711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712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v>
      </c>
      <c r="K26" s="87"/>
      <c r="L26" s="122">
        <v>1.5</v>
      </c>
      <c r="M26" s="87"/>
      <c r="N26" s="122">
        <v>1.5</v>
      </c>
      <c r="O26" s="87"/>
      <c r="P26" s="122">
        <v>1.5</v>
      </c>
      <c r="Q26" s="88"/>
      <c r="R26" s="87"/>
      <c r="S26" s="122">
        <v>1.5</v>
      </c>
      <c r="T26" s="87"/>
      <c r="U26" s="122">
        <v>1.6</v>
      </c>
      <c r="V26" s="87"/>
      <c r="W26" s="122">
        <v>1.6</v>
      </c>
      <c r="X26" s="88"/>
      <c r="Y26" s="88"/>
      <c r="Z26" s="88"/>
      <c r="AA26" s="87"/>
      <c r="AB26" s="3">
        <v>1.6</v>
      </c>
      <c r="AC26" s="91">
        <v>1.6</v>
      </c>
      <c r="AD26" s="88"/>
      <c r="AE26" s="87"/>
      <c r="AF26" s="4">
        <v>1.6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0.8</v>
      </c>
      <c r="K28" s="87"/>
      <c r="L28" s="122">
        <v>0.8</v>
      </c>
      <c r="M28" s="87"/>
      <c r="N28" s="122">
        <v>0.8</v>
      </c>
      <c r="O28" s="87"/>
      <c r="P28" s="122">
        <v>0.8</v>
      </c>
      <c r="Q28" s="88"/>
      <c r="R28" s="87"/>
      <c r="S28" s="122">
        <v>0.8</v>
      </c>
      <c r="T28" s="87"/>
      <c r="U28" s="122">
        <v>0.7</v>
      </c>
      <c r="V28" s="87"/>
      <c r="W28" s="122">
        <v>0.7</v>
      </c>
      <c r="X28" s="88"/>
      <c r="Y28" s="88"/>
      <c r="Z28" s="88"/>
      <c r="AA28" s="87"/>
      <c r="AB28" s="3">
        <v>0.7</v>
      </c>
      <c r="AC28" s="91">
        <v>0.7</v>
      </c>
      <c r="AD28" s="88"/>
      <c r="AE28" s="87"/>
      <c r="AF28" s="4">
        <v>0.7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0.99199999999999999</v>
      </c>
      <c r="K31" s="87"/>
      <c r="L31" s="124">
        <v>0.99199999999999999</v>
      </c>
      <c r="M31" s="87"/>
      <c r="N31" s="124">
        <v>0.99199999999999999</v>
      </c>
      <c r="O31" s="87"/>
      <c r="P31" s="124">
        <v>0.99199999999999999</v>
      </c>
      <c r="Q31" s="88"/>
      <c r="R31" s="87"/>
      <c r="S31" s="124">
        <v>0.99199999999999999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0.8</v>
      </c>
      <c r="K32" s="87"/>
      <c r="L32" s="122">
        <v>0.8</v>
      </c>
      <c r="M32" s="87"/>
      <c r="N32" s="122">
        <v>0.8</v>
      </c>
      <c r="O32" s="87"/>
      <c r="P32" s="122">
        <v>0.8</v>
      </c>
      <c r="Q32" s="88"/>
      <c r="R32" s="87"/>
      <c r="S32" s="122">
        <v>0.8</v>
      </c>
      <c r="T32" s="87"/>
      <c r="U32" s="122">
        <v>0.8</v>
      </c>
      <c r="V32" s="87"/>
      <c r="W32" s="122">
        <v>0.8</v>
      </c>
      <c r="X32" s="88"/>
      <c r="Y32" s="88"/>
      <c r="Z32" s="88"/>
      <c r="AA32" s="87"/>
      <c r="AB32" s="3">
        <v>0.8</v>
      </c>
      <c r="AC32" s="91">
        <v>0.8</v>
      </c>
      <c r="AD32" s="88"/>
      <c r="AE32" s="87"/>
      <c r="AF32" s="4">
        <v>0.8</v>
      </c>
    </row>
    <row r="33" spans="5:32" ht="13.15" customHeight="1" x14ac:dyDescent="0.25">
      <c r="E33" s="92" t="s">
        <v>35</v>
      </c>
      <c r="F33" s="88"/>
      <c r="G33" s="88"/>
      <c r="H33" s="88"/>
      <c r="I33" s="90"/>
      <c r="J33" s="123">
        <v>0.7</v>
      </c>
      <c r="K33" s="87"/>
      <c r="L33" s="123">
        <v>0.7</v>
      </c>
      <c r="M33" s="87"/>
      <c r="N33" s="123">
        <v>0.7</v>
      </c>
      <c r="O33" s="87"/>
      <c r="P33" s="123">
        <v>0.7</v>
      </c>
      <c r="Q33" s="88"/>
      <c r="R33" s="87"/>
      <c r="S33" s="123">
        <v>0.7</v>
      </c>
      <c r="T33" s="87"/>
      <c r="U33" s="123">
        <v>0.6</v>
      </c>
      <c r="V33" s="87"/>
      <c r="W33" s="123">
        <v>0.6</v>
      </c>
      <c r="X33" s="88"/>
      <c r="Y33" s="88"/>
      <c r="Z33" s="88"/>
      <c r="AA33" s="87"/>
      <c r="AB33" s="9">
        <v>0.6</v>
      </c>
      <c r="AC33" s="93">
        <v>0.6</v>
      </c>
      <c r="AD33" s="88"/>
      <c r="AE33" s="87"/>
      <c r="AF33" s="10">
        <v>0.6</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349</v>
      </c>
      <c r="K35" s="87"/>
      <c r="L35" s="121" t="s">
        <v>349</v>
      </c>
      <c r="M35" s="87"/>
      <c r="N35" s="121" t="s">
        <v>349</v>
      </c>
      <c r="O35" s="87"/>
      <c r="P35" s="121" t="s">
        <v>349</v>
      </c>
      <c r="Q35" s="88"/>
      <c r="R35" s="87"/>
      <c r="S35" s="121" t="s">
        <v>349</v>
      </c>
      <c r="T35" s="87"/>
      <c r="U35" s="121" t="s">
        <v>349</v>
      </c>
      <c r="V35" s="87"/>
      <c r="W35" s="121" t="s">
        <v>349</v>
      </c>
      <c r="X35" s="88"/>
      <c r="Y35" s="88"/>
      <c r="Z35" s="88"/>
      <c r="AA35" s="87"/>
      <c r="AB35" s="5" t="s">
        <v>349</v>
      </c>
      <c r="AC35" s="86" t="s">
        <v>349</v>
      </c>
      <c r="AD35" s="88"/>
      <c r="AE35" s="87"/>
      <c r="AF35" s="6" t="s">
        <v>349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0.8</v>
      </c>
      <c r="K39" s="87"/>
      <c r="L39" s="122">
        <v>0.8</v>
      </c>
      <c r="M39" s="87"/>
      <c r="N39" s="122">
        <v>0.8</v>
      </c>
      <c r="O39" s="87"/>
      <c r="P39" s="122">
        <v>0.8</v>
      </c>
      <c r="Q39" s="88"/>
      <c r="R39" s="87"/>
      <c r="S39" s="122">
        <v>0.8</v>
      </c>
      <c r="T39" s="87"/>
      <c r="U39" s="122">
        <v>0.8</v>
      </c>
      <c r="V39" s="87"/>
      <c r="W39" s="122">
        <v>0.8</v>
      </c>
      <c r="X39" s="88"/>
      <c r="Y39" s="88"/>
      <c r="Z39" s="88"/>
      <c r="AA39" s="87"/>
      <c r="AB39" s="3">
        <v>0.8</v>
      </c>
      <c r="AC39" s="91">
        <v>0.8</v>
      </c>
      <c r="AD39" s="88"/>
      <c r="AE39" s="87"/>
      <c r="AF39" s="4">
        <v>0.8</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4NpI0XZWsMrwQjqzbMAdLchJMqy56i4vKonG+s3zV+0h4AGk/s5sHiJDCSwQ0erfFsSmOxASC079xJu3Jn4+jg==" saltValue="15L7lf/YTo9pXCi3Yj/Bx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9E2721E-458D-4AF0-8962-EC5BA992B4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MICO - Miles-Condamine (33/22kV)</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701</v>
      </c>
      <c r="J3" s="110"/>
      <c r="K3" s="110"/>
      <c r="L3" s="110"/>
      <c r="M3" s="110"/>
      <c r="N3" s="110"/>
      <c r="O3" s="110"/>
      <c r="P3" s="110"/>
      <c r="Q3" s="110"/>
      <c r="R3" s="110"/>
      <c r="S3" s="110"/>
      <c r="V3" s="112" t="s">
        <v>3</v>
      </c>
      <c r="W3" s="110"/>
      <c r="Y3" s="113" t="s">
        <v>417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702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703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704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15.3</v>
      </c>
      <c r="K26" s="87"/>
      <c r="L26" s="122">
        <v>15.3</v>
      </c>
      <c r="M26" s="87"/>
      <c r="N26" s="122">
        <v>15.3</v>
      </c>
      <c r="O26" s="87"/>
      <c r="P26" s="122">
        <v>15.3</v>
      </c>
      <c r="Q26" s="88"/>
      <c r="R26" s="87"/>
      <c r="S26" s="122">
        <v>15.3</v>
      </c>
      <c r="T26" s="87"/>
      <c r="U26" s="122">
        <v>18.600000000000001</v>
      </c>
      <c r="V26" s="87"/>
      <c r="W26" s="122">
        <v>18.600000000000001</v>
      </c>
      <c r="X26" s="88"/>
      <c r="Y26" s="88"/>
      <c r="Z26" s="88"/>
      <c r="AA26" s="87"/>
      <c r="AB26" s="3">
        <v>18.600000000000001</v>
      </c>
      <c r="AC26" s="91">
        <v>18.600000000000001</v>
      </c>
      <c r="AD26" s="88"/>
      <c r="AE26" s="87"/>
      <c r="AF26" s="4">
        <v>18.600000000000001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5.9</v>
      </c>
      <c r="K28" s="87"/>
      <c r="L28" s="122">
        <v>5.9</v>
      </c>
      <c r="M28" s="87"/>
      <c r="N28" s="122">
        <v>5.9</v>
      </c>
      <c r="O28" s="87"/>
      <c r="P28" s="122">
        <v>5.9</v>
      </c>
      <c r="Q28" s="88"/>
      <c r="R28" s="87"/>
      <c r="S28" s="122">
        <v>5.9</v>
      </c>
      <c r="T28" s="87"/>
      <c r="U28" s="122">
        <v>3.3</v>
      </c>
      <c r="V28" s="87"/>
      <c r="W28" s="122">
        <v>3.3</v>
      </c>
      <c r="X28" s="88"/>
      <c r="Y28" s="88"/>
      <c r="Z28" s="88"/>
      <c r="AA28" s="87"/>
      <c r="AB28" s="3">
        <v>3.3</v>
      </c>
      <c r="AC28" s="91">
        <v>3.3</v>
      </c>
      <c r="AD28" s="88"/>
      <c r="AE28" s="87"/>
      <c r="AF28" s="4">
        <v>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v>
      </c>
      <c r="K31" s="87"/>
      <c r="L31" s="124">
        <v>0.99</v>
      </c>
      <c r="M31" s="87"/>
      <c r="N31" s="124">
        <v>0.99</v>
      </c>
      <c r="O31" s="87"/>
      <c r="P31" s="124">
        <v>0.99</v>
      </c>
      <c r="Q31" s="88"/>
      <c r="R31" s="87"/>
      <c r="S31" s="124">
        <v>0.99</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8.6999999999999993</v>
      </c>
      <c r="K32" s="87"/>
      <c r="L32" s="122">
        <v>8.6999999999999993</v>
      </c>
      <c r="M32" s="87"/>
      <c r="N32" s="122">
        <v>8.6999999999999993</v>
      </c>
      <c r="O32" s="87"/>
      <c r="P32" s="122">
        <v>8.6999999999999993</v>
      </c>
      <c r="Q32" s="88"/>
      <c r="R32" s="87"/>
      <c r="S32" s="122">
        <v>8.6999999999999993</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5.4</v>
      </c>
      <c r="K33" s="87"/>
      <c r="L33" s="123">
        <v>5.4</v>
      </c>
      <c r="M33" s="87"/>
      <c r="N33" s="123">
        <v>5.4</v>
      </c>
      <c r="O33" s="87"/>
      <c r="P33" s="123">
        <v>5.4</v>
      </c>
      <c r="Q33" s="88"/>
      <c r="R33" s="87"/>
      <c r="S33" s="123">
        <v>5.4</v>
      </c>
      <c r="T33" s="87"/>
      <c r="U33" s="123">
        <v>3.2</v>
      </c>
      <c r="V33" s="87"/>
      <c r="W33" s="123">
        <v>3.2</v>
      </c>
      <c r="X33" s="88"/>
      <c r="Y33" s="88"/>
      <c r="Z33" s="88"/>
      <c r="AA33" s="87"/>
      <c r="AB33" s="9">
        <v>3.2</v>
      </c>
      <c r="AC33" s="93">
        <v>3.2</v>
      </c>
      <c r="AD33" s="88"/>
      <c r="AE33" s="87"/>
      <c r="AF33" s="10">
        <v>3.2</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cwcNEuBekrh+X1xMB5TBvWcIPw9Bt9ED21WsNyimWnMvhx/v3E3dTuLR6PUpdV+qETfjwwBwYDC38eQG8UjMnw==" saltValue="cCYSEWtTs6yoUQjXodB+3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2B707C3-7675-43B8-9B3C-03DF3990078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MIDD - Middlemount (66/22kV)</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125</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126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127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128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v>
      </c>
      <c r="K26" s="87"/>
      <c r="L26" s="122">
        <v>4</v>
      </c>
      <c r="M26" s="87"/>
      <c r="N26" s="122">
        <v>4</v>
      </c>
      <c r="O26" s="87"/>
      <c r="P26" s="122">
        <v>4</v>
      </c>
      <c r="Q26" s="88"/>
      <c r="R26" s="87"/>
      <c r="S26" s="122">
        <v>4</v>
      </c>
      <c r="T26" s="87"/>
      <c r="U26" s="122">
        <v>4</v>
      </c>
      <c r="V26" s="87"/>
      <c r="W26" s="122">
        <v>4</v>
      </c>
      <c r="X26" s="88"/>
      <c r="Y26" s="88"/>
      <c r="Z26" s="88"/>
      <c r="AA26" s="87"/>
      <c r="AB26" s="3">
        <v>4</v>
      </c>
      <c r="AC26" s="91">
        <v>4</v>
      </c>
      <c r="AD26" s="88"/>
      <c r="AE26" s="87"/>
      <c r="AF26" s="4">
        <v>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v>
      </c>
      <c r="K28" s="87"/>
      <c r="L28" s="122">
        <v>3</v>
      </c>
      <c r="M28" s="87"/>
      <c r="N28" s="122">
        <v>3</v>
      </c>
      <c r="O28" s="87"/>
      <c r="P28" s="122">
        <v>3</v>
      </c>
      <c r="Q28" s="88"/>
      <c r="R28" s="87"/>
      <c r="S28" s="122">
        <v>3</v>
      </c>
      <c r="T28" s="87"/>
      <c r="U28" s="122">
        <v>1.3</v>
      </c>
      <c r="V28" s="87"/>
      <c r="W28" s="122">
        <v>1.3</v>
      </c>
      <c r="X28" s="88"/>
      <c r="Y28" s="88"/>
      <c r="Z28" s="88"/>
      <c r="AA28" s="87"/>
      <c r="AB28" s="3">
        <v>1.3</v>
      </c>
      <c r="AC28" s="91">
        <v>1.3</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0.85399999999999998</v>
      </c>
      <c r="K31" s="87"/>
      <c r="L31" s="124">
        <v>0.85399999999999998</v>
      </c>
      <c r="M31" s="87"/>
      <c r="N31" s="124">
        <v>0.85399999999999998</v>
      </c>
      <c r="O31" s="87"/>
      <c r="P31" s="124">
        <v>0.85399999999999998</v>
      </c>
      <c r="Q31" s="88"/>
      <c r="R31" s="87"/>
      <c r="S31" s="124">
        <v>0.85399999999999998</v>
      </c>
      <c r="T31" s="87"/>
      <c r="U31" s="124">
        <v>0.86099999999999999</v>
      </c>
      <c r="V31" s="87"/>
      <c r="W31" s="124">
        <v>0.86099999999999999</v>
      </c>
      <c r="X31" s="88"/>
      <c r="Y31" s="88"/>
      <c r="Z31" s="88"/>
      <c r="AA31" s="87"/>
      <c r="AB31" s="7">
        <v>0.86099999999999999</v>
      </c>
      <c r="AC31" s="94">
        <v>0.86099999999999999</v>
      </c>
      <c r="AD31" s="88"/>
      <c r="AE31" s="87"/>
      <c r="AF31" s="8">
        <v>0.871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2.9</v>
      </c>
      <c r="K33" s="87"/>
      <c r="L33" s="123">
        <v>2.9</v>
      </c>
      <c r="M33" s="87"/>
      <c r="N33" s="123">
        <v>2.9</v>
      </c>
      <c r="O33" s="87"/>
      <c r="P33" s="123">
        <v>2.9</v>
      </c>
      <c r="Q33" s="88"/>
      <c r="R33" s="87"/>
      <c r="S33" s="123">
        <v>2.9</v>
      </c>
      <c r="T33" s="87"/>
      <c r="U33" s="123">
        <v>1.3</v>
      </c>
      <c r="V33" s="87"/>
      <c r="W33" s="123">
        <v>1.3</v>
      </c>
      <c r="X33" s="88"/>
      <c r="Y33" s="88"/>
      <c r="Z33" s="88"/>
      <c r="AA33" s="87"/>
      <c r="AB33" s="9">
        <v>1.3</v>
      </c>
      <c r="AC33" s="93">
        <v>1.2</v>
      </c>
      <c r="AD33" s="88"/>
      <c r="AE33" s="87"/>
      <c r="AF33" s="10">
        <v>1.3</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2.9</v>
      </c>
      <c r="K36" s="87"/>
      <c r="L36" s="122">
        <v>2.9</v>
      </c>
      <c r="M36" s="87"/>
      <c r="N36" s="122">
        <v>2.9</v>
      </c>
      <c r="O36" s="87"/>
      <c r="P36" s="122">
        <v>2.9</v>
      </c>
      <c r="Q36" s="88"/>
      <c r="R36" s="87"/>
      <c r="S36" s="122">
        <v>2.9</v>
      </c>
      <c r="T36" s="87"/>
      <c r="U36" s="122">
        <v>1.3</v>
      </c>
      <c r="V36" s="87"/>
      <c r="W36" s="122">
        <v>1.3</v>
      </c>
      <c r="X36" s="88"/>
      <c r="Y36" s="88"/>
      <c r="Z36" s="88"/>
      <c r="AA36" s="87"/>
      <c r="AB36" s="3">
        <v>1.3</v>
      </c>
      <c r="AC36" s="91">
        <v>1.2</v>
      </c>
      <c r="AD36" s="88"/>
      <c r="AE36" s="87"/>
      <c r="AF36" s="4">
        <v>1.3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0.5</v>
      </c>
      <c r="K39" s="87"/>
      <c r="L39" s="122">
        <v>0.5</v>
      </c>
      <c r="M39" s="87"/>
      <c r="N39" s="122">
        <v>0.5</v>
      </c>
      <c r="O39" s="87"/>
      <c r="P39" s="122">
        <v>0.5</v>
      </c>
      <c r="Q39" s="88"/>
      <c r="R39" s="87"/>
      <c r="S39" s="122">
        <v>0.5</v>
      </c>
      <c r="T39" s="87"/>
      <c r="U39" s="122">
        <v>0.5</v>
      </c>
      <c r="V39" s="87"/>
      <c r="W39" s="122">
        <v>0.5</v>
      </c>
      <c r="X39" s="88"/>
      <c r="Y39" s="88"/>
      <c r="Z39" s="88"/>
      <c r="AA39" s="87"/>
      <c r="AB39" s="3">
        <v>0.5</v>
      </c>
      <c r="AC39" s="91">
        <v>0.5</v>
      </c>
      <c r="AD39" s="88"/>
      <c r="AE39" s="87"/>
      <c r="AF39" s="4">
        <v>0.5</v>
      </c>
    </row>
    <row r="40" spans="5:32" x14ac:dyDescent="0.25">
      <c r="E40" s="89" t="s">
        <v>43</v>
      </c>
      <c r="F40" s="88"/>
      <c r="G40" s="88"/>
      <c r="H40" s="88"/>
      <c r="I40" s="90"/>
      <c r="J40" s="122">
        <v>2.4</v>
      </c>
      <c r="K40" s="87"/>
      <c r="L40" s="122">
        <v>2.4</v>
      </c>
      <c r="M40" s="87"/>
      <c r="N40" s="122">
        <v>2.4</v>
      </c>
      <c r="O40" s="87"/>
      <c r="P40" s="122">
        <v>2.4</v>
      </c>
      <c r="Q40" s="88"/>
      <c r="R40" s="87"/>
      <c r="S40" s="122">
        <v>2.4</v>
      </c>
      <c r="T40" s="87"/>
      <c r="U40" s="122">
        <v>2.4</v>
      </c>
      <c r="V40" s="87"/>
      <c r="W40" s="122">
        <v>2.4</v>
      </c>
      <c r="X40" s="88"/>
      <c r="Y40" s="88"/>
      <c r="Z40" s="88"/>
      <c r="AA40" s="87"/>
      <c r="AB40" s="3">
        <v>2.4</v>
      </c>
      <c r="AC40" s="91">
        <v>2.4</v>
      </c>
      <c r="AD40" s="88"/>
      <c r="AE40" s="87"/>
      <c r="AF40" s="4">
        <v>2.4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cwY5K3GQk3kQe+1ZOjBHIHRSlgtPLC3dUDVX9UMA90MHYO9EDs6yFS6AbRoyuV9pEt86eB+lhGd9RcOlBCaZg==" saltValue="A5SgDi0+65AD9QeeLUjWT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03B7A2C-D18D-4145-8749-FB832297BA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BARR - Barratta (66/11kV)</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717</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608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718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719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10.6</v>
      </c>
      <c r="K26" s="87"/>
      <c r="L26" s="122">
        <v>10.6</v>
      </c>
      <c r="M26" s="87"/>
      <c r="N26" s="122">
        <v>10.6</v>
      </c>
      <c r="O26" s="87"/>
      <c r="P26" s="122">
        <v>10.6</v>
      </c>
      <c r="Q26" s="88"/>
      <c r="R26" s="87"/>
      <c r="S26" s="122">
        <v>10.6</v>
      </c>
      <c r="T26" s="87"/>
      <c r="U26" s="122">
        <v>12.2</v>
      </c>
      <c r="V26" s="87"/>
      <c r="W26" s="122">
        <v>12.2</v>
      </c>
      <c r="X26" s="88"/>
      <c r="Y26" s="88"/>
      <c r="Z26" s="88"/>
      <c r="AA26" s="87"/>
      <c r="AB26" s="3">
        <v>12.2</v>
      </c>
      <c r="AC26" s="91">
        <v>12.2</v>
      </c>
      <c r="AD26" s="88"/>
      <c r="AE26" s="87"/>
      <c r="AF26" s="4">
        <v>12.2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6.4</v>
      </c>
      <c r="K28" s="87"/>
      <c r="L28" s="122">
        <v>6.4</v>
      </c>
      <c r="M28" s="87"/>
      <c r="N28" s="122">
        <v>6.4</v>
      </c>
      <c r="O28" s="87"/>
      <c r="P28" s="122">
        <v>6.4</v>
      </c>
      <c r="Q28" s="88"/>
      <c r="R28" s="87"/>
      <c r="S28" s="122">
        <v>6.4</v>
      </c>
      <c r="T28" s="87"/>
      <c r="U28" s="122">
        <v>3.8</v>
      </c>
      <c r="V28" s="87"/>
      <c r="W28" s="122">
        <v>3.8</v>
      </c>
      <c r="X28" s="88"/>
      <c r="Y28" s="88"/>
      <c r="Z28" s="88"/>
      <c r="AA28" s="87"/>
      <c r="AB28" s="3">
        <v>3.8</v>
      </c>
      <c r="AC28" s="91">
        <v>3.8</v>
      </c>
      <c r="AD28" s="88"/>
      <c r="AE28" s="87"/>
      <c r="AF28" s="4">
        <v>3.8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5.6</v>
      </c>
      <c r="K33" s="87"/>
      <c r="L33" s="123">
        <v>5.6</v>
      </c>
      <c r="M33" s="87"/>
      <c r="N33" s="123">
        <v>5.6</v>
      </c>
      <c r="O33" s="87"/>
      <c r="P33" s="123">
        <v>5.6</v>
      </c>
      <c r="Q33" s="88"/>
      <c r="R33" s="87"/>
      <c r="S33" s="123">
        <v>5.6</v>
      </c>
      <c r="T33" s="87"/>
      <c r="U33" s="123">
        <v>3.6</v>
      </c>
      <c r="V33" s="87"/>
      <c r="W33" s="123">
        <v>3.6</v>
      </c>
      <c r="X33" s="88"/>
      <c r="Y33" s="88"/>
      <c r="Z33" s="88"/>
      <c r="AA33" s="87"/>
      <c r="AB33" s="9">
        <v>3.6</v>
      </c>
      <c r="AC33" s="93">
        <v>3.6</v>
      </c>
      <c r="AD33" s="88"/>
      <c r="AE33" s="87"/>
      <c r="AF33" s="10">
        <v>3.6</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2">
        <v>5.6</v>
      </c>
      <c r="K36" s="87"/>
      <c r="L36" s="122">
        <v>5.6</v>
      </c>
      <c r="M36" s="87"/>
      <c r="N36" s="122">
        <v>5.6</v>
      </c>
      <c r="O36" s="87"/>
      <c r="P36" s="122">
        <v>5.6</v>
      </c>
      <c r="Q36" s="88"/>
      <c r="R36" s="87"/>
      <c r="S36" s="122">
        <v>5.6</v>
      </c>
      <c r="T36" s="87"/>
      <c r="U36" s="122">
        <v>3.6</v>
      </c>
      <c r="V36" s="87"/>
      <c r="W36" s="122">
        <v>3.6</v>
      </c>
      <c r="X36" s="88"/>
      <c r="Y36" s="88"/>
      <c r="Z36" s="88"/>
      <c r="AA36" s="87"/>
      <c r="AB36" s="3">
        <v>3.6</v>
      </c>
      <c r="AC36" s="91">
        <v>3.6</v>
      </c>
      <c r="AD36" s="88"/>
      <c r="AE36" s="87"/>
      <c r="AF36" s="4">
        <v>3.6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6.5</v>
      </c>
      <c r="K39" s="87"/>
      <c r="L39" s="122">
        <v>6.5</v>
      </c>
      <c r="M39" s="87"/>
      <c r="N39" s="122">
        <v>6.5</v>
      </c>
      <c r="O39" s="87"/>
      <c r="P39" s="122">
        <v>6.5</v>
      </c>
      <c r="Q39" s="88"/>
      <c r="R39" s="87"/>
      <c r="S39" s="122">
        <v>6.5</v>
      </c>
      <c r="T39" s="87"/>
      <c r="U39" s="122">
        <v>6.5</v>
      </c>
      <c r="V39" s="87"/>
      <c r="W39" s="122">
        <v>6.5</v>
      </c>
      <c r="X39" s="88"/>
      <c r="Y39" s="88"/>
      <c r="Z39" s="88"/>
      <c r="AA39" s="87"/>
      <c r="AB39" s="3">
        <v>6.5</v>
      </c>
      <c r="AC39" s="91">
        <v>6.5</v>
      </c>
      <c r="AD39" s="88"/>
      <c r="AE39" s="87"/>
      <c r="AF39" s="4">
        <v>6.5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5PqcPaOWVKD0j6imoEesqnrN7Ivx8xIK6karLIe8RExnOknv9/jF/a/WIR6ihzn0Z3iqDR5srP/7jJwyXY+n+g==" saltValue="/Q4IEH4st/3kLuCl5uBPr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77152EF-4BF9-4F50-A475-142DFA695AF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MILC - Millchester (66/11kV)</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AJ51"/>
  <sheetViews>
    <sheetView showGridLines="0" topLeftCell="A2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705</v>
      </c>
      <c r="J3" s="110"/>
      <c r="K3" s="110"/>
      <c r="L3" s="110"/>
      <c r="M3" s="110"/>
      <c r="N3" s="110"/>
      <c r="O3" s="110"/>
      <c r="P3" s="110"/>
      <c r="Q3" s="110"/>
      <c r="R3" s="110"/>
      <c r="S3" s="110"/>
      <c r="V3" s="112" t="s">
        <v>3</v>
      </c>
      <c r="W3" s="110"/>
      <c r="Y3" s="113" t="s">
        <v>687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706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707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708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8.1</v>
      </c>
      <c r="K26" s="87"/>
      <c r="L26" s="122">
        <v>8.1</v>
      </c>
      <c r="M26" s="87"/>
      <c r="N26" s="122">
        <v>8.1</v>
      </c>
      <c r="O26" s="87"/>
      <c r="P26" s="122">
        <v>8.1</v>
      </c>
      <c r="Q26" s="88"/>
      <c r="R26" s="87"/>
      <c r="S26" s="122">
        <v>8.1</v>
      </c>
      <c r="T26" s="87"/>
      <c r="U26" s="122">
        <v>9.4</v>
      </c>
      <c r="V26" s="87"/>
      <c r="W26" s="122">
        <v>9.4</v>
      </c>
      <c r="X26" s="88"/>
      <c r="Y26" s="88"/>
      <c r="Z26" s="88"/>
      <c r="AA26" s="87"/>
      <c r="AB26" s="3">
        <v>9.4</v>
      </c>
      <c r="AC26" s="91">
        <v>9.4</v>
      </c>
      <c r="AD26" s="88"/>
      <c r="AE26" s="87"/>
      <c r="AF26" s="4">
        <v>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v>
      </c>
      <c r="K28" s="87"/>
      <c r="L28" s="122">
        <v>4</v>
      </c>
      <c r="M28" s="87"/>
      <c r="N28" s="122">
        <v>4</v>
      </c>
      <c r="O28" s="87"/>
      <c r="P28" s="122">
        <v>4</v>
      </c>
      <c r="Q28" s="88"/>
      <c r="R28" s="87"/>
      <c r="S28" s="122">
        <v>4</v>
      </c>
      <c r="T28" s="87"/>
      <c r="U28" s="122">
        <v>3</v>
      </c>
      <c r="V28" s="87"/>
      <c r="W28" s="122">
        <v>3</v>
      </c>
      <c r="X28" s="88"/>
      <c r="Y28" s="88"/>
      <c r="Z28" s="88"/>
      <c r="AA28" s="87"/>
      <c r="AB28" s="3">
        <v>2.9</v>
      </c>
      <c r="AC28" s="91">
        <v>2.9</v>
      </c>
      <c r="AD28" s="88"/>
      <c r="AE28" s="87"/>
      <c r="AF28" s="4">
        <v>2.9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0.98299999999999998</v>
      </c>
      <c r="K31" s="87"/>
      <c r="L31" s="124">
        <v>0.98299999999999998</v>
      </c>
      <c r="M31" s="87"/>
      <c r="N31" s="124">
        <v>0.98299999999999998</v>
      </c>
      <c r="O31" s="87"/>
      <c r="P31" s="124">
        <v>0.98299999999999998</v>
      </c>
      <c r="Q31" s="88"/>
      <c r="R31" s="87"/>
      <c r="S31" s="124">
        <v>0.98299999999999998</v>
      </c>
      <c r="T31" s="87"/>
      <c r="U31" s="124">
        <v>0.98699999999999999</v>
      </c>
      <c r="V31" s="87"/>
      <c r="W31" s="124">
        <v>0.98699999999999999</v>
      </c>
      <c r="X31" s="88"/>
      <c r="Y31" s="88"/>
      <c r="Z31" s="88"/>
      <c r="AA31" s="87"/>
      <c r="AB31" s="7">
        <v>0.98499999999999999</v>
      </c>
      <c r="AC31" s="94">
        <v>0.98499999999999999</v>
      </c>
      <c r="AD31" s="88"/>
      <c r="AE31" s="87"/>
      <c r="AF31" s="8">
        <v>0.98499999999999999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3.6</v>
      </c>
      <c r="K33" s="87"/>
      <c r="L33" s="123">
        <v>3.6</v>
      </c>
      <c r="M33" s="87"/>
      <c r="N33" s="123">
        <v>3.6</v>
      </c>
      <c r="O33" s="87"/>
      <c r="P33" s="123">
        <v>3.6</v>
      </c>
      <c r="Q33" s="88"/>
      <c r="R33" s="87"/>
      <c r="S33" s="123">
        <v>3.6</v>
      </c>
      <c r="T33" s="87"/>
      <c r="U33" s="123">
        <v>2.8</v>
      </c>
      <c r="V33" s="87"/>
      <c r="W33" s="123">
        <v>2.8</v>
      </c>
      <c r="X33" s="88"/>
      <c r="Y33" s="88"/>
      <c r="Z33" s="88"/>
      <c r="AA33" s="87"/>
      <c r="AB33" s="9">
        <v>2.7</v>
      </c>
      <c r="AC33" s="93">
        <v>2.7</v>
      </c>
      <c r="AD33" s="88"/>
      <c r="AE33" s="87"/>
      <c r="AF33" s="10">
        <v>2.7</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232</v>
      </c>
      <c r="K35" s="87"/>
      <c r="L35" s="121" t="s">
        <v>232</v>
      </c>
      <c r="M35" s="87"/>
      <c r="N35" s="121" t="s">
        <v>232</v>
      </c>
      <c r="O35" s="87"/>
      <c r="P35" s="121" t="s">
        <v>232</v>
      </c>
      <c r="Q35" s="88"/>
      <c r="R35" s="87"/>
      <c r="S35" s="121" t="s">
        <v>232</v>
      </c>
      <c r="T35" s="87"/>
      <c r="U35" s="121" t="s">
        <v>232</v>
      </c>
      <c r="V35" s="87"/>
      <c r="W35" s="121" t="s">
        <v>232</v>
      </c>
      <c r="X35" s="88"/>
      <c r="Y35" s="88"/>
      <c r="Z35" s="88"/>
      <c r="AA35" s="87"/>
      <c r="AB35" s="5" t="s">
        <v>232</v>
      </c>
      <c r="AC35" s="86" t="s">
        <v>232</v>
      </c>
      <c r="AD35" s="88"/>
      <c r="AE35" s="87"/>
      <c r="AF35" s="6" t="s">
        <v>232</v>
      </c>
    </row>
    <row r="36" spans="5:32" ht="13.15" customHeight="1" x14ac:dyDescent="0.25">
      <c r="E36" s="89" t="s">
        <v>39</v>
      </c>
      <c r="F36" s="88"/>
      <c r="G36" s="88"/>
      <c r="H36" s="88"/>
      <c r="I36" s="90"/>
      <c r="J36" s="122">
        <v>3.6</v>
      </c>
      <c r="K36" s="87"/>
      <c r="L36" s="122">
        <v>3.6</v>
      </c>
      <c r="M36" s="87"/>
      <c r="N36" s="122">
        <v>3.6</v>
      </c>
      <c r="O36" s="87"/>
      <c r="P36" s="122">
        <v>3.6</v>
      </c>
      <c r="Q36" s="88"/>
      <c r="R36" s="87"/>
      <c r="S36" s="122">
        <v>3.6</v>
      </c>
      <c r="T36" s="87"/>
      <c r="U36" s="122">
        <v>2.8</v>
      </c>
      <c r="V36" s="87"/>
      <c r="W36" s="122">
        <v>2.8</v>
      </c>
      <c r="X36" s="88"/>
      <c r="Y36" s="88"/>
      <c r="Z36" s="88"/>
      <c r="AA36" s="87"/>
      <c r="AB36" s="3">
        <v>2.7</v>
      </c>
      <c r="AC36" s="91">
        <v>2.7</v>
      </c>
      <c r="AD36" s="88"/>
      <c r="AE36" s="87"/>
      <c r="AF36" s="4">
        <v>2.7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J0qMSjDBy7mEEP6Phw42KMhLxbL7Eliok9NRc22e2//hYf4p0kECtILt76mfPYCucmvzP5MkXb/D3e4Ap/r5g==" saltValue="GpoiQXeRf6q/TFGOFOJF0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D8FBBE0-B20A-495F-8391-33092FEB544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MILE - Miles (33/11kV)</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713</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714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715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5.6</v>
      </c>
      <c r="K26" s="87"/>
      <c r="L26" s="122">
        <v>5.6</v>
      </c>
      <c r="M26" s="87"/>
      <c r="N26" s="122">
        <v>5.6</v>
      </c>
      <c r="O26" s="87"/>
      <c r="P26" s="122">
        <v>5.6</v>
      </c>
      <c r="Q26" s="88"/>
      <c r="R26" s="87"/>
      <c r="S26" s="122">
        <v>5.6</v>
      </c>
      <c r="T26" s="87"/>
      <c r="U26" s="122">
        <v>6.5</v>
      </c>
      <c r="V26" s="87"/>
      <c r="W26" s="122">
        <v>6.5</v>
      </c>
      <c r="X26" s="88"/>
      <c r="Y26" s="88"/>
      <c r="Z26" s="88"/>
      <c r="AA26" s="87"/>
      <c r="AB26" s="3">
        <v>6.5</v>
      </c>
      <c r="AC26" s="91">
        <v>6.5</v>
      </c>
      <c r="AD26" s="88"/>
      <c r="AE26" s="87"/>
      <c r="AF26" s="4">
        <v>6.5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v>
      </c>
      <c r="K28" s="87"/>
      <c r="L28" s="122">
        <v>2.6</v>
      </c>
      <c r="M28" s="87"/>
      <c r="N28" s="122">
        <v>2.6</v>
      </c>
      <c r="O28" s="87"/>
      <c r="P28" s="122">
        <v>2.6</v>
      </c>
      <c r="Q28" s="88"/>
      <c r="R28" s="87"/>
      <c r="S28" s="122">
        <v>2.6</v>
      </c>
      <c r="T28" s="87"/>
      <c r="U28" s="122">
        <v>1.8</v>
      </c>
      <c r="V28" s="87"/>
      <c r="W28" s="122">
        <v>1.8</v>
      </c>
      <c r="X28" s="88"/>
      <c r="Y28" s="88"/>
      <c r="Z28" s="88"/>
      <c r="AA28" s="87"/>
      <c r="AB28" s="3">
        <v>1.8</v>
      </c>
      <c r="AC28" s="91">
        <v>1.8</v>
      </c>
      <c r="AD28" s="88"/>
      <c r="AE28" s="87"/>
      <c r="AF28" s="4">
        <v>1.8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0.871</v>
      </c>
      <c r="K31" s="87"/>
      <c r="L31" s="124">
        <v>0.871</v>
      </c>
      <c r="M31" s="87"/>
      <c r="N31" s="124">
        <v>0.871</v>
      </c>
      <c r="O31" s="87"/>
      <c r="P31" s="124">
        <v>0.871</v>
      </c>
      <c r="Q31" s="88"/>
      <c r="R31" s="87"/>
      <c r="S31" s="124">
        <v>0.871</v>
      </c>
      <c r="T31" s="87"/>
      <c r="U31" s="124">
        <v>0.874</v>
      </c>
      <c r="V31" s="87"/>
      <c r="W31" s="124">
        <v>0.874</v>
      </c>
      <c r="X31" s="88"/>
      <c r="Y31" s="88"/>
      <c r="Z31" s="88"/>
      <c r="AA31" s="87"/>
      <c r="AB31" s="7">
        <v>0.874</v>
      </c>
      <c r="AC31" s="94">
        <v>0.874</v>
      </c>
      <c r="AD31" s="88"/>
      <c r="AE31" s="87"/>
      <c r="AF31" s="8">
        <v>0.874</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2.6</v>
      </c>
      <c r="K33" s="87"/>
      <c r="L33" s="123">
        <v>2.6</v>
      </c>
      <c r="M33" s="87"/>
      <c r="N33" s="123">
        <v>2.6</v>
      </c>
      <c r="O33" s="87"/>
      <c r="P33" s="123">
        <v>2.6</v>
      </c>
      <c r="Q33" s="88"/>
      <c r="R33" s="87"/>
      <c r="S33" s="123">
        <v>2.6</v>
      </c>
      <c r="T33" s="87"/>
      <c r="U33" s="123">
        <v>1.7</v>
      </c>
      <c r="V33" s="87"/>
      <c r="W33" s="123">
        <v>1.7</v>
      </c>
      <c r="X33" s="88"/>
      <c r="Y33" s="88"/>
      <c r="Z33" s="88"/>
      <c r="AA33" s="87"/>
      <c r="AB33" s="9">
        <v>1.7</v>
      </c>
      <c r="AC33" s="93">
        <v>1.7</v>
      </c>
      <c r="AD33" s="88"/>
      <c r="AE33" s="87"/>
      <c r="AF33" s="10">
        <v>1.7</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716</v>
      </c>
      <c r="K35" s="87"/>
      <c r="L35" s="121" t="s">
        <v>716</v>
      </c>
      <c r="M35" s="87"/>
      <c r="N35" s="121" t="s">
        <v>716</v>
      </c>
      <c r="O35" s="87"/>
      <c r="P35" s="121" t="s">
        <v>716</v>
      </c>
      <c r="Q35" s="88"/>
      <c r="R35" s="87"/>
      <c r="S35" s="121" t="s">
        <v>716</v>
      </c>
      <c r="T35" s="87"/>
      <c r="U35" s="121" t="s">
        <v>716</v>
      </c>
      <c r="V35" s="87"/>
      <c r="W35" s="121" t="s">
        <v>716</v>
      </c>
      <c r="X35" s="88"/>
      <c r="Y35" s="88"/>
      <c r="Z35" s="88"/>
      <c r="AA35" s="87"/>
      <c r="AB35" s="5" t="s">
        <v>716</v>
      </c>
      <c r="AC35" s="86" t="s">
        <v>716</v>
      </c>
      <c r="AD35" s="88"/>
      <c r="AE35" s="87"/>
      <c r="AF35" s="6" t="s">
        <v>716</v>
      </c>
    </row>
    <row r="36" spans="5:32" ht="13.15" customHeight="1" x14ac:dyDescent="0.25">
      <c r="E36" s="89" t="s">
        <v>39</v>
      </c>
      <c r="F36" s="88"/>
      <c r="G36" s="88"/>
      <c r="H36" s="88"/>
      <c r="I36" s="90"/>
      <c r="J36" s="122">
        <v>2.6</v>
      </c>
      <c r="K36" s="87"/>
      <c r="L36" s="122">
        <v>2.6</v>
      </c>
      <c r="M36" s="87"/>
      <c r="N36" s="122">
        <v>2.6</v>
      </c>
      <c r="O36" s="87"/>
      <c r="P36" s="122">
        <v>2.6</v>
      </c>
      <c r="Q36" s="88"/>
      <c r="R36" s="87"/>
      <c r="S36" s="122">
        <v>2.6</v>
      </c>
      <c r="T36" s="87"/>
      <c r="U36" s="122">
        <v>1.7</v>
      </c>
      <c r="V36" s="87"/>
      <c r="W36" s="122">
        <v>1.7</v>
      </c>
      <c r="X36" s="88"/>
      <c r="Y36" s="88"/>
      <c r="Z36" s="88"/>
      <c r="AA36" s="87"/>
      <c r="AB36" s="3">
        <v>1.7</v>
      </c>
      <c r="AC36" s="91">
        <v>1.7</v>
      </c>
      <c r="AD36" s="88"/>
      <c r="AE36" s="87"/>
      <c r="AF36" s="4">
        <v>1.7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4FGZwN5AN9XEJqEVeGz5mEtRH9jtp+oFN5BseIfXoYCtaB54k+N8sU8lf5axLEafayiXM+k36kajcuZcIHMKg==" saltValue="zG1VRJ3R55mIO12Hm/cPm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70EB188-BDF1-4415-A14C-5AD65F21136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MILL - Millaroo (66/11kV)</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720</v>
      </c>
      <c r="J3" s="110"/>
      <c r="K3" s="110"/>
      <c r="L3" s="110"/>
      <c r="M3" s="110"/>
      <c r="N3" s="110"/>
      <c r="O3" s="110"/>
      <c r="P3" s="110"/>
      <c r="Q3" s="110"/>
      <c r="R3" s="110"/>
      <c r="S3" s="110"/>
      <c r="V3" s="112" t="s">
        <v>3</v>
      </c>
      <c r="W3" s="110"/>
      <c r="Y3" s="113" t="s">
        <v>194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641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721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722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7.6</v>
      </c>
      <c r="K26" s="87"/>
      <c r="L26" s="122">
        <v>7.6</v>
      </c>
      <c r="M26" s="87"/>
      <c r="N26" s="122">
        <v>7.6</v>
      </c>
      <c r="O26" s="87"/>
      <c r="P26" s="122">
        <v>7.6</v>
      </c>
      <c r="Q26" s="88"/>
      <c r="R26" s="87"/>
      <c r="S26" s="122">
        <v>7.6</v>
      </c>
      <c r="T26" s="87"/>
      <c r="U26" s="122">
        <v>8.5</v>
      </c>
      <c r="V26" s="87"/>
      <c r="W26" s="122">
        <v>8.5</v>
      </c>
      <c r="X26" s="88"/>
      <c r="Y26" s="88"/>
      <c r="Z26" s="88"/>
      <c r="AA26" s="87"/>
      <c r="AB26" s="3">
        <v>8.5</v>
      </c>
      <c r="AC26" s="91">
        <v>8.5</v>
      </c>
      <c r="AD26" s="88"/>
      <c r="AE26" s="87"/>
      <c r="AF26" s="4">
        <v>8.5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4.2</v>
      </c>
      <c r="K28" s="87"/>
      <c r="L28" s="122">
        <v>4.2</v>
      </c>
      <c r="M28" s="87"/>
      <c r="N28" s="122">
        <v>4.2</v>
      </c>
      <c r="O28" s="87"/>
      <c r="P28" s="122">
        <v>4.2</v>
      </c>
      <c r="Q28" s="88"/>
      <c r="R28" s="87"/>
      <c r="S28" s="122">
        <v>4.2</v>
      </c>
      <c r="T28" s="87"/>
      <c r="U28" s="122">
        <v>3.1</v>
      </c>
      <c r="V28" s="87"/>
      <c r="W28" s="122">
        <v>3.1</v>
      </c>
      <c r="X28" s="88"/>
      <c r="Y28" s="88"/>
      <c r="Z28" s="88"/>
      <c r="AA28" s="87"/>
      <c r="AB28" s="3">
        <v>3.1</v>
      </c>
      <c r="AC28" s="91">
        <v>3.1</v>
      </c>
      <c r="AD28" s="88"/>
      <c r="AE28" s="87"/>
      <c r="AF28" s="4">
        <v>3.1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3.8</v>
      </c>
      <c r="K33" s="87"/>
      <c r="L33" s="123">
        <v>3.8</v>
      </c>
      <c r="M33" s="87"/>
      <c r="N33" s="123">
        <v>3.8</v>
      </c>
      <c r="O33" s="87"/>
      <c r="P33" s="123">
        <v>3.8</v>
      </c>
      <c r="Q33" s="88"/>
      <c r="R33" s="87"/>
      <c r="S33" s="123">
        <v>3.8</v>
      </c>
      <c r="T33" s="87"/>
      <c r="U33" s="123">
        <v>3</v>
      </c>
      <c r="V33" s="87"/>
      <c r="W33" s="123">
        <v>3</v>
      </c>
      <c r="X33" s="88"/>
      <c r="Y33" s="88"/>
      <c r="Z33" s="88"/>
      <c r="AA33" s="87"/>
      <c r="AB33" s="9">
        <v>2.9</v>
      </c>
      <c r="AC33" s="93">
        <v>2.9</v>
      </c>
      <c r="AD33" s="88"/>
      <c r="AE33" s="87"/>
      <c r="AF33" s="10">
        <v>2.9</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0.1</v>
      </c>
      <c r="AC34" s="86">
        <v>0.1</v>
      </c>
      <c r="AD34" s="88"/>
      <c r="AE34" s="87"/>
      <c r="AF34" s="12">
        <v>0.1</v>
      </c>
    </row>
    <row r="35" spans="5:32" ht="20.25" customHeight="1" x14ac:dyDescent="0.25">
      <c r="E35" s="89" t="s">
        <v>37</v>
      </c>
      <c r="F35" s="88"/>
      <c r="G35" s="88"/>
      <c r="H35" s="88"/>
      <c r="I35" s="90"/>
      <c r="J35" s="121" t="s">
        <v>723</v>
      </c>
      <c r="K35" s="87"/>
      <c r="L35" s="121" t="s">
        <v>723</v>
      </c>
      <c r="M35" s="87"/>
      <c r="N35" s="121" t="s">
        <v>723</v>
      </c>
      <c r="O35" s="87"/>
      <c r="P35" s="121" t="s">
        <v>723</v>
      </c>
      <c r="Q35" s="88"/>
      <c r="R35" s="87"/>
      <c r="S35" s="121" t="s">
        <v>723</v>
      </c>
      <c r="T35" s="87"/>
      <c r="U35" s="121" t="s">
        <v>723</v>
      </c>
      <c r="V35" s="87"/>
      <c r="W35" s="121" t="s">
        <v>723</v>
      </c>
      <c r="X35" s="88"/>
      <c r="Y35" s="88"/>
      <c r="Z35" s="88"/>
      <c r="AA35" s="87"/>
      <c r="AB35" s="5" t="s">
        <v>723</v>
      </c>
      <c r="AC35" s="86" t="s">
        <v>723</v>
      </c>
      <c r="AD35" s="88"/>
      <c r="AE35" s="87"/>
      <c r="AF35" s="6" t="s">
        <v>723</v>
      </c>
    </row>
    <row r="36" spans="5:32" ht="13.15" customHeight="1" x14ac:dyDescent="0.25">
      <c r="E36" s="89" t="s">
        <v>39</v>
      </c>
      <c r="F36" s="88"/>
      <c r="G36" s="88"/>
      <c r="H36" s="88"/>
      <c r="I36" s="90"/>
      <c r="J36" s="122">
        <v>3.8</v>
      </c>
      <c r="K36" s="87"/>
      <c r="L36" s="122">
        <v>3.8</v>
      </c>
      <c r="M36" s="87"/>
      <c r="N36" s="122">
        <v>3.8</v>
      </c>
      <c r="O36" s="87"/>
      <c r="P36" s="122">
        <v>3.8</v>
      </c>
      <c r="Q36" s="88"/>
      <c r="R36" s="87"/>
      <c r="S36" s="122">
        <v>3.8</v>
      </c>
      <c r="T36" s="87"/>
      <c r="U36" s="122">
        <v>3</v>
      </c>
      <c r="V36" s="87"/>
      <c r="W36" s="122">
        <v>3</v>
      </c>
      <c r="X36" s="88"/>
      <c r="Y36" s="88"/>
      <c r="Z36" s="88"/>
      <c r="AA36" s="87"/>
      <c r="AB36" s="3">
        <v>2.9</v>
      </c>
      <c r="AC36" s="91">
        <v>2.9</v>
      </c>
      <c r="AD36" s="88"/>
      <c r="AE36" s="87"/>
      <c r="AF36" s="4">
        <v>2.9</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u8O7VWi9AjPt4Zzi/LX2VEKY4UKFDIodS/5sqcfE70/X3salQE1mBrLU/tiYOYISNWNBCXFTjYSKt4cCYSU7g==" saltValue="zVYcBoFKh5URs2DC6SwyS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D0D29D8-109A-42DA-94E4-3F3818FBA38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MILM - Millmerran (33/11kV)</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724</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725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726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727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0.3</v>
      </c>
      <c r="K26" s="87"/>
      <c r="L26" s="122">
        <v>0.3</v>
      </c>
      <c r="M26" s="87"/>
      <c r="N26" s="122">
        <v>0.3</v>
      </c>
      <c r="O26" s="87"/>
      <c r="P26" s="122">
        <v>0.3</v>
      </c>
      <c r="Q26" s="88"/>
      <c r="R26" s="87"/>
      <c r="S26" s="122">
        <v>0.3</v>
      </c>
      <c r="T26" s="87"/>
      <c r="U26" s="122">
        <v>0.3</v>
      </c>
      <c r="V26" s="87"/>
      <c r="W26" s="122">
        <v>0.3</v>
      </c>
      <c r="X26" s="88"/>
      <c r="Y26" s="88"/>
      <c r="Z26" s="88"/>
      <c r="AA26" s="87"/>
      <c r="AB26" s="3">
        <v>0.3</v>
      </c>
      <c r="AC26" s="91">
        <v>0.3</v>
      </c>
      <c r="AD26" s="88"/>
      <c r="AE26" s="87"/>
      <c r="AF26" s="4">
        <v>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0.3</v>
      </c>
      <c r="K28" s="87"/>
      <c r="L28" s="122">
        <v>0.3</v>
      </c>
      <c r="M28" s="87"/>
      <c r="N28" s="122">
        <v>0.3</v>
      </c>
      <c r="O28" s="87"/>
      <c r="P28" s="122">
        <v>0.3</v>
      </c>
      <c r="Q28" s="88"/>
      <c r="R28" s="87"/>
      <c r="S28" s="122">
        <v>0.3</v>
      </c>
      <c r="T28" s="87"/>
      <c r="U28" s="122">
        <v>0.3</v>
      </c>
      <c r="V28" s="87"/>
      <c r="W28" s="122">
        <v>0.3</v>
      </c>
      <c r="X28" s="88"/>
      <c r="Y28" s="88"/>
      <c r="Z28" s="88"/>
      <c r="AA28" s="87"/>
      <c r="AB28" s="3">
        <v>0.3</v>
      </c>
      <c r="AC28" s="91">
        <v>0.3</v>
      </c>
      <c r="AD28" s="88"/>
      <c r="AE28" s="87"/>
      <c r="AF28" s="4">
        <v>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v>
      </c>
      <c r="K31" s="87"/>
      <c r="L31" s="124">
        <v>0.85</v>
      </c>
      <c r="M31" s="87"/>
      <c r="N31" s="124">
        <v>0.85</v>
      </c>
      <c r="O31" s="87"/>
      <c r="P31" s="124">
        <v>0.85</v>
      </c>
      <c r="Q31" s="88"/>
      <c r="R31" s="87"/>
      <c r="S31" s="124">
        <v>0.85</v>
      </c>
      <c r="T31" s="87"/>
      <c r="U31" s="124">
        <v>0.85</v>
      </c>
      <c r="V31" s="87"/>
      <c r="W31" s="124">
        <v>0.85</v>
      </c>
      <c r="X31" s="88"/>
      <c r="Y31" s="88"/>
      <c r="Z31" s="88"/>
      <c r="AA31" s="87"/>
      <c r="AB31" s="7">
        <v>0.85</v>
      </c>
      <c r="AC31" s="94">
        <v>0.85</v>
      </c>
      <c r="AD31" s="88"/>
      <c r="AE31" s="87"/>
      <c r="AF31" s="8">
        <v>0.85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0.3</v>
      </c>
      <c r="K33" s="87"/>
      <c r="L33" s="123">
        <v>0.3</v>
      </c>
      <c r="M33" s="87"/>
      <c r="N33" s="123">
        <v>0.3</v>
      </c>
      <c r="O33" s="87"/>
      <c r="P33" s="123">
        <v>0.3</v>
      </c>
      <c r="Q33" s="88"/>
      <c r="R33" s="87"/>
      <c r="S33" s="123">
        <v>0.3</v>
      </c>
      <c r="T33" s="87"/>
      <c r="U33" s="123">
        <v>0.2</v>
      </c>
      <c r="V33" s="87"/>
      <c r="W33" s="123">
        <v>0.2</v>
      </c>
      <c r="X33" s="88"/>
      <c r="Y33" s="88"/>
      <c r="Z33" s="88"/>
      <c r="AA33" s="87"/>
      <c r="AB33" s="9">
        <v>0.2</v>
      </c>
      <c r="AC33" s="93">
        <v>0.2</v>
      </c>
      <c r="AD33" s="88"/>
      <c r="AE33" s="87"/>
      <c r="AF33" s="10">
        <v>0.2</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728</v>
      </c>
      <c r="K35" s="87"/>
      <c r="L35" s="121" t="s">
        <v>728</v>
      </c>
      <c r="M35" s="87"/>
      <c r="N35" s="121" t="s">
        <v>728</v>
      </c>
      <c r="O35" s="87"/>
      <c r="P35" s="121" t="s">
        <v>728</v>
      </c>
      <c r="Q35" s="88"/>
      <c r="R35" s="87"/>
      <c r="S35" s="121" t="s">
        <v>728</v>
      </c>
      <c r="T35" s="87"/>
      <c r="U35" s="121" t="s">
        <v>728</v>
      </c>
      <c r="V35" s="87"/>
      <c r="W35" s="121" t="s">
        <v>728</v>
      </c>
      <c r="X35" s="88"/>
      <c r="Y35" s="88"/>
      <c r="Z35" s="88"/>
      <c r="AA35" s="87"/>
      <c r="AB35" s="5" t="s">
        <v>728</v>
      </c>
      <c r="AC35" s="86" t="s">
        <v>728</v>
      </c>
      <c r="AD35" s="88"/>
      <c r="AE35" s="87"/>
      <c r="AF35" s="6" t="s">
        <v>728</v>
      </c>
    </row>
    <row r="36" spans="5:32" ht="13.15" customHeight="1" x14ac:dyDescent="0.25">
      <c r="E36" s="89" t="s">
        <v>39</v>
      </c>
      <c r="F36" s="88"/>
      <c r="G36" s="88"/>
      <c r="H36" s="88"/>
      <c r="I36" s="90"/>
      <c r="J36" s="122">
        <v>0.3</v>
      </c>
      <c r="K36" s="87"/>
      <c r="L36" s="122">
        <v>0.3</v>
      </c>
      <c r="M36" s="87"/>
      <c r="N36" s="122">
        <v>0.3</v>
      </c>
      <c r="O36" s="87"/>
      <c r="P36" s="122">
        <v>0.3</v>
      </c>
      <c r="Q36" s="88"/>
      <c r="R36" s="87"/>
      <c r="S36" s="122">
        <v>0.3</v>
      </c>
      <c r="T36" s="87"/>
      <c r="U36" s="122">
        <v>0.2</v>
      </c>
      <c r="V36" s="87"/>
      <c r="W36" s="122">
        <v>0.2</v>
      </c>
      <c r="X36" s="88"/>
      <c r="Y36" s="88"/>
      <c r="Z36" s="88"/>
      <c r="AA36" s="87"/>
      <c r="AB36" s="3">
        <v>0.2</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WhwA9iqTTFyKT7BBBYEslM612T3SPKslgpPA80+kKDWI/s0d79Q+PaGJrySn8Tscq6HA+KebMWELWceyMaAyMg==" saltValue="bly7n7/+CfmRLinJKtCet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FA2B2BC-CFC9-40CE-8C68-A6C0D4B1404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MING - Mingela (66/11kV)</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729</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730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731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6.1</v>
      </c>
      <c r="K26" s="87"/>
      <c r="L26" s="122">
        <v>6.1</v>
      </c>
      <c r="M26" s="87"/>
      <c r="N26" s="122">
        <v>6.1</v>
      </c>
      <c r="O26" s="87"/>
      <c r="P26" s="122">
        <v>6.1</v>
      </c>
      <c r="Q26" s="88"/>
      <c r="R26" s="87"/>
      <c r="S26" s="122">
        <v>6.1</v>
      </c>
      <c r="T26" s="87"/>
      <c r="U26" s="122">
        <v>7</v>
      </c>
      <c r="V26" s="87"/>
      <c r="W26" s="122">
        <v>7</v>
      </c>
      <c r="X26" s="88"/>
      <c r="Y26" s="88"/>
      <c r="Z26" s="88"/>
      <c r="AA26" s="87"/>
      <c r="AB26" s="3">
        <v>7</v>
      </c>
      <c r="AC26" s="91">
        <v>7</v>
      </c>
      <c r="AD26" s="88"/>
      <c r="AE26" s="87"/>
      <c r="AF26" s="4">
        <v>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4.4000000000000004</v>
      </c>
      <c r="K28" s="87"/>
      <c r="L28" s="122">
        <v>4.5</v>
      </c>
      <c r="M28" s="87"/>
      <c r="N28" s="122">
        <v>4.5</v>
      </c>
      <c r="O28" s="87"/>
      <c r="P28" s="122">
        <v>4.5</v>
      </c>
      <c r="Q28" s="88"/>
      <c r="R28" s="87"/>
      <c r="S28" s="122">
        <v>4.5</v>
      </c>
      <c r="T28" s="87"/>
      <c r="U28" s="122">
        <v>2.5</v>
      </c>
      <c r="V28" s="87"/>
      <c r="W28" s="122">
        <v>2.5</v>
      </c>
      <c r="X28" s="88"/>
      <c r="Y28" s="88"/>
      <c r="Z28" s="88"/>
      <c r="AA28" s="87"/>
      <c r="AB28" s="3">
        <v>2.5</v>
      </c>
      <c r="AC28" s="91">
        <v>2.5</v>
      </c>
      <c r="AD28" s="88"/>
      <c r="AE28" s="87"/>
      <c r="AF28" s="4">
        <v>2.5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0.95099999999999996</v>
      </c>
      <c r="K31" s="87"/>
      <c r="L31" s="124">
        <v>0.95099999999999996</v>
      </c>
      <c r="M31" s="87"/>
      <c r="N31" s="124">
        <v>0.95099999999999996</v>
      </c>
      <c r="O31" s="87"/>
      <c r="P31" s="124">
        <v>0.95099999999999996</v>
      </c>
      <c r="Q31" s="88"/>
      <c r="R31" s="87"/>
      <c r="S31" s="124">
        <v>0.95099999999999996</v>
      </c>
      <c r="T31" s="87"/>
      <c r="U31" s="124">
        <v>0.95299999999999996</v>
      </c>
      <c r="V31" s="87"/>
      <c r="W31" s="124">
        <v>0.95299999999999996</v>
      </c>
      <c r="X31" s="88"/>
      <c r="Y31" s="88"/>
      <c r="Z31" s="88"/>
      <c r="AA31" s="87"/>
      <c r="AB31" s="7">
        <v>0.95299999999999996</v>
      </c>
      <c r="AC31" s="94">
        <v>0.95299999999999996</v>
      </c>
      <c r="AD31" s="88"/>
      <c r="AE31" s="87"/>
      <c r="AF31" s="8">
        <v>0.95299999999999996</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4.3</v>
      </c>
      <c r="K33" s="87"/>
      <c r="L33" s="123">
        <v>4.4000000000000004</v>
      </c>
      <c r="M33" s="87"/>
      <c r="N33" s="123">
        <v>4.4000000000000004</v>
      </c>
      <c r="O33" s="87"/>
      <c r="P33" s="123">
        <v>4.4000000000000004</v>
      </c>
      <c r="Q33" s="88"/>
      <c r="R33" s="87"/>
      <c r="S33" s="123">
        <v>4.4000000000000004</v>
      </c>
      <c r="T33" s="87"/>
      <c r="U33" s="123">
        <v>2.4</v>
      </c>
      <c r="V33" s="87"/>
      <c r="W33" s="123">
        <v>2.4</v>
      </c>
      <c r="X33" s="88"/>
      <c r="Y33" s="88"/>
      <c r="Z33" s="88"/>
      <c r="AA33" s="87"/>
      <c r="AB33" s="9">
        <v>2.4</v>
      </c>
      <c r="AC33" s="93">
        <v>2.4</v>
      </c>
      <c r="AD33" s="88"/>
      <c r="AE33" s="87"/>
      <c r="AF33" s="10">
        <v>2.4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2">
        <v>4.3</v>
      </c>
      <c r="K36" s="87"/>
      <c r="L36" s="122">
        <v>4.4000000000000004</v>
      </c>
      <c r="M36" s="87"/>
      <c r="N36" s="122">
        <v>4.4000000000000004</v>
      </c>
      <c r="O36" s="87"/>
      <c r="P36" s="122">
        <v>4.4000000000000004</v>
      </c>
      <c r="Q36" s="88"/>
      <c r="R36" s="87"/>
      <c r="S36" s="122">
        <v>4.4000000000000004</v>
      </c>
      <c r="T36" s="87"/>
      <c r="U36" s="122">
        <v>2.4</v>
      </c>
      <c r="V36" s="87"/>
      <c r="W36" s="122">
        <v>2.4</v>
      </c>
      <c r="X36" s="88"/>
      <c r="Y36" s="88"/>
      <c r="Z36" s="88"/>
      <c r="AA36" s="87"/>
      <c r="AB36" s="3">
        <v>2.4</v>
      </c>
      <c r="AC36" s="91">
        <v>2.4</v>
      </c>
      <c r="AD36" s="88"/>
      <c r="AE36" s="87"/>
      <c r="AF36" s="4">
        <v>2.4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3.2</v>
      </c>
      <c r="K39" s="87"/>
      <c r="L39" s="122">
        <v>3.2</v>
      </c>
      <c r="M39" s="87"/>
      <c r="N39" s="122">
        <v>3.2</v>
      </c>
      <c r="O39" s="87"/>
      <c r="P39" s="122">
        <v>3.2</v>
      </c>
      <c r="Q39" s="88"/>
      <c r="R39" s="87"/>
      <c r="S39" s="122">
        <v>3.2</v>
      </c>
      <c r="T39" s="87"/>
      <c r="U39" s="122">
        <v>3.2</v>
      </c>
      <c r="V39" s="87"/>
      <c r="W39" s="122">
        <v>3.2</v>
      </c>
      <c r="X39" s="88"/>
      <c r="Y39" s="88"/>
      <c r="Z39" s="88"/>
      <c r="AA39" s="87"/>
      <c r="AB39" s="3">
        <v>3.2</v>
      </c>
      <c r="AC39" s="91">
        <v>3.2</v>
      </c>
      <c r="AD39" s="88"/>
      <c r="AE39" s="87"/>
      <c r="AF39" s="4">
        <v>3.2</v>
      </c>
    </row>
    <row r="40" spans="5:32" x14ac:dyDescent="0.25">
      <c r="E40" s="89" t="s">
        <v>43</v>
      </c>
      <c r="F40" s="88"/>
      <c r="G40" s="88"/>
      <c r="H40" s="88"/>
      <c r="I40" s="90"/>
      <c r="J40" s="122">
        <v>1.6</v>
      </c>
      <c r="K40" s="87"/>
      <c r="L40" s="122">
        <v>1.6</v>
      </c>
      <c r="M40" s="87"/>
      <c r="N40" s="122">
        <v>1.6</v>
      </c>
      <c r="O40" s="87"/>
      <c r="P40" s="122">
        <v>1.6</v>
      </c>
      <c r="Q40" s="88"/>
      <c r="R40" s="87"/>
      <c r="S40" s="122">
        <v>1.6</v>
      </c>
      <c r="T40" s="87"/>
      <c r="U40" s="122">
        <v>1.6</v>
      </c>
      <c r="V40" s="87"/>
      <c r="W40" s="122">
        <v>1.6</v>
      </c>
      <c r="X40" s="88"/>
      <c r="Y40" s="88"/>
      <c r="Z40" s="88"/>
      <c r="AA40" s="87"/>
      <c r="AB40" s="3">
        <v>1.6</v>
      </c>
      <c r="AC40" s="91">
        <v>1.6</v>
      </c>
      <c r="AD40" s="88"/>
      <c r="AE40" s="87"/>
      <c r="AF40" s="4">
        <v>1.6</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ouikFm0eTZWUWtTbcEtQpstYxdn8l4We6lO3zX4XiIjT2BjGjX3HRzsSC0GgghX8E946qftXTMw11OuWZ00Q==" saltValue="5etFEymZS//e9IHYLzXpF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107F9E8-F3BD-433F-BED9-27A3DD80206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MIRA - Mirani (66/11kV)</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736</v>
      </c>
      <c r="J3" s="110"/>
      <c r="K3" s="110"/>
      <c r="L3" s="110"/>
      <c r="M3" s="110"/>
      <c r="N3" s="110"/>
      <c r="O3" s="110"/>
      <c r="P3" s="110"/>
      <c r="Q3" s="110"/>
      <c r="R3" s="110"/>
      <c r="S3" s="110"/>
      <c r="V3" s="112" t="s">
        <v>3</v>
      </c>
      <c r="W3" s="110"/>
      <c r="Y3" s="113" t="s">
        <v>737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738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739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740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2.2999999999999998</v>
      </c>
      <c r="K26" s="87"/>
      <c r="L26" s="122">
        <v>2.2999999999999998</v>
      </c>
      <c r="M26" s="87"/>
      <c r="N26" s="122">
        <v>2.2999999999999998</v>
      </c>
      <c r="O26" s="87"/>
      <c r="P26" s="122">
        <v>2.2999999999999998</v>
      </c>
      <c r="Q26" s="88"/>
      <c r="R26" s="87"/>
      <c r="S26" s="122">
        <v>2.2999999999999998</v>
      </c>
      <c r="T26" s="87"/>
      <c r="U26" s="122">
        <v>2.2999999999999998</v>
      </c>
      <c r="V26" s="87"/>
      <c r="W26" s="122">
        <v>2.2999999999999998</v>
      </c>
      <c r="X26" s="88"/>
      <c r="Y26" s="88"/>
      <c r="Z26" s="88"/>
      <c r="AA26" s="87"/>
      <c r="AB26" s="3">
        <v>2.2999999999999998</v>
      </c>
      <c r="AC26" s="91">
        <v>2.2999999999999998</v>
      </c>
      <c r="AD26" s="88"/>
      <c r="AE26" s="87"/>
      <c r="AF26" s="4">
        <v>2.2999999999999998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2.2999999999999998</v>
      </c>
      <c r="K28" s="87"/>
      <c r="L28" s="122">
        <v>2.2999999999999998</v>
      </c>
      <c r="M28" s="87"/>
      <c r="N28" s="122">
        <v>2.2999999999999998</v>
      </c>
      <c r="O28" s="87"/>
      <c r="P28" s="122">
        <v>2.2999999999999998</v>
      </c>
      <c r="Q28" s="88"/>
      <c r="R28" s="87"/>
      <c r="S28" s="122">
        <v>2.2999999999999998</v>
      </c>
      <c r="T28" s="87"/>
      <c r="U28" s="122">
        <v>2</v>
      </c>
      <c r="V28" s="87"/>
      <c r="W28" s="122">
        <v>2</v>
      </c>
      <c r="X28" s="88"/>
      <c r="Y28" s="88"/>
      <c r="Z28" s="88"/>
      <c r="AA28" s="87"/>
      <c r="AB28" s="3">
        <v>2</v>
      </c>
      <c r="AC28" s="91">
        <v>2</v>
      </c>
      <c r="AD28" s="88"/>
      <c r="AE28" s="87"/>
      <c r="AF28" s="4">
        <v>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0.91800000000000004</v>
      </c>
      <c r="K31" s="87"/>
      <c r="L31" s="124">
        <v>0.91800000000000004</v>
      </c>
      <c r="M31" s="87"/>
      <c r="N31" s="124">
        <v>0.91800000000000004</v>
      </c>
      <c r="O31" s="87"/>
      <c r="P31" s="124">
        <v>0.91800000000000004</v>
      </c>
      <c r="Q31" s="88"/>
      <c r="R31" s="87"/>
      <c r="S31" s="124">
        <v>0.91800000000000004</v>
      </c>
      <c r="T31" s="87"/>
      <c r="U31" s="124">
        <v>0.95299999999999996</v>
      </c>
      <c r="V31" s="87"/>
      <c r="W31" s="124">
        <v>0.95299999999999996</v>
      </c>
      <c r="X31" s="88"/>
      <c r="Y31" s="88"/>
      <c r="Z31" s="88"/>
      <c r="AA31" s="87"/>
      <c r="AB31" s="7">
        <v>0.95299999999999996</v>
      </c>
      <c r="AC31" s="94">
        <v>0.95299999999999996</v>
      </c>
      <c r="AD31" s="88"/>
      <c r="AE31" s="87"/>
      <c r="AF31" s="8">
        <v>0.95299999999999996</v>
      </c>
    </row>
    <row r="32" spans="4:32" ht="13.15" customHeight="1" x14ac:dyDescent="0.25">
      <c r="E32" s="89" t="s">
        <v>34</v>
      </c>
      <c r="F32" s="88"/>
      <c r="G32" s="88"/>
      <c r="H32" s="88"/>
      <c r="I32" s="90"/>
      <c r="J32" s="122">
        <v>1.5</v>
      </c>
      <c r="K32" s="87"/>
      <c r="L32" s="122">
        <v>1.5</v>
      </c>
      <c r="M32" s="87"/>
      <c r="N32" s="122">
        <v>1.5</v>
      </c>
      <c r="O32" s="87"/>
      <c r="P32" s="122">
        <v>1.5</v>
      </c>
      <c r="Q32" s="88"/>
      <c r="R32" s="87"/>
      <c r="S32" s="122">
        <v>1.5</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2.1</v>
      </c>
      <c r="K33" s="87"/>
      <c r="L33" s="123">
        <v>2.1</v>
      </c>
      <c r="M33" s="87"/>
      <c r="N33" s="123">
        <v>2.1</v>
      </c>
      <c r="O33" s="87"/>
      <c r="P33" s="123">
        <v>2.1</v>
      </c>
      <c r="Q33" s="88"/>
      <c r="R33" s="87"/>
      <c r="S33" s="123">
        <v>2.1</v>
      </c>
      <c r="T33" s="87"/>
      <c r="U33" s="123">
        <v>1.9</v>
      </c>
      <c r="V33" s="87"/>
      <c r="W33" s="123">
        <v>1.9</v>
      </c>
      <c r="X33" s="88"/>
      <c r="Y33" s="88"/>
      <c r="Z33" s="88"/>
      <c r="AA33" s="87"/>
      <c r="AB33" s="9">
        <v>1.9</v>
      </c>
      <c r="AC33" s="93">
        <v>1.8</v>
      </c>
      <c r="AD33" s="88"/>
      <c r="AE33" s="87"/>
      <c r="AF33" s="10">
        <v>1.8</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2">
        <v>0.6</v>
      </c>
      <c r="K36" s="87"/>
      <c r="L36" s="122">
        <v>0.6</v>
      </c>
      <c r="M36" s="87"/>
      <c r="N36" s="122">
        <v>0.6</v>
      </c>
      <c r="O36" s="87"/>
      <c r="P36" s="122">
        <v>0.6</v>
      </c>
      <c r="Q36" s="88"/>
      <c r="R36" s="87"/>
      <c r="S36" s="122">
        <v>0.6</v>
      </c>
      <c r="T36" s="87"/>
      <c r="U36" s="122">
        <v>0.4</v>
      </c>
      <c r="V36" s="87"/>
      <c r="W36" s="122">
        <v>0.4</v>
      </c>
      <c r="X36" s="88"/>
      <c r="Y36" s="88"/>
      <c r="Z36" s="88"/>
      <c r="AA36" s="87"/>
      <c r="AB36" s="3">
        <v>0.4</v>
      </c>
      <c r="AC36" s="91">
        <v>0.3</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2+oT2Zz4ckhvakkNGe83Tn0zxN5leNPk76JL4cNP9EOvxOpvUYlK7Wrmg0/A3Nmx8lRVlMsZYUAs/jRrpKNxA==" saltValue="P8iQgmab+t79zSDwNOYqt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C7FD3E2-D943-472F-8A96-71A0E69C97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MITC - Mitchell (33/11kV)</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732</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278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733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734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9.1</v>
      </c>
      <c r="K26" s="87"/>
      <c r="L26" s="122">
        <v>9.1</v>
      </c>
      <c r="M26" s="87"/>
      <c r="N26" s="122">
        <v>9.1</v>
      </c>
      <c r="O26" s="87"/>
      <c r="P26" s="122">
        <v>9.1</v>
      </c>
      <c r="Q26" s="88"/>
      <c r="R26" s="87"/>
      <c r="S26" s="122">
        <v>9.1</v>
      </c>
      <c r="T26" s="87"/>
      <c r="U26" s="122">
        <v>9.4</v>
      </c>
      <c r="V26" s="87"/>
      <c r="W26" s="122">
        <v>9.4</v>
      </c>
      <c r="X26" s="88"/>
      <c r="Y26" s="88"/>
      <c r="Z26" s="88"/>
      <c r="AA26" s="87"/>
      <c r="AB26" s="3">
        <v>9.4</v>
      </c>
      <c r="AC26" s="91">
        <v>9.4</v>
      </c>
      <c r="AD26" s="88"/>
      <c r="AE26" s="87"/>
      <c r="AF26" s="4">
        <v>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v>
      </c>
      <c r="K28" s="87"/>
      <c r="L28" s="122">
        <v>2.1</v>
      </c>
      <c r="M28" s="87"/>
      <c r="N28" s="122">
        <v>2.1</v>
      </c>
      <c r="O28" s="87"/>
      <c r="P28" s="122">
        <v>2.1</v>
      </c>
      <c r="Q28" s="88"/>
      <c r="R28" s="87"/>
      <c r="S28" s="122">
        <v>2.1</v>
      </c>
      <c r="T28" s="87"/>
      <c r="U28" s="122">
        <v>1.6</v>
      </c>
      <c r="V28" s="87"/>
      <c r="W28" s="122">
        <v>1.6</v>
      </c>
      <c r="X28" s="88"/>
      <c r="Y28" s="88"/>
      <c r="Z28" s="88"/>
      <c r="AA28" s="87"/>
      <c r="AB28" s="3">
        <v>1.6</v>
      </c>
      <c r="AC28" s="91">
        <v>1.6</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0.997</v>
      </c>
      <c r="K31" s="87"/>
      <c r="L31" s="124">
        <v>0.997</v>
      </c>
      <c r="M31" s="87"/>
      <c r="N31" s="124">
        <v>0.997</v>
      </c>
      <c r="O31" s="87"/>
      <c r="P31" s="124">
        <v>0.997</v>
      </c>
      <c r="Q31" s="88"/>
      <c r="R31" s="87"/>
      <c r="S31" s="124">
        <v>0.997</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v>
      </c>
      <c r="K33" s="87"/>
      <c r="L33" s="123">
        <v>2</v>
      </c>
      <c r="M33" s="87"/>
      <c r="N33" s="123">
        <v>2</v>
      </c>
      <c r="O33" s="87"/>
      <c r="P33" s="123">
        <v>2</v>
      </c>
      <c r="Q33" s="88"/>
      <c r="R33" s="87"/>
      <c r="S33" s="123">
        <v>2</v>
      </c>
      <c r="T33" s="87"/>
      <c r="U33" s="123">
        <v>1.6</v>
      </c>
      <c r="V33" s="87"/>
      <c r="W33" s="123">
        <v>1.6</v>
      </c>
      <c r="X33" s="88"/>
      <c r="Y33" s="88"/>
      <c r="Z33" s="88"/>
      <c r="AA33" s="87"/>
      <c r="AB33" s="9">
        <v>1.6</v>
      </c>
      <c r="AC33" s="93">
        <v>1.6</v>
      </c>
      <c r="AD33" s="88"/>
      <c r="AE33" s="87"/>
      <c r="AF33" s="10">
        <v>1.6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735</v>
      </c>
      <c r="K35" s="87"/>
      <c r="L35" s="121" t="s">
        <v>735</v>
      </c>
      <c r="M35" s="87"/>
      <c r="N35" s="121" t="s">
        <v>735</v>
      </c>
      <c r="O35" s="87"/>
      <c r="P35" s="121" t="s">
        <v>735</v>
      </c>
      <c r="Q35" s="88"/>
      <c r="R35" s="87"/>
      <c r="S35" s="121" t="s">
        <v>735</v>
      </c>
      <c r="T35" s="87"/>
      <c r="U35" s="121" t="s">
        <v>735</v>
      </c>
      <c r="V35" s="87"/>
      <c r="W35" s="121" t="s">
        <v>735</v>
      </c>
      <c r="X35" s="88"/>
      <c r="Y35" s="88"/>
      <c r="Z35" s="88"/>
      <c r="AA35" s="87"/>
      <c r="AB35" s="5" t="s">
        <v>735</v>
      </c>
      <c r="AC35" s="86" t="s">
        <v>735</v>
      </c>
      <c r="AD35" s="88"/>
      <c r="AE35" s="87"/>
      <c r="AF35" s="6" t="s">
        <v>735</v>
      </c>
    </row>
    <row r="36" spans="5:32" ht="13.15" customHeight="1" x14ac:dyDescent="0.25">
      <c r="E36" s="89" t="s">
        <v>39</v>
      </c>
      <c r="F36" s="88"/>
      <c r="G36" s="88"/>
      <c r="H36" s="88"/>
      <c r="I36" s="90"/>
      <c r="J36" s="122">
        <v>2</v>
      </c>
      <c r="K36" s="87"/>
      <c r="L36" s="122">
        <v>2</v>
      </c>
      <c r="M36" s="87"/>
      <c r="N36" s="122">
        <v>2</v>
      </c>
      <c r="O36" s="87"/>
      <c r="P36" s="122">
        <v>2</v>
      </c>
      <c r="Q36" s="88"/>
      <c r="R36" s="87"/>
      <c r="S36" s="122">
        <v>2</v>
      </c>
      <c r="T36" s="87"/>
      <c r="U36" s="122">
        <v>1.6</v>
      </c>
      <c r="V36" s="87"/>
      <c r="W36" s="122">
        <v>1.6</v>
      </c>
      <c r="X36" s="88"/>
      <c r="Y36" s="88"/>
      <c r="Z36" s="88"/>
      <c r="AA36" s="87"/>
      <c r="AB36" s="3">
        <v>1.6</v>
      </c>
      <c r="AC36" s="91">
        <v>1.6</v>
      </c>
      <c r="AD36" s="88"/>
      <c r="AE36" s="87"/>
      <c r="AF36" s="4">
        <v>1.6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1.6</v>
      </c>
      <c r="K38" s="87"/>
      <c r="L38" s="122">
        <v>1.6</v>
      </c>
      <c r="M38" s="87"/>
      <c r="N38" s="122">
        <v>1.6</v>
      </c>
      <c r="O38" s="87"/>
      <c r="P38" s="122">
        <v>1.6</v>
      </c>
      <c r="Q38" s="88"/>
      <c r="R38" s="87"/>
      <c r="S38" s="122">
        <v>1.6</v>
      </c>
      <c r="T38" s="87"/>
      <c r="U38" s="122">
        <v>1.6</v>
      </c>
      <c r="V38" s="87"/>
      <c r="W38" s="122">
        <v>1.6</v>
      </c>
      <c r="X38" s="88"/>
      <c r="Y38" s="88"/>
      <c r="Z38" s="88"/>
      <c r="AA38" s="87"/>
      <c r="AB38" s="3">
        <v>1.6</v>
      </c>
      <c r="AC38" s="91">
        <v>1.6</v>
      </c>
      <c r="AD38" s="88"/>
      <c r="AE38" s="87"/>
      <c r="AF38" s="4">
        <v>1.6</v>
      </c>
    </row>
    <row r="39" spans="5:32" x14ac:dyDescent="0.25">
      <c r="E39" s="89" t="s">
        <v>42</v>
      </c>
      <c r="F39" s="88"/>
      <c r="G39" s="88"/>
      <c r="H39" s="88"/>
      <c r="I39" s="90"/>
      <c r="J39" s="122">
        <v>3.1</v>
      </c>
      <c r="K39" s="87"/>
      <c r="L39" s="122">
        <v>3.1</v>
      </c>
      <c r="M39" s="87"/>
      <c r="N39" s="122">
        <v>3.1</v>
      </c>
      <c r="O39" s="87"/>
      <c r="P39" s="122">
        <v>3.1</v>
      </c>
      <c r="Q39" s="88"/>
      <c r="R39" s="87"/>
      <c r="S39" s="122">
        <v>3.1</v>
      </c>
      <c r="T39" s="87"/>
      <c r="U39" s="122">
        <v>3.1</v>
      </c>
      <c r="V39" s="87"/>
      <c r="W39" s="122">
        <v>3.1</v>
      </c>
      <c r="X39" s="88"/>
      <c r="Y39" s="88"/>
      <c r="Z39" s="88"/>
      <c r="AA39" s="87"/>
      <c r="AB39" s="3">
        <v>3.1</v>
      </c>
      <c r="AC39" s="91">
        <v>3.1</v>
      </c>
      <c r="AD39" s="88"/>
      <c r="AE39" s="87"/>
      <c r="AF39" s="4">
        <v>3.1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3pJI2l2Bso5zOHDyLRSrdnTdOlgdMkJUJZc0wT4LT4l97lShHXoP2qh9jcMWWCbBAlVVGLYUMFmc0y2vnPQ1w==" saltValue="3h8rOnkLzvpJUdzaZguES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2B51066-A73E-46B9-8B5A-30EB8109E1A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MIVA - Miriam Vale (66/22kV)</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771</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772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535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0.6</v>
      </c>
      <c r="K26" s="87"/>
      <c r="L26" s="122">
        <v>0.6</v>
      </c>
      <c r="M26" s="87"/>
      <c r="N26" s="122">
        <v>0.6</v>
      </c>
      <c r="O26" s="87"/>
      <c r="P26" s="122">
        <v>0.6</v>
      </c>
      <c r="Q26" s="88"/>
      <c r="R26" s="87"/>
      <c r="S26" s="122">
        <v>0.6</v>
      </c>
      <c r="T26" s="87"/>
      <c r="U26" s="122">
        <v>0.6</v>
      </c>
      <c r="V26" s="87"/>
      <c r="W26" s="122">
        <v>0.6</v>
      </c>
      <c r="X26" s="88"/>
      <c r="Y26" s="88"/>
      <c r="Z26" s="88"/>
      <c r="AA26" s="87"/>
      <c r="AB26" s="3">
        <v>0.6</v>
      </c>
      <c r="AC26" s="91">
        <v>0.6</v>
      </c>
      <c r="AD26" s="88"/>
      <c r="AE26" s="87"/>
      <c r="AF26" s="4">
        <v>0.6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0.1</v>
      </c>
      <c r="K28" s="87"/>
      <c r="L28" s="122">
        <v>0.1</v>
      </c>
      <c r="M28" s="87"/>
      <c r="N28" s="122">
        <v>0.1</v>
      </c>
      <c r="O28" s="87"/>
      <c r="P28" s="122">
        <v>0.1</v>
      </c>
      <c r="Q28" s="88"/>
      <c r="R28" s="87"/>
      <c r="S28" s="122">
        <v>0.1</v>
      </c>
      <c r="T28" s="87"/>
      <c r="U28" s="122">
        <v>0.1</v>
      </c>
      <c r="V28" s="87"/>
      <c r="W28" s="122">
        <v>0.1</v>
      </c>
      <c r="X28" s="88"/>
      <c r="Y28" s="88"/>
      <c r="Z28" s="88"/>
      <c r="AA28" s="87"/>
      <c r="AB28" s="3">
        <v>0.1</v>
      </c>
      <c r="AC28" s="91">
        <v>0.1</v>
      </c>
      <c r="AD28" s="88"/>
      <c r="AE28" s="87"/>
      <c r="AF28" s="4">
        <v>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0.82</v>
      </c>
      <c r="K31" s="87"/>
      <c r="L31" s="124">
        <v>0.82</v>
      </c>
      <c r="M31" s="87"/>
      <c r="N31" s="124">
        <v>0.82</v>
      </c>
      <c r="O31" s="87"/>
      <c r="P31" s="124">
        <v>0.82</v>
      </c>
      <c r="Q31" s="88"/>
      <c r="R31" s="87"/>
      <c r="S31" s="124">
        <v>0.82</v>
      </c>
      <c r="T31" s="87"/>
      <c r="U31" s="124">
        <v>0.85</v>
      </c>
      <c r="V31" s="87"/>
      <c r="W31" s="124">
        <v>0.85</v>
      </c>
      <c r="X31" s="88"/>
      <c r="Y31" s="88"/>
      <c r="Z31" s="88"/>
      <c r="AA31" s="87"/>
      <c r="AB31" s="7">
        <v>0.85</v>
      </c>
      <c r="AC31" s="94">
        <v>0.85</v>
      </c>
      <c r="AD31" s="88"/>
      <c r="AE31" s="87"/>
      <c r="AF31" s="8">
        <v>0.85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0.1</v>
      </c>
      <c r="K33" s="87"/>
      <c r="L33" s="123">
        <v>0.1</v>
      </c>
      <c r="M33" s="87"/>
      <c r="N33" s="123">
        <v>0.1</v>
      </c>
      <c r="O33" s="87"/>
      <c r="P33" s="123">
        <v>0.1</v>
      </c>
      <c r="Q33" s="88"/>
      <c r="R33" s="87"/>
      <c r="S33" s="123">
        <v>0.1</v>
      </c>
      <c r="T33" s="87"/>
      <c r="U33" s="123">
        <v>0.1</v>
      </c>
      <c r="V33" s="87"/>
      <c r="W33" s="123">
        <v>0.1</v>
      </c>
      <c r="X33" s="88"/>
      <c r="Y33" s="88"/>
      <c r="Z33" s="88"/>
      <c r="AA33" s="87"/>
      <c r="AB33" s="9">
        <v>0.1</v>
      </c>
      <c r="AC33" s="93">
        <v>0.1</v>
      </c>
      <c r="AD33" s="88"/>
      <c r="AE33" s="87"/>
      <c r="AF33" s="10">
        <v>0.1</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773</v>
      </c>
      <c r="K35" s="87"/>
      <c r="L35" s="121" t="s">
        <v>773</v>
      </c>
      <c r="M35" s="87"/>
      <c r="N35" s="121" t="s">
        <v>773</v>
      </c>
      <c r="O35" s="87"/>
      <c r="P35" s="121" t="s">
        <v>773</v>
      </c>
      <c r="Q35" s="88"/>
      <c r="R35" s="87"/>
      <c r="S35" s="121" t="s">
        <v>773</v>
      </c>
      <c r="T35" s="87"/>
      <c r="U35" s="121" t="s">
        <v>773</v>
      </c>
      <c r="V35" s="87"/>
      <c r="W35" s="121" t="s">
        <v>773</v>
      </c>
      <c r="X35" s="88"/>
      <c r="Y35" s="88"/>
      <c r="Z35" s="88"/>
      <c r="AA35" s="87"/>
      <c r="AB35" s="5" t="s">
        <v>773</v>
      </c>
      <c r="AC35" s="86" t="s">
        <v>773</v>
      </c>
      <c r="AD35" s="88"/>
      <c r="AE35" s="87"/>
      <c r="AF35" s="6" t="s">
        <v>773</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2">
        <v>0.1</v>
      </c>
      <c r="V36" s="87"/>
      <c r="W36" s="122">
        <v>0.1</v>
      </c>
      <c r="X36" s="88"/>
      <c r="Y36" s="88"/>
      <c r="Z36" s="88"/>
      <c r="AA36" s="87"/>
      <c r="AB36" s="3">
        <v>0.1</v>
      </c>
      <c r="AC36" s="91">
        <v>0.1</v>
      </c>
      <c r="AD36" s="88"/>
      <c r="AE36" s="87"/>
      <c r="AF36" s="4">
        <v>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C2PcUwvYl6gAxTVRNQJ791MfCCfHIhXZghvv7Rc2WtZnBfc90bzLBu3TtRCLGpg+vRH0nhzVGgWeL7jxLaPzwg==" saltValue="Ps7M/V6iCqi5ElALFE4CQ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386C2F8-A342-43F8-AB30-A0760AB6753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MLEP - Mount Leyshon Pump (66/11kV)</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783</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784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785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786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39</v>
      </c>
      <c r="K26" s="87"/>
      <c r="L26" s="122">
        <v>39</v>
      </c>
      <c r="M26" s="87"/>
      <c r="N26" s="122">
        <v>39</v>
      </c>
      <c r="O26" s="87"/>
      <c r="P26" s="122">
        <v>39</v>
      </c>
      <c r="Q26" s="88"/>
      <c r="R26" s="87"/>
      <c r="S26" s="122">
        <v>39</v>
      </c>
      <c r="T26" s="87"/>
      <c r="U26" s="122">
        <v>42</v>
      </c>
      <c r="V26" s="87"/>
      <c r="W26" s="122">
        <v>42</v>
      </c>
      <c r="X26" s="88"/>
      <c r="Y26" s="88"/>
      <c r="Z26" s="88"/>
      <c r="AA26" s="87"/>
      <c r="AB26" s="3">
        <v>42</v>
      </c>
      <c r="AC26" s="91">
        <v>42</v>
      </c>
      <c r="AD26" s="88"/>
      <c r="AE26" s="87"/>
      <c r="AF26" s="4">
        <v>42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12.7</v>
      </c>
      <c r="K28" s="87"/>
      <c r="L28" s="122">
        <v>12.7</v>
      </c>
      <c r="M28" s="87"/>
      <c r="N28" s="122">
        <v>12.8</v>
      </c>
      <c r="O28" s="87"/>
      <c r="P28" s="122">
        <v>12.9</v>
      </c>
      <c r="Q28" s="88"/>
      <c r="R28" s="87"/>
      <c r="S28" s="122">
        <v>12.9</v>
      </c>
      <c r="T28" s="87"/>
      <c r="U28" s="122">
        <v>8.5</v>
      </c>
      <c r="V28" s="87"/>
      <c r="W28" s="122">
        <v>8.5</v>
      </c>
      <c r="X28" s="88"/>
      <c r="Y28" s="88"/>
      <c r="Z28" s="88"/>
      <c r="AA28" s="87"/>
      <c r="AB28" s="3">
        <v>8.5</v>
      </c>
      <c r="AC28" s="91">
        <v>8.5</v>
      </c>
      <c r="AD28" s="88"/>
      <c r="AE28" s="87"/>
      <c r="AF28" s="4">
        <v>8.5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0.96199999999999997</v>
      </c>
      <c r="K31" s="87"/>
      <c r="L31" s="124">
        <v>0.96199999999999997</v>
      </c>
      <c r="M31" s="87"/>
      <c r="N31" s="124">
        <v>0.96199999999999997</v>
      </c>
      <c r="O31" s="87"/>
      <c r="P31" s="124">
        <v>0.96199999999999997</v>
      </c>
      <c r="Q31" s="88"/>
      <c r="R31" s="87"/>
      <c r="S31" s="124">
        <v>0.96199999999999997</v>
      </c>
      <c r="T31" s="87"/>
      <c r="U31" s="124">
        <v>0.97299999999999998</v>
      </c>
      <c r="V31" s="87"/>
      <c r="W31" s="124">
        <v>0.97299999999999998</v>
      </c>
      <c r="X31" s="88"/>
      <c r="Y31" s="88"/>
      <c r="Z31" s="88"/>
      <c r="AA31" s="87"/>
      <c r="AB31" s="7">
        <v>0.97299999999999998</v>
      </c>
      <c r="AC31" s="94">
        <v>0.97299999999999998</v>
      </c>
      <c r="AD31" s="88"/>
      <c r="AE31" s="87"/>
      <c r="AF31" s="8">
        <v>0.97299999999999998</v>
      </c>
    </row>
    <row r="32" spans="4:32" ht="13.15" customHeight="1" x14ac:dyDescent="0.25">
      <c r="E32" s="89" t="s">
        <v>34</v>
      </c>
      <c r="F32" s="88"/>
      <c r="G32" s="88"/>
      <c r="H32" s="88"/>
      <c r="I32" s="90"/>
      <c r="J32" s="122">
        <v>27.9</v>
      </c>
      <c r="K32" s="87"/>
      <c r="L32" s="122">
        <v>27.9</v>
      </c>
      <c r="M32" s="87"/>
      <c r="N32" s="122">
        <v>27.9</v>
      </c>
      <c r="O32" s="87"/>
      <c r="P32" s="122">
        <v>27.9</v>
      </c>
      <c r="Q32" s="88"/>
      <c r="R32" s="87"/>
      <c r="S32" s="122">
        <v>27.9</v>
      </c>
      <c r="T32" s="87"/>
      <c r="U32" s="122">
        <v>27.9</v>
      </c>
      <c r="V32" s="87"/>
      <c r="W32" s="122">
        <v>27.9</v>
      </c>
      <c r="X32" s="88"/>
      <c r="Y32" s="88"/>
      <c r="Z32" s="88"/>
      <c r="AA32" s="87"/>
      <c r="AB32" s="3">
        <v>27.9</v>
      </c>
      <c r="AC32" s="91">
        <v>27.9</v>
      </c>
      <c r="AD32" s="88"/>
      <c r="AE32" s="87"/>
      <c r="AF32" s="4">
        <v>27.9</v>
      </c>
    </row>
    <row r="33" spans="5:32" ht="13.15" customHeight="1" x14ac:dyDescent="0.25">
      <c r="E33" s="92" t="s">
        <v>35</v>
      </c>
      <c r="F33" s="88"/>
      <c r="G33" s="88"/>
      <c r="H33" s="88"/>
      <c r="I33" s="90"/>
      <c r="J33" s="123">
        <v>11.7</v>
      </c>
      <c r="K33" s="87"/>
      <c r="L33" s="123">
        <v>11.7</v>
      </c>
      <c r="M33" s="87"/>
      <c r="N33" s="123">
        <v>11.8</v>
      </c>
      <c r="O33" s="87"/>
      <c r="P33" s="123">
        <v>11.8</v>
      </c>
      <c r="Q33" s="88"/>
      <c r="R33" s="87"/>
      <c r="S33" s="123">
        <v>11.9</v>
      </c>
      <c r="T33" s="87"/>
      <c r="U33" s="123">
        <v>8.4</v>
      </c>
      <c r="V33" s="87"/>
      <c r="W33" s="123">
        <v>8.4</v>
      </c>
      <c r="X33" s="88"/>
      <c r="Y33" s="88"/>
      <c r="Z33" s="88"/>
      <c r="AA33" s="87"/>
      <c r="AB33" s="9">
        <v>8.4</v>
      </c>
      <c r="AC33" s="93">
        <v>8.4</v>
      </c>
      <c r="AD33" s="88"/>
      <c r="AE33" s="87"/>
      <c r="AF33" s="10">
        <v>8.4</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r7R/EOAzXAlD5gk4t+Ud9vYFxOEEpBcCRI+Jyofs8fb5anEMnAled9L7c4C23mtjFCp9oekmzKtTQbkUS5sg==" saltValue="aplVff+qUTHxJP9U3AvMa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CB62747-D77A-4499-9928-363BEEECDEF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MOBA - Mt Bassett (33/11kV)</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J51"/>
  <sheetViews>
    <sheetView showGridLines="0" topLeftCell="A1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134</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136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137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73.900000000000006</v>
      </c>
      <c r="K26" s="87"/>
      <c r="L26" s="122">
        <v>73.900000000000006</v>
      </c>
      <c r="M26" s="87"/>
      <c r="N26" s="122">
        <v>73.900000000000006</v>
      </c>
      <c r="O26" s="87"/>
      <c r="P26" s="122">
        <v>73.900000000000006</v>
      </c>
      <c r="Q26" s="88"/>
      <c r="R26" s="87"/>
      <c r="S26" s="122">
        <v>73.900000000000006</v>
      </c>
      <c r="T26" s="87"/>
      <c r="U26" s="122">
        <v>76.599999999999994</v>
      </c>
      <c r="V26" s="87"/>
      <c r="W26" s="122">
        <v>76.599999999999994</v>
      </c>
      <c r="X26" s="88"/>
      <c r="Y26" s="88"/>
      <c r="Z26" s="88"/>
      <c r="AA26" s="87"/>
      <c r="AB26" s="3">
        <v>76.599999999999994</v>
      </c>
      <c r="AC26" s="91">
        <v>76.599999999999994</v>
      </c>
      <c r="AD26" s="88"/>
      <c r="AE26" s="87"/>
      <c r="AF26" s="4">
        <v>76.599999999999994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16.2</v>
      </c>
      <c r="K28" s="87"/>
      <c r="L28" s="122">
        <v>16.3</v>
      </c>
      <c r="M28" s="87"/>
      <c r="N28" s="122">
        <v>16.5</v>
      </c>
      <c r="O28" s="87"/>
      <c r="P28" s="122">
        <v>16.600000000000001</v>
      </c>
      <c r="Q28" s="88"/>
      <c r="R28" s="87"/>
      <c r="S28" s="122">
        <v>16.8</v>
      </c>
      <c r="T28" s="87"/>
      <c r="U28" s="122">
        <v>8.6999999999999993</v>
      </c>
      <c r="V28" s="87"/>
      <c r="W28" s="122">
        <v>8.8000000000000007</v>
      </c>
      <c r="X28" s="88"/>
      <c r="Y28" s="88"/>
      <c r="Z28" s="88"/>
      <c r="AA28" s="87"/>
      <c r="AB28" s="3">
        <v>8.8000000000000007</v>
      </c>
      <c r="AC28" s="91">
        <v>8.8000000000000007</v>
      </c>
      <c r="AD28" s="88"/>
      <c r="AE28" s="87"/>
      <c r="AF28" s="4">
        <v>8.9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0.99199999999999999</v>
      </c>
      <c r="K31" s="87"/>
      <c r="L31" s="124">
        <v>0.99199999999999999</v>
      </c>
      <c r="M31" s="87"/>
      <c r="N31" s="124">
        <v>0.99199999999999999</v>
      </c>
      <c r="O31" s="87"/>
      <c r="P31" s="124">
        <v>0.99199999999999999</v>
      </c>
      <c r="Q31" s="88"/>
      <c r="R31" s="87"/>
      <c r="S31" s="124">
        <v>0.99199999999999999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40.9</v>
      </c>
      <c r="K32" s="87"/>
      <c r="L32" s="122">
        <v>40.9</v>
      </c>
      <c r="M32" s="87"/>
      <c r="N32" s="122">
        <v>40.9</v>
      </c>
      <c r="O32" s="87"/>
      <c r="P32" s="122">
        <v>40.9</v>
      </c>
      <c r="Q32" s="88"/>
      <c r="R32" s="87"/>
      <c r="S32" s="122">
        <v>40.9</v>
      </c>
      <c r="T32" s="87"/>
      <c r="U32" s="122">
        <v>42.2</v>
      </c>
      <c r="V32" s="87"/>
      <c r="W32" s="122">
        <v>42.2</v>
      </c>
      <c r="X32" s="88"/>
      <c r="Y32" s="88"/>
      <c r="Z32" s="88"/>
      <c r="AA32" s="87"/>
      <c r="AB32" s="3">
        <v>42.2</v>
      </c>
      <c r="AC32" s="91">
        <v>42.2</v>
      </c>
      <c r="AD32" s="88"/>
      <c r="AE32" s="87"/>
      <c r="AF32" s="4">
        <v>42.2</v>
      </c>
    </row>
    <row r="33" spans="5:32" ht="13.15" customHeight="1" x14ac:dyDescent="0.25">
      <c r="E33" s="92" t="s">
        <v>35</v>
      </c>
      <c r="F33" s="88"/>
      <c r="G33" s="88"/>
      <c r="H33" s="88"/>
      <c r="I33" s="90"/>
      <c r="J33" s="123">
        <v>14.5</v>
      </c>
      <c r="K33" s="87"/>
      <c r="L33" s="123">
        <v>14.6</v>
      </c>
      <c r="M33" s="87"/>
      <c r="N33" s="123">
        <v>14.7</v>
      </c>
      <c r="O33" s="87"/>
      <c r="P33" s="123">
        <v>14.9</v>
      </c>
      <c r="Q33" s="88"/>
      <c r="R33" s="87"/>
      <c r="S33" s="123">
        <v>15</v>
      </c>
      <c r="T33" s="87"/>
      <c r="U33" s="123">
        <v>8.6</v>
      </c>
      <c r="V33" s="87"/>
      <c r="W33" s="123">
        <v>8.6</v>
      </c>
      <c r="X33" s="88"/>
      <c r="Y33" s="88"/>
      <c r="Z33" s="88"/>
      <c r="AA33" s="87"/>
      <c r="AB33" s="9">
        <v>8.6</v>
      </c>
      <c r="AC33" s="93">
        <v>8.6</v>
      </c>
      <c r="AD33" s="88"/>
      <c r="AE33" s="87"/>
      <c r="AF33" s="10">
        <v>8.6999999999999993</v>
      </c>
    </row>
    <row r="34" spans="5:32" ht="20.25" customHeight="1" x14ac:dyDescent="0.25">
      <c r="E34" s="89" t="s">
        <v>36</v>
      </c>
      <c r="F34" s="88"/>
      <c r="G34" s="88"/>
      <c r="H34" s="88"/>
      <c r="I34" s="90"/>
      <c r="J34" s="121">
        <v>0.7</v>
      </c>
      <c r="K34" s="87"/>
      <c r="L34" s="121">
        <v>0.7</v>
      </c>
      <c r="M34" s="87"/>
      <c r="N34" s="121">
        <v>0.7</v>
      </c>
      <c r="O34" s="87"/>
      <c r="P34" s="121">
        <v>0.7</v>
      </c>
      <c r="Q34" s="88"/>
      <c r="R34" s="87"/>
      <c r="S34" s="121">
        <v>0.8</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oYqBF/AyVrp/drk0lkelczjeI/2hZ5Yx5sVE6x8arQpWimvHBLdcDzIUz0ZCFK5ybjRpd1w6Jr6RAudxdFcdA==" saltValue="s03TawH/j7RLHjQe0+Mh2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744AFAE-3DE8-41A6-BB02-3FBEEDC4419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BEGA - Belgian Gardens (66/11kV)</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745</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747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748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v>
      </c>
      <c r="K26" s="87"/>
      <c r="L26" s="122">
        <v>1.5</v>
      </c>
      <c r="M26" s="87"/>
      <c r="N26" s="122">
        <v>1.5</v>
      </c>
      <c r="O26" s="87"/>
      <c r="P26" s="122">
        <v>1.5</v>
      </c>
      <c r="Q26" s="88"/>
      <c r="R26" s="87"/>
      <c r="S26" s="122">
        <v>1.5</v>
      </c>
      <c r="T26" s="87"/>
      <c r="U26" s="122">
        <v>1.5</v>
      </c>
      <c r="V26" s="87"/>
      <c r="W26" s="122">
        <v>1.5</v>
      </c>
      <c r="X26" s="88"/>
      <c r="Y26" s="88"/>
      <c r="Z26" s="88"/>
      <c r="AA26" s="87"/>
      <c r="AB26" s="3">
        <v>1.5</v>
      </c>
      <c r="AC26" s="91">
        <v>1.5</v>
      </c>
      <c r="AD26" s="88"/>
      <c r="AE26" s="87"/>
      <c r="AF26" s="4">
        <v>1.5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0.1</v>
      </c>
      <c r="K28" s="87"/>
      <c r="L28" s="122">
        <v>0.1</v>
      </c>
      <c r="M28" s="87"/>
      <c r="N28" s="122">
        <v>0.1</v>
      </c>
      <c r="O28" s="87"/>
      <c r="P28" s="122">
        <v>0.1</v>
      </c>
      <c r="Q28" s="88"/>
      <c r="R28" s="87"/>
      <c r="S28" s="122">
        <v>0.1</v>
      </c>
      <c r="T28" s="87"/>
      <c r="U28" s="122">
        <v>0.2</v>
      </c>
      <c r="V28" s="87"/>
      <c r="W28" s="122">
        <v>0.2</v>
      </c>
      <c r="X28" s="88"/>
      <c r="Y28" s="88"/>
      <c r="Z28" s="88"/>
      <c r="AA28" s="87"/>
      <c r="AB28" s="3">
        <v>0.2</v>
      </c>
      <c r="AC28" s="91">
        <v>0.2</v>
      </c>
      <c r="AD28" s="88"/>
      <c r="AE28" s="87"/>
      <c r="AF28" s="4">
        <v>0.2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0.998</v>
      </c>
      <c r="K31" s="87"/>
      <c r="L31" s="124">
        <v>0.998</v>
      </c>
      <c r="M31" s="87"/>
      <c r="N31" s="124">
        <v>0.998</v>
      </c>
      <c r="O31" s="87"/>
      <c r="P31" s="124">
        <v>0.998</v>
      </c>
      <c r="Q31" s="88"/>
      <c r="R31" s="87"/>
      <c r="S31" s="124">
        <v>0.998</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0.1</v>
      </c>
      <c r="K33" s="87"/>
      <c r="L33" s="123">
        <v>0.1</v>
      </c>
      <c r="M33" s="87"/>
      <c r="N33" s="123">
        <v>0.1</v>
      </c>
      <c r="O33" s="87"/>
      <c r="P33" s="123">
        <v>0.1</v>
      </c>
      <c r="Q33" s="88"/>
      <c r="R33" s="87"/>
      <c r="S33" s="123">
        <v>0.1</v>
      </c>
      <c r="T33" s="87"/>
      <c r="U33" s="123">
        <v>0.2</v>
      </c>
      <c r="V33" s="87"/>
      <c r="W33" s="123">
        <v>0.2</v>
      </c>
      <c r="X33" s="88"/>
      <c r="Y33" s="88"/>
      <c r="Z33" s="88"/>
      <c r="AA33" s="87"/>
      <c r="AB33" s="9">
        <v>0.2</v>
      </c>
      <c r="AC33" s="93">
        <v>0.2</v>
      </c>
      <c r="AD33" s="88"/>
      <c r="AE33" s="87"/>
      <c r="AF33" s="10">
        <v>0.2</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224</v>
      </c>
      <c r="K35" s="87"/>
      <c r="L35" s="121" t="s">
        <v>224</v>
      </c>
      <c r="M35" s="87"/>
      <c r="N35" s="121" t="s">
        <v>224</v>
      </c>
      <c r="O35" s="87"/>
      <c r="P35" s="121" t="s">
        <v>224</v>
      </c>
      <c r="Q35" s="88"/>
      <c r="R35" s="87"/>
      <c r="S35" s="121" t="s">
        <v>224</v>
      </c>
      <c r="T35" s="87"/>
      <c r="U35" s="121" t="s">
        <v>224</v>
      </c>
      <c r="V35" s="87"/>
      <c r="W35" s="121" t="s">
        <v>224</v>
      </c>
      <c r="X35" s="88"/>
      <c r="Y35" s="88"/>
      <c r="Z35" s="88"/>
      <c r="AA35" s="87"/>
      <c r="AB35" s="5" t="s">
        <v>224</v>
      </c>
      <c r="AC35" s="86" t="s">
        <v>224</v>
      </c>
      <c r="AD35" s="88"/>
      <c r="AE35" s="87"/>
      <c r="AF35" s="6" t="s">
        <v>224</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2">
        <v>0.2</v>
      </c>
      <c r="V36" s="87"/>
      <c r="W36" s="122">
        <v>0.2</v>
      </c>
      <c r="X36" s="88"/>
      <c r="Y36" s="88"/>
      <c r="Z36" s="88"/>
      <c r="AA36" s="87"/>
      <c r="AB36" s="3">
        <v>0.2</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2CWrlZhCMEQNUTmp9mkIMDeC02sRxBjaVKuStmPp/US3kly458yRcajdrjpzkRs27bDT55opVWQEBu8QG6m+qQ==" saltValue="lkJiUxgk7lhB+OWIXduVU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D9EA211-2119-41C4-B0A7-53C10098EA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MODA - Monduran Dam (66/11kV)</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766</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767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768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769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0.7</v>
      </c>
      <c r="K26" s="87"/>
      <c r="L26" s="122">
        <v>0.7</v>
      </c>
      <c r="M26" s="87"/>
      <c r="N26" s="122">
        <v>0.7</v>
      </c>
      <c r="O26" s="87"/>
      <c r="P26" s="122">
        <v>0.7</v>
      </c>
      <c r="Q26" s="88"/>
      <c r="R26" s="87"/>
      <c r="S26" s="122">
        <v>0.7</v>
      </c>
      <c r="T26" s="87"/>
      <c r="U26" s="122">
        <v>0.7</v>
      </c>
      <c r="V26" s="87"/>
      <c r="W26" s="122">
        <v>0.7</v>
      </c>
      <c r="X26" s="88"/>
      <c r="Y26" s="88"/>
      <c r="Z26" s="88"/>
      <c r="AA26" s="87"/>
      <c r="AB26" s="3">
        <v>0.7</v>
      </c>
      <c r="AC26" s="91">
        <v>0.7</v>
      </c>
      <c r="AD26" s="88"/>
      <c r="AE26" s="87"/>
      <c r="AF26" s="4">
        <v>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0.1</v>
      </c>
      <c r="K28" s="87"/>
      <c r="L28" s="122">
        <v>0.1</v>
      </c>
      <c r="M28" s="87"/>
      <c r="N28" s="122">
        <v>0.1</v>
      </c>
      <c r="O28" s="87"/>
      <c r="P28" s="122">
        <v>0.1</v>
      </c>
      <c r="Q28" s="88"/>
      <c r="R28" s="87"/>
      <c r="S28" s="122">
        <v>0.1</v>
      </c>
      <c r="T28" s="87"/>
      <c r="U28" s="122">
        <v>0.1</v>
      </c>
      <c r="V28" s="87"/>
      <c r="W28" s="122">
        <v>0.1</v>
      </c>
      <c r="X28" s="88"/>
      <c r="Y28" s="88"/>
      <c r="Z28" s="88"/>
      <c r="AA28" s="87"/>
      <c r="AB28" s="3">
        <v>0.1</v>
      </c>
      <c r="AC28" s="91">
        <v>0.1</v>
      </c>
      <c r="AD28" s="88"/>
      <c r="AE28" s="87"/>
      <c r="AF28" s="4">
        <v>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0.88600000000000001</v>
      </c>
      <c r="K31" s="87"/>
      <c r="L31" s="124">
        <v>0.88600000000000001</v>
      </c>
      <c r="M31" s="87"/>
      <c r="N31" s="124">
        <v>0.88600000000000001</v>
      </c>
      <c r="O31" s="87"/>
      <c r="P31" s="124">
        <v>0.88600000000000001</v>
      </c>
      <c r="Q31" s="88"/>
      <c r="R31" s="87"/>
      <c r="S31" s="124">
        <v>0.88600000000000001</v>
      </c>
      <c r="T31" s="87"/>
      <c r="U31" s="124">
        <v>0.77</v>
      </c>
      <c r="V31" s="87"/>
      <c r="W31" s="124">
        <v>0.77</v>
      </c>
      <c r="X31" s="88"/>
      <c r="Y31" s="88"/>
      <c r="Z31" s="88"/>
      <c r="AA31" s="87"/>
      <c r="AB31" s="7">
        <v>0.77</v>
      </c>
      <c r="AC31" s="94">
        <v>0.77</v>
      </c>
      <c r="AD31" s="88"/>
      <c r="AE31" s="87"/>
      <c r="AF31" s="8">
        <v>0.77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0.1</v>
      </c>
      <c r="K33" s="87"/>
      <c r="L33" s="123">
        <v>0.1</v>
      </c>
      <c r="M33" s="87"/>
      <c r="N33" s="123">
        <v>0.1</v>
      </c>
      <c r="O33" s="87"/>
      <c r="P33" s="123">
        <v>0.1</v>
      </c>
      <c r="Q33" s="88"/>
      <c r="R33" s="87"/>
      <c r="S33" s="123">
        <v>0.1</v>
      </c>
      <c r="T33" s="87"/>
      <c r="U33" s="123">
        <v>0.1</v>
      </c>
      <c r="V33" s="87"/>
      <c r="W33" s="123">
        <v>0.1</v>
      </c>
      <c r="X33" s="88"/>
      <c r="Y33" s="88"/>
      <c r="Z33" s="88"/>
      <c r="AA33" s="87"/>
      <c r="AB33" s="9">
        <v>0.1</v>
      </c>
      <c r="AC33" s="93">
        <v>0.1</v>
      </c>
      <c r="AD33" s="88"/>
      <c r="AE33" s="87"/>
      <c r="AF33" s="10">
        <v>0.1</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770</v>
      </c>
      <c r="K35" s="87"/>
      <c r="L35" s="121" t="s">
        <v>770</v>
      </c>
      <c r="M35" s="87"/>
      <c r="N35" s="121" t="s">
        <v>770</v>
      </c>
      <c r="O35" s="87"/>
      <c r="P35" s="121" t="s">
        <v>770</v>
      </c>
      <c r="Q35" s="88"/>
      <c r="R35" s="87"/>
      <c r="S35" s="121" t="s">
        <v>770</v>
      </c>
      <c r="T35" s="87"/>
      <c r="U35" s="121" t="s">
        <v>770</v>
      </c>
      <c r="V35" s="87"/>
      <c r="W35" s="121" t="s">
        <v>770</v>
      </c>
      <c r="X35" s="88"/>
      <c r="Y35" s="88"/>
      <c r="Z35" s="88"/>
      <c r="AA35" s="87"/>
      <c r="AB35" s="5" t="s">
        <v>770</v>
      </c>
      <c r="AC35" s="86" t="s">
        <v>770</v>
      </c>
      <c r="AD35" s="88"/>
      <c r="AE35" s="87"/>
      <c r="AF35" s="6" t="s">
        <v>770</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2">
        <v>0.1</v>
      </c>
      <c r="V36" s="87"/>
      <c r="W36" s="122">
        <v>0.1</v>
      </c>
      <c r="X36" s="88"/>
      <c r="Y36" s="88"/>
      <c r="Z36" s="88"/>
      <c r="AA36" s="87"/>
      <c r="AB36" s="3">
        <v>0.1</v>
      </c>
      <c r="AC36" s="91">
        <v>0.1</v>
      </c>
      <c r="AD36" s="88"/>
      <c r="AE36" s="87"/>
      <c r="AF36" s="4">
        <v>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0.6</v>
      </c>
      <c r="K39" s="87"/>
      <c r="L39" s="122">
        <v>0.6</v>
      </c>
      <c r="M39" s="87"/>
      <c r="N39" s="122">
        <v>0.6</v>
      </c>
      <c r="O39" s="87"/>
      <c r="P39" s="122">
        <v>0.6</v>
      </c>
      <c r="Q39" s="88"/>
      <c r="R39" s="87"/>
      <c r="S39" s="122">
        <v>0.6</v>
      </c>
      <c r="T39" s="87"/>
      <c r="U39" s="122">
        <v>0.6</v>
      </c>
      <c r="V39" s="87"/>
      <c r="W39" s="122">
        <v>0.6</v>
      </c>
      <c r="X39" s="88"/>
      <c r="Y39" s="88"/>
      <c r="Z39" s="88"/>
      <c r="AA39" s="87"/>
      <c r="AB39" s="3">
        <v>0.6</v>
      </c>
      <c r="AC39" s="91">
        <v>0.6</v>
      </c>
      <c r="AD39" s="88"/>
      <c r="AE39" s="87"/>
      <c r="AF39" s="4">
        <v>0.6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yULEoNXtnRw0KPSYfAZyFmVeYq5kN3jbUmY4B8mGJ+C2Sw/PAF0vxKo5aZqNXXvWFodhr1a0VGYyPKV6OvLVQ==" saltValue="P/kO/4FqTGkaCTj9HQACh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ACC7929-3DA6-46B4-90E5-DFB86E4B73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MOFO - Mount Fox (66/33kV)</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787</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788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789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790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8.5</v>
      </c>
      <c r="K26" s="87"/>
      <c r="L26" s="122">
        <v>8.5</v>
      </c>
      <c r="M26" s="87"/>
      <c r="N26" s="122">
        <v>8.5</v>
      </c>
      <c r="O26" s="87"/>
      <c r="P26" s="122">
        <v>8.5</v>
      </c>
      <c r="Q26" s="88"/>
      <c r="R26" s="87"/>
      <c r="S26" s="122">
        <v>8.5</v>
      </c>
      <c r="T26" s="87"/>
      <c r="U26" s="122">
        <v>9.3000000000000007</v>
      </c>
      <c r="V26" s="87"/>
      <c r="W26" s="122">
        <v>9.3000000000000007</v>
      </c>
      <c r="X26" s="88"/>
      <c r="Y26" s="88"/>
      <c r="Z26" s="88"/>
      <c r="AA26" s="87"/>
      <c r="AB26" s="3">
        <v>9.3000000000000007</v>
      </c>
      <c r="AC26" s="91">
        <v>9.3000000000000007</v>
      </c>
      <c r="AD26" s="88"/>
      <c r="AE26" s="87"/>
      <c r="AF26" s="4">
        <v>9.3000000000000007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v>
      </c>
      <c r="K28" s="87"/>
      <c r="L28" s="122">
        <v>1.9</v>
      </c>
      <c r="M28" s="87"/>
      <c r="N28" s="122">
        <v>1.9</v>
      </c>
      <c r="O28" s="87"/>
      <c r="P28" s="122">
        <v>1.9</v>
      </c>
      <c r="Q28" s="88"/>
      <c r="R28" s="87"/>
      <c r="S28" s="122">
        <v>1.9</v>
      </c>
      <c r="T28" s="87"/>
      <c r="U28" s="122">
        <v>1.7</v>
      </c>
      <c r="V28" s="87"/>
      <c r="W28" s="122">
        <v>1.7</v>
      </c>
      <c r="X28" s="88"/>
      <c r="Y28" s="88"/>
      <c r="Z28" s="88"/>
      <c r="AA28" s="87"/>
      <c r="AB28" s="3">
        <v>1.7</v>
      </c>
      <c r="AC28" s="91">
        <v>1.7</v>
      </c>
      <c r="AD28" s="88"/>
      <c r="AE28" s="87"/>
      <c r="AF28" s="4">
        <v>1.7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4.2</v>
      </c>
      <c r="K32" s="87"/>
      <c r="L32" s="122">
        <v>4.2</v>
      </c>
      <c r="M32" s="87"/>
      <c r="N32" s="122">
        <v>4.2</v>
      </c>
      <c r="O32" s="87"/>
      <c r="P32" s="122">
        <v>4.2</v>
      </c>
      <c r="Q32" s="88"/>
      <c r="R32" s="87"/>
      <c r="S32" s="122">
        <v>4.2</v>
      </c>
      <c r="T32" s="87"/>
      <c r="U32" s="122">
        <v>4.7</v>
      </c>
      <c r="V32" s="87"/>
      <c r="W32" s="122">
        <v>4.7</v>
      </c>
      <c r="X32" s="88"/>
      <c r="Y32" s="88"/>
      <c r="Z32" s="88"/>
      <c r="AA32" s="87"/>
      <c r="AB32" s="3">
        <v>4.7</v>
      </c>
      <c r="AC32" s="91">
        <v>4.7</v>
      </c>
      <c r="AD32" s="88"/>
      <c r="AE32" s="87"/>
      <c r="AF32" s="4">
        <v>4.7</v>
      </c>
    </row>
    <row r="33" spans="5:32" ht="13.15" customHeight="1" x14ac:dyDescent="0.25">
      <c r="E33" s="92" t="s">
        <v>35</v>
      </c>
      <c r="F33" s="88"/>
      <c r="G33" s="88"/>
      <c r="H33" s="88"/>
      <c r="I33" s="90"/>
      <c r="J33" s="123">
        <v>1.8</v>
      </c>
      <c r="K33" s="87"/>
      <c r="L33" s="123">
        <v>1.8</v>
      </c>
      <c r="M33" s="87"/>
      <c r="N33" s="123">
        <v>1.8</v>
      </c>
      <c r="O33" s="87"/>
      <c r="P33" s="123">
        <v>1.8</v>
      </c>
      <c r="Q33" s="88"/>
      <c r="R33" s="87"/>
      <c r="S33" s="123">
        <v>1.8</v>
      </c>
      <c r="T33" s="87"/>
      <c r="U33" s="123">
        <v>1.6</v>
      </c>
      <c r="V33" s="87"/>
      <c r="W33" s="123">
        <v>1.6</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2yIaZWfDNO4st2VMWIS3N89T1e5SqL6lS42K12lqlNjhK6O3n41aPvYnjKWsOeCYGgCxugF4YgdGwfLbkxF1g==" saltValue="jSMveBqJt6nufZ0ZZuxyw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F7E87DC-9DFD-4E8C-B333-91674F6E4C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MOGA - Mt Garnet (66/22kV)</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791</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792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793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794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16.399999999999999</v>
      </c>
      <c r="K26" s="87"/>
      <c r="L26" s="122">
        <v>16.399999999999999</v>
      </c>
      <c r="M26" s="87"/>
      <c r="N26" s="122">
        <v>16.399999999999999</v>
      </c>
      <c r="O26" s="87"/>
      <c r="P26" s="122">
        <v>16.399999999999999</v>
      </c>
      <c r="Q26" s="88"/>
      <c r="R26" s="87"/>
      <c r="S26" s="122">
        <v>16.399999999999999</v>
      </c>
      <c r="T26" s="87"/>
      <c r="U26" s="122">
        <v>18</v>
      </c>
      <c r="V26" s="87"/>
      <c r="W26" s="122">
        <v>18</v>
      </c>
      <c r="X26" s="88"/>
      <c r="Y26" s="88"/>
      <c r="Z26" s="88"/>
      <c r="AA26" s="87"/>
      <c r="AB26" s="3">
        <v>18</v>
      </c>
      <c r="AC26" s="91">
        <v>18</v>
      </c>
      <c r="AD26" s="88"/>
      <c r="AE26" s="87"/>
      <c r="AF26" s="4">
        <v>18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1.1000000000000001</v>
      </c>
      <c r="K28" s="87"/>
      <c r="L28" s="122">
        <v>1.1000000000000001</v>
      </c>
      <c r="M28" s="87"/>
      <c r="N28" s="122">
        <v>1.1000000000000001</v>
      </c>
      <c r="O28" s="87"/>
      <c r="P28" s="122">
        <v>1.1000000000000001</v>
      </c>
      <c r="Q28" s="88"/>
      <c r="R28" s="87"/>
      <c r="S28" s="122">
        <v>1.1000000000000001</v>
      </c>
      <c r="T28" s="87"/>
      <c r="U28" s="122">
        <v>1.1000000000000001</v>
      </c>
      <c r="V28" s="87"/>
      <c r="W28" s="122">
        <v>1.1000000000000001</v>
      </c>
      <c r="X28" s="88"/>
      <c r="Y28" s="88"/>
      <c r="Z28" s="88"/>
      <c r="AA28" s="87"/>
      <c r="AB28" s="3">
        <v>1.1000000000000001</v>
      </c>
      <c r="AC28" s="91">
        <v>1.1000000000000001</v>
      </c>
      <c r="AD28" s="88"/>
      <c r="AE28" s="87"/>
      <c r="AF28" s="4">
        <v>1.1000000000000001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v>
      </c>
      <c r="K33" s="87"/>
      <c r="L33" s="123">
        <v>1</v>
      </c>
      <c r="M33" s="87"/>
      <c r="N33" s="123">
        <v>1</v>
      </c>
      <c r="O33" s="87"/>
      <c r="P33" s="123">
        <v>1</v>
      </c>
      <c r="Q33" s="88"/>
      <c r="R33" s="87"/>
      <c r="S33" s="123">
        <v>1</v>
      </c>
      <c r="T33" s="87"/>
      <c r="U33" s="123">
        <v>1</v>
      </c>
      <c r="V33" s="87"/>
      <c r="W33" s="123">
        <v>1</v>
      </c>
      <c r="X33" s="88"/>
      <c r="Y33" s="88"/>
      <c r="Z33" s="88"/>
      <c r="AA33" s="87"/>
      <c r="AB33" s="9">
        <v>1</v>
      </c>
      <c r="AC33" s="93">
        <v>1</v>
      </c>
      <c r="AD33" s="88"/>
      <c r="AE33" s="87"/>
      <c r="AF33" s="10">
        <v>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224</v>
      </c>
      <c r="K35" s="87"/>
      <c r="L35" s="121" t="s">
        <v>224</v>
      </c>
      <c r="M35" s="87"/>
      <c r="N35" s="121" t="s">
        <v>224</v>
      </c>
      <c r="O35" s="87"/>
      <c r="P35" s="121" t="s">
        <v>224</v>
      </c>
      <c r="Q35" s="88"/>
      <c r="R35" s="87"/>
      <c r="S35" s="121" t="s">
        <v>224</v>
      </c>
      <c r="T35" s="87"/>
      <c r="U35" s="121" t="s">
        <v>224</v>
      </c>
      <c r="V35" s="87"/>
      <c r="W35" s="121" t="s">
        <v>224</v>
      </c>
      <c r="X35" s="88"/>
      <c r="Y35" s="88"/>
      <c r="Z35" s="88"/>
      <c r="AA35" s="87"/>
      <c r="AB35" s="5" t="s">
        <v>224</v>
      </c>
      <c r="AC35" s="86" t="s">
        <v>224</v>
      </c>
      <c r="AD35" s="88"/>
      <c r="AE35" s="87"/>
      <c r="AF35" s="6" t="s">
        <v>224</v>
      </c>
    </row>
    <row r="36" spans="5:32" ht="13.15" customHeight="1" x14ac:dyDescent="0.25">
      <c r="E36" s="89" t="s">
        <v>39</v>
      </c>
      <c r="F36" s="88"/>
      <c r="G36" s="88"/>
      <c r="H36" s="88"/>
      <c r="I36" s="90"/>
      <c r="J36" s="122">
        <v>1</v>
      </c>
      <c r="K36" s="87"/>
      <c r="L36" s="122">
        <v>1</v>
      </c>
      <c r="M36" s="87"/>
      <c r="N36" s="122">
        <v>1</v>
      </c>
      <c r="O36" s="87"/>
      <c r="P36" s="122">
        <v>1</v>
      </c>
      <c r="Q36" s="88"/>
      <c r="R36" s="87"/>
      <c r="S36" s="122">
        <v>1</v>
      </c>
      <c r="T36" s="87"/>
      <c r="U36" s="122">
        <v>1</v>
      </c>
      <c r="V36" s="87"/>
      <c r="W36" s="122">
        <v>1</v>
      </c>
      <c r="X36" s="88"/>
      <c r="Y36" s="88"/>
      <c r="Z36" s="88"/>
      <c r="AA36" s="87"/>
      <c r="AB36" s="3">
        <v>1</v>
      </c>
      <c r="AC36" s="91">
        <v>1</v>
      </c>
      <c r="AD36" s="88"/>
      <c r="AE36" s="87"/>
      <c r="AF36" s="4">
        <v>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J4NgBBuvzlB5sGUG6+gjgEqjJRCtPkIsSBOEKWiybgizMis1Q6PT2GyxSiJrNNhho6QmFpeWsFN+Jbu0WWK3g==" saltValue="qNaQ18UPS7oo5LlVgneiW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75A3EAC-40A2-4980-906A-3E201143EBB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MOMO - Mt Molloy (66/22kV)</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795</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796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797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798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15.8</v>
      </c>
      <c r="K26" s="87"/>
      <c r="L26" s="122">
        <v>15.8</v>
      </c>
      <c r="M26" s="87"/>
      <c r="N26" s="122">
        <v>15.8</v>
      </c>
      <c r="O26" s="87"/>
      <c r="P26" s="122">
        <v>15.8</v>
      </c>
      <c r="Q26" s="88"/>
      <c r="R26" s="87"/>
      <c r="S26" s="122">
        <v>15.8</v>
      </c>
      <c r="T26" s="87"/>
      <c r="U26" s="122">
        <v>18</v>
      </c>
      <c r="V26" s="87"/>
      <c r="W26" s="122">
        <v>18</v>
      </c>
      <c r="X26" s="88"/>
      <c r="Y26" s="88"/>
      <c r="Z26" s="88"/>
      <c r="AA26" s="87"/>
      <c r="AB26" s="3">
        <v>18</v>
      </c>
      <c r="AC26" s="91">
        <v>18</v>
      </c>
      <c r="AD26" s="88"/>
      <c r="AE26" s="87"/>
      <c r="AF26" s="4">
        <v>18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3.4</v>
      </c>
      <c r="K28" s="87"/>
      <c r="L28" s="122">
        <v>3.4</v>
      </c>
      <c r="M28" s="87"/>
      <c r="N28" s="122">
        <v>3.4</v>
      </c>
      <c r="O28" s="87"/>
      <c r="P28" s="122">
        <v>3.4</v>
      </c>
      <c r="Q28" s="88"/>
      <c r="R28" s="87"/>
      <c r="S28" s="122">
        <v>3.4</v>
      </c>
      <c r="T28" s="87"/>
      <c r="U28" s="122">
        <v>2.8</v>
      </c>
      <c r="V28" s="87"/>
      <c r="W28" s="122">
        <v>2.8</v>
      </c>
      <c r="X28" s="88"/>
      <c r="Y28" s="88"/>
      <c r="Z28" s="88"/>
      <c r="AA28" s="87"/>
      <c r="AB28" s="3">
        <v>2.8</v>
      </c>
      <c r="AC28" s="91">
        <v>2.8</v>
      </c>
      <c r="AD28" s="88"/>
      <c r="AE28" s="87"/>
      <c r="AF28" s="4">
        <v>2.8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0.97099999999999997</v>
      </c>
      <c r="K31" s="87"/>
      <c r="L31" s="124">
        <v>0.97099999999999997</v>
      </c>
      <c r="M31" s="87"/>
      <c r="N31" s="124">
        <v>0.97099999999999997</v>
      </c>
      <c r="O31" s="87"/>
      <c r="P31" s="124">
        <v>0.97099999999999997</v>
      </c>
      <c r="Q31" s="88"/>
      <c r="R31" s="87"/>
      <c r="S31" s="124">
        <v>0.97099999999999997</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8.6999999999999993</v>
      </c>
      <c r="K32" s="87"/>
      <c r="L32" s="122">
        <v>8.6999999999999993</v>
      </c>
      <c r="M32" s="87"/>
      <c r="N32" s="122">
        <v>8.6999999999999993</v>
      </c>
      <c r="O32" s="87"/>
      <c r="P32" s="122">
        <v>8.6999999999999993</v>
      </c>
      <c r="Q32" s="88"/>
      <c r="R32" s="87"/>
      <c r="S32" s="122">
        <v>8.6999999999999993</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3.2</v>
      </c>
      <c r="K33" s="87"/>
      <c r="L33" s="123">
        <v>3.2</v>
      </c>
      <c r="M33" s="87"/>
      <c r="N33" s="123">
        <v>3.2</v>
      </c>
      <c r="O33" s="87"/>
      <c r="P33" s="123">
        <v>3.2</v>
      </c>
      <c r="Q33" s="88"/>
      <c r="R33" s="87"/>
      <c r="S33" s="123">
        <v>3.2</v>
      </c>
      <c r="T33" s="87"/>
      <c r="U33" s="123">
        <v>2.7</v>
      </c>
      <c r="V33" s="87"/>
      <c r="W33" s="123">
        <v>2.7</v>
      </c>
      <c r="X33" s="88"/>
      <c r="Y33" s="88"/>
      <c r="Z33" s="88"/>
      <c r="AA33" s="87"/>
      <c r="AB33" s="9">
        <v>2.7</v>
      </c>
      <c r="AC33" s="93">
        <v>2.6</v>
      </c>
      <c r="AD33" s="88"/>
      <c r="AE33" s="87"/>
      <c r="AF33" s="10">
        <v>2.7</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99</v>
      </c>
      <c r="K35" s="87"/>
      <c r="L35" s="121" t="s">
        <v>99</v>
      </c>
      <c r="M35" s="87"/>
      <c r="N35" s="121" t="s">
        <v>99</v>
      </c>
      <c r="O35" s="87"/>
      <c r="P35" s="121" t="s">
        <v>99</v>
      </c>
      <c r="Q35" s="88"/>
      <c r="R35" s="87"/>
      <c r="S35" s="121" t="s">
        <v>99</v>
      </c>
      <c r="T35" s="87"/>
      <c r="U35" s="121" t="s">
        <v>99</v>
      </c>
      <c r="V35" s="87"/>
      <c r="W35" s="121" t="s">
        <v>99</v>
      </c>
      <c r="X35" s="88"/>
      <c r="Y35" s="88"/>
      <c r="Z35" s="88"/>
      <c r="AA35" s="87"/>
      <c r="AB35" s="5" t="s">
        <v>99</v>
      </c>
      <c r="AC35" s="86" t="s">
        <v>99</v>
      </c>
      <c r="AD35" s="88"/>
      <c r="AE35" s="87"/>
      <c r="AF35" s="6" t="s">
        <v>99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xDUG94Kj9elkQMsE8CgCfuz0OwECKSXtg8ByB/+ZdjFzpbz5KdpfeQcuZuK5Yb2JDtsi9DDNgop5VcP35b8ZQ==" saltValue="7Qjh1RWY2OKFTMUrVW/gr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8A02D2E-1D95-48E1-8836-1DA23CC232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MOMR - Mt Morgan (66/11kV)</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799</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800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801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802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v>
      </c>
      <c r="K26" s="87"/>
      <c r="L26" s="122">
        <v>1</v>
      </c>
      <c r="M26" s="87"/>
      <c r="N26" s="122">
        <v>1</v>
      </c>
      <c r="O26" s="87"/>
      <c r="P26" s="122">
        <v>1</v>
      </c>
      <c r="Q26" s="88"/>
      <c r="R26" s="87"/>
      <c r="S26" s="122">
        <v>1</v>
      </c>
      <c r="T26" s="87"/>
      <c r="U26" s="122">
        <v>1</v>
      </c>
      <c r="V26" s="87"/>
      <c r="W26" s="122">
        <v>1</v>
      </c>
      <c r="X26" s="88"/>
      <c r="Y26" s="88"/>
      <c r="Z26" s="88"/>
      <c r="AA26" s="87"/>
      <c r="AB26" s="3">
        <v>1</v>
      </c>
      <c r="AC26" s="91">
        <v>1</v>
      </c>
      <c r="AD26" s="88"/>
      <c r="AE26" s="87"/>
      <c r="AF26" s="4">
        <v>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0.5</v>
      </c>
      <c r="K28" s="87"/>
      <c r="L28" s="122">
        <v>0.5</v>
      </c>
      <c r="M28" s="87"/>
      <c r="N28" s="122">
        <v>0.5</v>
      </c>
      <c r="O28" s="87"/>
      <c r="P28" s="122">
        <v>0.5</v>
      </c>
      <c r="Q28" s="88"/>
      <c r="R28" s="87"/>
      <c r="S28" s="122">
        <v>0.5</v>
      </c>
      <c r="T28" s="87"/>
      <c r="U28" s="122">
        <v>0.7</v>
      </c>
      <c r="V28" s="87"/>
      <c r="W28" s="122">
        <v>0.7</v>
      </c>
      <c r="X28" s="88"/>
      <c r="Y28" s="88"/>
      <c r="Z28" s="88"/>
      <c r="AA28" s="87"/>
      <c r="AB28" s="3">
        <v>0.7</v>
      </c>
      <c r="AC28" s="91">
        <v>0.7</v>
      </c>
      <c r="AD28" s="88"/>
      <c r="AE28" s="87"/>
      <c r="AF28" s="4">
        <v>0.7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0.995</v>
      </c>
      <c r="K31" s="87"/>
      <c r="L31" s="124">
        <v>0.995</v>
      </c>
      <c r="M31" s="87"/>
      <c r="N31" s="124">
        <v>0.995</v>
      </c>
      <c r="O31" s="87"/>
      <c r="P31" s="124">
        <v>0.995</v>
      </c>
      <c r="Q31" s="88"/>
      <c r="R31" s="87"/>
      <c r="S31" s="124">
        <v>0.995</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0.5</v>
      </c>
      <c r="K33" s="87"/>
      <c r="L33" s="123">
        <v>0.5</v>
      </c>
      <c r="M33" s="87"/>
      <c r="N33" s="123">
        <v>0.5</v>
      </c>
      <c r="O33" s="87"/>
      <c r="P33" s="123">
        <v>0.5</v>
      </c>
      <c r="Q33" s="88"/>
      <c r="R33" s="87"/>
      <c r="S33" s="123">
        <v>0.5</v>
      </c>
      <c r="T33" s="87"/>
      <c r="U33" s="123">
        <v>0.7</v>
      </c>
      <c r="V33" s="87"/>
      <c r="W33" s="123">
        <v>0.7</v>
      </c>
      <c r="X33" s="88"/>
      <c r="Y33" s="88"/>
      <c r="Z33" s="88"/>
      <c r="AA33" s="87"/>
      <c r="AB33" s="9">
        <v>0.7</v>
      </c>
      <c r="AC33" s="93">
        <v>0.7</v>
      </c>
      <c r="AD33" s="88"/>
      <c r="AE33" s="87"/>
      <c r="AF33" s="10">
        <v>0.7</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0.7</v>
      </c>
      <c r="V36" s="87"/>
      <c r="W36" s="122">
        <v>0.7</v>
      </c>
      <c r="X36" s="88"/>
      <c r="Y36" s="88"/>
      <c r="Z36" s="88"/>
      <c r="AA36" s="87"/>
      <c r="AB36" s="3">
        <v>0.7</v>
      </c>
      <c r="AC36" s="91">
        <v>0.7</v>
      </c>
      <c r="AD36" s="88"/>
      <c r="AE36" s="87"/>
      <c r="AF36" s="4">
        <v>0.7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5zmrgNb2lm/qx91HadCsF+FZjNLHCdjEV+fa1veDed3tJANBQJjxvMAYSNxTWUcZKMlQmukrf455oN1IVLmyg==" saltValue="4O8yPq3ccI8uLBQPMlkAs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8949598-821A-4FFD-94CF-079B2F7052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MOMW - Mt Mowbullan (33/11kV)</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749</v>
      </c>
      <c r="J3" s="110"/>
      <c r="K3" s="110"/>
      <c r="L3" s="110"/>
      <c r="M3" s="110"/>
      <c r="N3" s="110"/>
      <c r="O3" s="110"/>
      <c r="P3" s="110"/>
      <c r="Q3" s="110"/>
      <c r="R3" s="110"/>
      <c r="S3" s="110"/>
      <c r="V3" s="112" t="s">
        <v>3</v>
      </c>
      <c r="W3" s="110"/>
      <c r="Y3" s="113" t="s">
        <v>145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750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751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752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v>
      </c>
      <c r="K26" s="87"/>
      <c r="L26" s="122">
        <v>14</v>
      </c>
      <c r="M26" s="87"/>
      <c r="N26" s="122">
        <v>14</v>
      </c>
      <c r="O26" s="87"/>
      <c r="P26" s="122">
        <v>14</v>
      </c>
      <c r="Q26" s="88"/>
      <c r="R26" s="87"/>
      <c r="S26" s="122">
        <v>14</v>
      </c>
      <c r="T26" s="87"/>
      <c r="U26" s="122">
        <v>16.7</v>
      </c>
      <c r="V26" s="87"/>
      <c r="W26" s="122">
        <v>16.7</v>
      </c>
      <c r="X26" s="88"/>
      <c r="Y26" s="88"/>
      <c r="Z26" s="88"/>
      <c r="AA26" s="87"/>
      <c r="AB26" s="3">
        <v>16.7</v>
      </c>
      <c r="AC26" s="91">
        <v>16.7</v>
      </c>
      <c r="AD26" s="88"/>
      <c r="AE26" s="87"/>
      <c r="AF26" s="4">
        <v>16.7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5.6</v>
      </c>
      <c r="K28" s="87"/>
      <c r="L28" s="122">
        <v>5.6</v>
      </c>
      <c r="M28" s="87"/>
      <c r="N28" s="122">
        <v>5.6</v>
      </c>
      <c r="O28" s="87"/>
      <c r="P28" s="122">
        <v>5.6</v>
      </c>
      <c r="Q28" s="88"/>
      <c r="R28" s="87"/>
      <c r="S28" s="122">
        <v>5.6</v>
      </c>
      <c r="T28" s="87"/>
      <c r="U28" s="122">
        <v>4.4000000000000004</v>
      </c>
      <c r="V28" s="87"/>
      <c r="W28" s="122">
        <v>4.4000000000000004</v>
      </c>
      <c r="X28" s="88"/>
      <c r="Y28" s="88"/>
      <c r="Z28" s="88"/>
      <c r="AA28" s="87"/>
      <c r="AB28" s="3">
        <v>4.4000000000000004</v>
      </c>
      <c r="AC28" s="91">
        <v>4.4000000000000004</v>
      </c>
      <c r="AD28" s="88"/>
      <c r="AE28" s="87"/>
      <c r="AF28" s="4">
        <v>4.4000000000000004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0.997</v>
      </c>
      <c r="K31" s="87"/>
      <c r="L31" s="124">
        <v>0.997</v>
      </c>
      <c r="M31" s="87"/>
      <c r="N31" s="124">
        <v>0.997</v>
      </c>
      <c r="O31" s="87"/>
      <c r="P31" s="124">
        <v>0.997</v>
      </c>
      <c r="Q31" s="88"/>
      <c r="R31" s="87"/>
      <c r="S31" s="124">
        <v>0.997</v>
      </c>
      <c r="T31" s="87"/>
      <c r="U31" s="124">
        <v>0.996</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8</v>
      </c>
      <c r="K32" s="87"/>
      <c r="L32" s="122">
        <v>8</v>
      </c>
      <c r="M32" s="87"/>
      <c r="N32" s="122">
        <v>8</v>
      </c>
      <c r="O32" s="87"/>
      <c r="P32" s="122">
        <v>8</v>
      </c>
      <c r="Q32" s="88"/>
      <c r="R32" s="87"/>
      <c r="S32" s="122">
        <v>8</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5</v>
      </c>
      <c r="K33" s="87"/>
      <c r="L33" s="123">
        <v>5</v>
      </c>
      <c r="M33" s="87"/>
      <c r="N33" s="123">
        <v>5</v>
      </c>
      <c r="O33" s="87"/>
      <c r="P33" s="123">
        <v>5</v>
      </c>
      <c r="Q33" s="88"/>
      <c r="R33" s="87"/>
      <c r="S33" s="123">
        <v>5</v>
      </c>
      <c r="T33" s="87"/>
      <c r="U33" s="123">
        <v>4.3</v>
      </c>
      <c r="V33" s="87"/>
      <c r="W33" s="123">
        <v>4.2</v>
      </c>
      <c r="X33" s="88"/>
      <c r="Y33" s="88"/>
      <c r="Z33" s="88"/>
      <c r="AA33" s="87"/>
      <c r="AB33" s="9">
        <v>4.2</v>
      </c>
      <c r="AC33" s="93">
        <v>4.2</v>
      </c>
      <c r="AD33" s="88"/>
      <c r="AE33" s="87"/>
      <c r="AF33" s="10">
        <v>4.2</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YSPlG52Rd7CIlPaRX2CeSx4HEeBtbYmXCldLfV3cYUQYgojgh9gXN29eZ6hPegommjbwsMjRiHPa5ihIE9n4SA==" saltValue="6ImJJaxoJauLQCPxzvRT7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8A4D421-1BE8-4A89-A02E-F74F515F7D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MONT - Monto (66/11kV)</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753</v>
      </c>
      <c r="J3" s="110"/>
      <c r="K3" s="110"/>
      <c r="L3" s="110"/>
      <c r="M3" s="110"/>
      <c r="N3" s="110"/>
      <c r="O3" s="110"/>
      <c r="P3" s="110"/>
      <c r="Q3" s="110"/>
      <c r="R3" s="110"/>
      <c r="S3" s="110"/>
      <c r="V3" s="112" t="s">
        <v>3</v>
      </c>
      <c r="W3" s="110"/>
      <c r="Y3" s="113" t="s">
        <v>754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314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756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10.5</v>
      </c>
      <c r="K26" s="87"/>
      <c r="L26" s="122">
        <v>10.5</v>
      </c>
      <c r="M26" s="87"/>
      <c r="N26" s="122">
        <v>10.5</v>
      </c>
      <c r="O26" s="87"/>
      <c r="P26" s="122">
        <v>10.5</v>
      </c>
      <c r="Q26" s="88"/>
      <c r="R26" s="87"/>
      <c r="S26" s="122">
        <v>10.5</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6.1</v>
      </c>
      <c r="K28" s="87"/>
      <c r="L28" s="122">
        <v>6.1</v>
      </c>
      <c r="M28" s="87"/>
      <c r="N28" s="122">
        <v>6.1</v>
      </c>
      <c r="O28" s="87"/>
      <c r="P28" s="122">
        <v>6.1</v>
      </c>
      <c r="Q28" s="88"/>
      <c r="R28" s="87"/>
      <c r="S28" s="122">
        <v>6.1</v>
      </c>
      <c r="T28" s="87"/>
      <c r="U28" s="122">
        <v>5.3</v>
      </c>
      <c r="V28" s="87"/>
      <c r="W28" s="122">
        <v>5.2</v>
      </c>
      <c r="X28" s="88"/>
      <c r="Y28" s="88"/>
      <c r="Z28" s="88"/>
      <c r="AA28" s="87"/>
      <c r="AB28" s="3">
        <v>5.2</v>
      </c>
      <c r="AC28" s="91">
        <v>5.2</v>
      </c>
      <c r="AD28" s="88"/>
      <c r="AE28" s="87"/>
      <c r="AF28" s="4">
        <v>5.2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0.97799999999999998</v>
      </c>
      <c r="K31" s="87"/>
      <c r="L31" s="124">
        <v>0.97799999999999998</v>
      </c>
      <c r="M31" s="87"/>
      <c r="N31" s="124">
        <v>0.97799999999999998</v>
      </c>
      <c r="O31" s="87"/>
      <c r="P31" s="124">
        <v>0.97799999999999998</v>
      </c>
      <c r="Q31" s="88"/>
      <c r="R31" s="87"/>
      <c r="S31" s="124">
        <v>0.97799999999999998</v>
      </c>
      <c r="T31" s="87"/>
      <c r="U31" s="124">
        <v>0.97499999999999998</v>
      </c>
      <c r="V31" s="87"/>
      <c r="W31" s="124">
        <v>0.97499999999999998</v>
      </c>
      <c r="X31" s="88"/>
      <c r="Y31" s="88"/>
      <c r="Z31" s="88"/>
      <c r="AA31" s="87"/>
      <c r="AB31" s="7">
        <v>0.97499999999999998</v>
      </c>
      <c r="AC31" s="94">
        <v>0.97499999999999998</v>
      </c>
      <c r="AD31" s="88"/>
      <c r="AE31" s="87"/>
      <c r="AF31" s="8">
        <v>0.97499999999999998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5.9</v>
      </c>
      <c r="K33" s="87"/>
      <c r="L33" s="123">
        <v>5.9</v>
      </c>
      <c r="M33" s="87"/>
      <c r="N33" s="123">
        <v>5.9</v>
      </c>
      <c r="O33" s="87"/>
      <c r="P33" s="123">
        <v>6</v>
      </c>
      <c r="Q33" s="88"/>
      <c r="R33" s="87"/>
      <c r="S33" s="123">
        <v>6</v>
      </c>
      <c r="T33" s="87"/>
      <c r="U33" s="123">
        <v>5.0999999999999996</v>
      </c>
      <c r="V33" s="87"/>
      <c r="W33" s="123">
        <v>5.0999999999999996</v>
      </c>
      <c r="X33" s="88"/>
      <c r="Y33" s="88"/>
      <c r="Z33" s="88"/>
      <c r="AA33" s="87"/>
      <c r="AB33" s="9">
        <v>5.0999999999999996</v>
      </c>
      <c r="AC33" s="93">
        <v>5.0999999999999996</v>
      </c>
      <c r="AD33" s="88"/>
      <c r="AE33" s="87"/>
      <c r="AF33" s="10">
        <v>5.0999999999999996</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2">
        <v>5.9</v>
      </c>
      <c r="K36" s="87"/>
      <c r="L36" s="122">
        <v>5.9</v>
      </c>
      <c r="M36" s="87"/>
      <c r="N36" s="122">
        <v>5.9</v>
      </c>
      <c r="O36" s="87"/>
      <c r="P36" s="122">
        <v>6</v>
      </c>
      <c r="Q36" s="88"/>
      <c r="R36" s="87"/>
      <c r="S36" s="122">
        <v>6</v>
      </c>
      <c r="T36" s="87"/>
      <c r="U36" s="122">
        <v>5.0999999999999996</v>
      </c>
      <c r="V36" s="87"/>
      <c r="W36" s="122">
        <v>5.0999999999999996</v>
      </c>
      <c r="X36" s="88"/>
      <c r="Y36" s="88"/>
      <c r="Z36" s="88"/>
      <c r="AA36" s="87"/>
      <c r="AB36" s="3">
        <v>5.0999999999999996</v>
      </c>
      <c r="AC36" s="91">
        <v>5.0999999999999996</v>
      </c>
      <c r="AD36" s="88"/>
      <c r="AE36" s="87"/>
      <c r="AF36" s="4">
        <v>5.0999999999999996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11.5</v>
      </c>
      <c r="K40" s="87"/>
      <c r="L40" s="122">
        <v>11.5</v>
      </c>
      <c r="M40" s="87"/>
      <c r="N40" s="122">
        <v>11.5</v>
      </c>
      <c r="O40" s="87"/>
      <c r="P40" s="122">
        <v>11.5</v>
      </c>
      <c r="Q40" s="88"/>
      <c r="R40" s="87"/>
      <c r="S40" s="122">
        <v>11.5</v>
      </c>
      <c r="T40" s="87"/>
      <c r="U40" s="122">
        <v>11.5</v>
      </c>
      <c r="V40" s="87"/>
      <c r="W40" s="122">
        <v>11.5</v>
      </c>
      <c r="X40" s="88"/>
      <c r="Y40" s="88"/>
      <c r="Z40" s="88"/>
      <c r="AA40" s="87"/>
      <c r="AB40" s="3">
        <v>11.5</v>
      </c>
      <c r="AC40" s="91">
        <v>11.5</v>
      </c>
      <c r="AD40" s="88"/>
      <c r="AE40" s="87"/>
      <c r="AF40" s="4">
        <v>11.5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3.0999999046325701</v>
      </c>
      <c r="K42" s="87"/>
      <c r="L42" s="122">
        <v>3.0999999046325701</v>
      </c>
      <c r="M42" s="87"/>
      <c r="N42" s="122">
        <v>3.0999999046325701</v>
      </c>
      <c r="O42" s="87"/>
      <c r="P42" s="122">
        <v>3.0999999046325701</v>
      </c>
      <c r="Q42" s="88"/>
      <c r="R42" s="87"/>
      <c r="S42" s="122">
        <v>3.0999999046325701</v>
      </c>
      <c r="T42" s="87"/>
      <c r="U42" s="122">
        <v>3.0999999046325701</v>
      </c>
      <c r="V42" s="87"/>
      <c r="W42" s="122">
        <v>3.0999999046325701</v>
      </c>
      <c r="X42" s="88"/>
      <c r="Y42" s="88"/>
      <c r="Z42" s="88"/>
      <c r="AA42" s="87"/>
      <c r="AB42" s="3">
        <v>3.0999999046325701</v>
      </c>
      <c r="AC42" s="91">
        <v>3.0999999046325701</v>
      </c>
      <c r="AD42" s="88"/>
      <c r="AE42" s="87"/>
      <c r="AF42" s="4">
        <v>3.0999999046325701</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Q8UYQkgJnwXc3CtAHKufyUNuNs3Ao7C3Xh5DjGSogXA0k8hKJzhoL1KaDmNRsmnFRJMKF8MH4nS0Z7EV8o7dlw==" saltValue="dBz3nDa/aUu2NxeMjWHsU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6F39E20-EF94-4975-B2D2-6EA5EB960A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MOOR - Moorvale (66/11kV)</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741</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466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742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743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7.6</v>
      </c>
      <c r="K26" s="87"/>
      <c r="L26" s="122">
        <v>7.6</v>
      </c>
      <c r="M26" s="87"/>
      <c r="N26" s="122">
        <v>7.6</v>
      </c>
      <c r="O26" s="87"/>
      <c r="P26" s="122">
        <v>7.6</v>
      </c>
      <c r="Q26" s="88"/>
      <c r="R26" s="87"/>
      <c r="S26" s="122">
        <v>7.6</v>
      </c>
      <c r="T26" s="87"/>
      <c r="U26" s="122">
        <v>8</v>
      </c>
      <c r="V26" s="87"/>
      <c r="W26" s="122">
        <v>8</v>
      </c>
      <c r="X26" s="88"/>
      <c r="Y26" s="88"/>
      <c r="Z26" s="88"/>
      <c r="AA26" s="87"/>
      <c r="AB26" s="3">
        <v>8</v>
      </c>
      <c r="AC26" s="91">
        <v>8</v>
      </c>
      <c r="AD26" s="88"/>
      <c r="AE26" s="87"/>
      <c r="AF26" s="4">
        <v>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6.2</v>
      </c>
      <c r="K28" s="87"/>
      <c r="L28" s="122">
        <v>6.1</v>
      </c>
      <c r="M28" s="87"/>
      <c r="N28" s="122">
        <v>6.1</v>
      </c>
      <c r="O28" s="87"/>
      <c r="P28" s="122">
        <v>6.1</v>
      </c>
      <c r="Q28" s="88"/>
      <c r="R28" s="87"/>
      <c r="S28" s="122">
        <v>6.1</v>
      </c>
      <c r="T28" s="87"/>
      <c r="U28" s="122">
        <v>3.8</v>
      </c>
      <c r="V28" s="87"/>
      <c r="W28" s="122">
        <v>3.8</v>
      </c>
      <c r="X28" s="88"/>
      <c r="Y28" s="88"/>
      <c r="Z28" s="88"/>
      <c r="AA28" s="87"/>
      <c r="AB28" s="3">
        <v>3.8</v>
      </c>
      <c r="AC28" s="91">
        <v>3.7</v>
      </c>
      <c r="AD28" s="88"/>
      <c r="AE28" s="87"/>
      <c r="AF28" s="4">
        <v>3.8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0.85499999999999998</v>
      </c>
      <c r="K31" s="87"/>
      <c r="L31" s="124">
        <v>0.85499999999999998</v>
      </c>
      <c r="M31" s="87"/>
      <c r="N31" s="124">
        <v>0.85499999999999998</v>
      </c>
      <c r="O31" s="87"/>
      <c r="P31" s="124">
        <v>0.85499999999999998</v>
      </c>
      <c r="Q31" s="88"/>
      <c r="R31" s="87"/>
      <c r="S31" s="124">
        <v>0.85499999999999998</v>
      </c>
      <c r="T31" s="87"/>
      <c r="U31" s="124">
        <v>0.85599999999999998</v>
      </c>
      <c r="V31" s="87"/>
      <c r="W31" s="124">
        <v>0.85599999999999998</v>
      </c>
      <c r="X31" s="88"/>
      <c r="Y31" s="88"/>
      <c r="Z31" s="88"/>
      <c r="AA31" s="87"/>
      <c r="AB31" s="7">
        <v>0.85599999999999998</v>
      </c>
      <c r="AC31" s="94">
        <v>0.85599999999999998</v>
      </c>
      <c r="AD31" s="88"/>
      <c r="AE31" s="87"/>
      <c r="AF31" s="8">
        <v>0.85599999999999998</v>
      </c>
    </row>
    <row r="32" spans="4:32" ht="13.15" customHeight="1" x14ac:dyDescent="0.25">
      <c r="E32" s="89" t="s">
        <v>34</v>
      </c>
      <c r="F32" s="88"/>
      <c r="G32" s="88"/>
      <c r="H32" s="88"/>
      <c r="I32" s="90"/>
      <c r="J32" s="122">
        <v>4</v>
      </c>
      <c r="K32" s="87"/>
      <c r="L32" s="122">
        <v>4</v>
      </c>
      <c r="M32" s="87"/>
      <c r="N32" s="122">
        <v>4</v>
      </c>
      <c r="O32" s="87"/>
      <c r="P32" s="122">
        <v>4</v>
      </c>
      <c r="Q32" s="88"/>
      <c r="R32" s="87"/>
      <c r="S32" s="122">
        <v>4</v>
      </c>
      <c r="T32" s="87"/>
      <c r="U32" s="122">
        <v>4</v>
      </c>
      <c r="V32" s="87"/>
      <c r="W32" s="122">
        <v>4</v>
      </c>
      <c r="X32" s="88"/>
      <c r="Y32" s="88"/>
      <c r="Z32" s="88"/>
      <c r="AA32" s="87"/>
      <c r="AB32" s="3">
        <v>4</v>
      </c>
      <c r="AC32" s="91">
        <v>4</v>
      </c>
      <c r="AD32" s="88"/>
      <c r="AE32" s="87"/>
      <c r="AF32" s="4">
        <v>4</v>
      </c>
    </row>
    <row r="33" spans="5:32" ht="13.15" customHeight="1" x14ac:dyDescent="0.25">
      <c r="E33" s="92" t="s">
        <v>35</v>
      </c>
      <c r="F33" s="88"/>
      <c r="G33" s="88"/>
      <c r="H33" s="88"/>
      <c r="I33" s="90"/>
      <c r="J33" s="123">
        <v>6</v>
      </c>
      <c r="K33" s="87"/>
      <c r="L33" s="123">
        <v>6</v>
      </c>
      <c r="M33" s="87"/>
      <c r="N33" s="123">
        <v>6</v>
      </c>
      <c r="O33" s="87"/>
      <c r="P33" s="123">
        <v>6</v>
      </c>
      <c r="Q33" s="88"/>
      <c r="R33" s="87"/>
      <c r="S33" s="123">
        <v>6</v>
      </c>
      <c r="T33" s="87"/>
      <c r="U33" s="123">
        <v>3.8</v>
      </c>
      <c r="V33" s="87"/>
      <c r="W33" s="123">
        <v>3.7</v>
      </c>
      <c r="X33" s="88"/>
      <c r="Y33" s="88"/>
      <c r="Z33" s="88"/>
      <c r="AA33" s="87"/>
      <c r="AB33" s="9">
        <v>3.7</v>
      </c>
      <c r="AC33" s="93">
        <v>3.7</v>
      </c>
      <c r="AD33" s="88"/>
      <c r="AE33" s="87"/>
      <c r="AF33" s="10">
        <v>3.7</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744</v>
      </c>
      <c r="K35" s="87"/>
      <c r="L35" s="121" t="s">
        <v>744</v>
      </c>
      <c r="M35" s="87"/>
      <c r="N35" s="121" t="s">
        <v>744</v>
      </c>
      <c r="O35" s="87"/>
      <c r="P35" s="121" t="s">
        <v>744</v>
      </c>
      <c r="Q35" s="88"/>
      <c r="R35" s="87"/>
      <c r="S35" s="121" t="s">
        <v>744</v>
      </c>
      <c r="T35" s="87"/>
      <c r="U35" s="121" t="s">
        <v>744</v>
      </c>
      <c r="V35" s="87"/>
      <c r="W35" s="121" t="s">
        <v>744</v>
      </c>
      <c r="X35" s="88"/>
      <c r="Y35" s="88"/>
      <c r="Z35" s="88"/>
      <c r="AA35" s="87"/>
      <c r="AB35" s="5" t="s">
        <v>744</v>
      </c>
      <c r="AC35" s="86" t="s">
        <v>744</v>
      </c>
      <c r="AD35" s="88"/>
      <c r="AE35" s="87"/>
      <c r="AF35" s="6" t="s">
        <v>744</v>
      </c>
    </row>
    <row r="36" spans="5:32" ht="13.15" customHeight="1" x14ac:dyDescent="0.25">
      <c r="E36" s="89" t="s">
        <v>39</v>
      </c>
      <c r="F36" s="88"/>
      <c r="G36" s="88"/>
      <c r="H36" s="88"/>
      <c r="I36" s="90"/>
      <c r="J36" s="122">
        <v>2</v>
      </c>
      <c r="K36" s="87"/>
      <c r="L36" s="122">
        <v>2</v>
      </c>
      <c r="M36" s="87"/>
      <c r="N36" s="122">
        <v>2</v>
      </c>
      <c r="O36" s="87"/>
      <c r="P36" s="122">
        <v>2</v>
      </c>
      <c r="Q36" s="88"/>
      <c r="R36" s="87"/>
      <c r="S36" s="122">
        <v>2</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2.2999999999999998</v>
      </c>
      <c r="K39" s="87"/>
      <c r="L39" s="122">
        <v>2.2999999999999998</v>
      </c>
      <c r="M39" s="87"/>
      <c r="N39" s="122">
        <v>2.2999999999999998</v>
      </c>
      <c r="O39" s="87"/>
      <c r="P39" s="122">
        <v>2.2999999999999998</v>
      </c>
      <c r="Q39" s="88"/>
      <c r="R39" s="87"/>
      <c r="S39" s="122">
        <v>2.2999999999999998</v>
      </c>
      <c r="T39" s="87"/>
      <c r="U39" s="122">
        <v>2.2999999999999998</v>
      </c>
      <c r="V39" s="87"/>
      <c r="W39" s="122">
        <v>2.2999999999999998</v>
      </c>
      <c r="X39" s="88"/>
      <c r="Y39" s="88"/>
      <c r="Z39" s="88"/>
      <c r="AA39" s="87"/>
      <c r="AB39" s="3">
        <v>2.2999999999999998</v>
      </c>
      <c r="AC39" s="91">
        <v>2.2999999999999998</v>
      </c>
      <c r="AD39" s="88"/>
      <c r="AE39" s="87"/>
      <c r="AF39" s="4">
        <v>2.2999999999999998</v>
      </c>
    </row>
    <row r="40" spans="5:32" x14ac:dyDescent="0.25">
      <c r="E40" s="89" t="s">
        <v>43</v>
      </c>
      <c r="F40" s="88"/>
      <c r="G40" s="88"/>
      <c r="H40" s="88"/>
      <c r="I40" s="90"/>
      <c r="J40" s="122">
        <v>0.8</v>
      </c>
      <c r="K40" s="87"/>
      <c r="L40" s="122">
        <v>0.8</v>
      </c>
      <c r="M40" s="87"/>
      <c r="N40" s="122">
        <v>0.8</v>
      </c>
      <c r="O40" s="87"/>
      <c r="P40" s="122">
        <v>0.8</v>
      </c>
      <c r="Q40" s="88"/>
      <c r="R40" s="87"/>
      <c r="S40" s="122">
        <v>0.8</v>
      </c>
      <c r="T40" s="87"/>
      <c r="U40" s="122">
        <v>0.8</v>
      </c>
      <c r="V40" s="87"/>
      <c r="W40" s="122">
        <v>0.8</v>
      </c>
      <c r="X40" s="88"/>
      <c r="Y40" s="88"/>
      <c r="Z40" s="88"/>
      <c r="AA40" s="87"/>
      <c r="AB40" s="3">
        <v>0.8</v>
      </c>
      <c r="AC40" s="91">
        <v>0.8</v>
      </c>
      <c r="AD40" s="88"/>
      <c r="AE40" s="87"/>
      <c r="AF40" s="4">
        <v>0.8</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XwngO1YGWBtOf95x/0obrWxLFcH4rTEalOW1+AP8BBHHe+Oglv09REcPA+gGxk3TjF0sRz+ptn/gt4bX+w06Q==" saltValue="DEvE+n6Lrdp1f0oRR0Klo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108A787-8FE7-4666-BC55-EB129F6015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MOPA - Mona Park (66/11kV)</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AJ51"/>
  <sheetViews>
    <sheetView showGridLines="0" topLeftCell="A2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757</v>
      </c>
      <c r="J3" s="110"/>
      <c r="K3" s="110"/>
      <c r="L3" s="110"/>
      <c r="M3" s="110"/>
      <c r="N3" s="110"/>
      <c r="O3" s="110"/>
      <c r="P3" s="110"/>
      <c r="Q3" s="110"/>
      <c r="R3" s="110"/>
      <c r="S3" s="110"/>
      <c r="V3" s="112" t="s">
        <v>3</v>
      </c>
      <c r="W3" s="110"/>
      <c r="Y3" s="113" t="s">
        <v>758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759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760</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761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762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40</v>
      </c>
      <c r="K26" s="87"/>
      <c r="L26" s="122">
        <v>40</v>
      </c>
      <c r="M26" s="87"/>
      <c r="N26" s="122">
        <v>40</v>
      </c>
      <c r="O26" s="87"/>
      <c r="P26" s="122">
        <v>40</v>
      </c>
      <c r="Q26" s="88"/>
      <c r="R26" s="87"/>
      <c r="S26" s="122">
        <v>40</v>
      </c>
      <c r="T26" s="87"/>
      <c r="U26" s="122">
        <v>40</v>
      </c>
      <c r="V26" s="87"/>
      <c r="W26" s="122">
        <v>40</v>
      </c>
      <c r="X26" s="88"/>
      <c r="Y26" s="88"/>
      <c r="Z26" s="88"/>
      <c r="AA26" s="87"/>
      <c r="AB26" s="3">
        <v>40</v>
      </c>
      <c r="AC26" s="91">
        <v>40</v>
      </c>
      <c r="AD26" s="88"/>
      <c r="AE26" s="87"/>
      <c r="AF26" s="4">
        <v>40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23.7</v>
      </c>
      <c r="K28" s="87"/>
      <c r="L28" s="122">
        <v>23.9</v>
      </c>
      <c r="M28" s="87"/>
      <c r="N28" s="122">
        <v>24.1</v>
      </c>
      <c r="O28" s="87"/>
      <c r="P28" s="122">
        <v>24.3</v>
      </c>
      <c r="Q28" s="88"/>
      <c r="R28" s="87"/>
      <c r="S28" s="122">
        <v>24.5</v>
      </c>
      <c r="T28" s="87"/>
      <c r="U28" s="122">
        <v>7.9</v>
      </c>
      <c r="V28" s="87"/>
      <c r="W28" s="122">
        <v>14.3</v>
      </c>
      <c r="X28" s="88"/>
      <c r="Y28" s="88"/>
      <c r="Z28" s="88"/>
      <c r="AA28" s="87"/>
      <c r="AB28" s="3">
        <v>14.3</v>
      </c>
      <c r="AC28" s="91">
        <v>14.4</v>
      </c>
      <c r="AD28" s="88"/>
      <c r="AE28" s="87"/>
      <c r="AF28" s="4">
        <v>14.5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1</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20</v>
      </c>
      <c r="K32" s="87"/>
      <c r="L32" s="122">
        <v>20</v>
      </c>
      <c r="M32" s="87"/>
      <c r="N32" s="122">
        <v>20</v>
      </c>
      <c r="O32" s="87"/>
      <c r="P32" s="122">
        <v>20</v>
      </c>
      <c r="Q32" s="88"/>
      <c r="R32" s="87"/>
      <c r="S32" s="122">
        <v>20</v>
      </c>
      <c r="T32" s="87"/>
      <c r="U32" s="122">
        <v>20</v>
      </c>
      <c r="V32" s="87"/>
      <c r="W32" s="122">
        <v>20</v>
      </c>
      <c r="X32" s="88"/>
      <c r="Y32" s="88"/>
      <c r="Z32" s="88"/>
      <c r="AA32" s="87"/>
      <c r="AB32" s="3">
        <v>20</v>
      </c>
      <c r="AC32" s="91">
        <v>20</v>
      </c>
      <c r="AD32" s="88"/>
      <c r="AE32" s="87"/>
      <c r="AF32" s="4">
        <v>20</v>
      </c>
    </row>
    <row r="33" spans="5:32" ht="13.15" customHeight="1" x14ac:dyDescent="0.25">
      <c r="E33" s="92" t="s">
        <v>35</v>
      </c>
      <c r="F33" s="88"/>
      <c r="G33" s="88"/>
      <c r="H33" s="88"/>
      <c r="I33" s="90"/>
      <c r="J33" s="123">
        <v>22</v>
      </c>
      <c r="K33" s="87"/>
      <c r="L33" s="123">
        <v>22.2</v>
      </c>
      <c r="M33" s="87"/>
      <c r="N33" s="123">
        <v>22.4</v>
      </c>
      <c r="O33" s="87"/>
      <c r="P33" s="123">
        <v>22.6</v>
      </c>
      <c r="Q33" s="88"/>
      <c r="R33" s="87"/>
      <c r="S33" s="123">
        <v>22.8</v>
      </c>
      <c r="T33" s="87"/>
      <c r="U33" s="123">
        <v>7.6</v>
      </c>
      <c r="V33" s="87"/>
      <c r="W33" s="123">
        <v>14</v>
      </c>
      <c r="X33" s="88"/>
      <c r="Y33" s="88"/>
      <c r="Z33" s="88"/>
      <c r="AA33" s="87"/>
      <c r="AB33" s="9">
        <v>14</v>
      </c>
      <c r="AC33" s="93">
        <v>14.1</v>
      </c>
      <c r="AD33" s="88"/>
      <c r="AE33" s="87"/>
      <c r="AF33" s="10">
        <v>14.2</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0.4</v>
      </c>
      <c r="V34" s="87"/>
      <c r="W34" s="121">
        <v>0.7</v>
      </c>
      <c r="X34" s="88"/>
      <c r="Y34" s="88"/>
      <c r="Z34" s="88"/>
      <c r="AA34" s="87"/>
      <c r="AB34" s="11">
        <v>0.7</v>
      </c>
      <c r="AC34" s="86">
        <v>0.7</v>
      </c>
      <c r="AD34" s="88"/>
      <c r="AE34" s="87"/>
      <c r="AF34" s="12">
        <v>0.7</v>
      </c>
    </row>
    <row r="35" spans="5:32" ht="20.25" customHeight="1" x14ac:dyDescent="0.25">
      <c r="E35" s="89" t="s">
        <v>37</v>
      </c>
      <c r="F35" s="88"/>
      <c r="G35" s="88"/>
      <c r="H35" s="88"/>
      <c r="I35" s="90"/>
      <c r="J35" s="121" t="s">
        <v>171</v>
      </c>
      <c r="K35" s="87"/>
      <c r="L35" s="121" t="s">
        <v>171</v>
      </c>
      <c r="M35" s="87"/>
      <c r="N35" s="121" t="s">
        <v>171</v>
      </c>
      <c r="O35" s="87"/>
      <c r="P35" s="121" t="s">
        <v>171</v>
      </c>
      <c r="Q35" s="88"/>
      <c r="R35" s="87"/>
      <c r="S35" s="121" t="s">
        <v>171</v>
      </c>
      <c r="T35" s="87"/>
      <c r="U35" s="121" t="s">
        <v>171</v>
      </c>
      <c r="V35" s="87"/>
      <c r="W35" s="121" t="s">
        <v>171</v>
      </c>
      <c r="X35" s="88"/>
      <c r="Y35" s="88"/>
      <c r="Z35" s="88"/>
      <c r="AA35" s="87"/>
      <c r="AB35" s="5" t="s">
        <v>171</v>
      </c>
      <c r="AC35" s="86" t="s">
        <v>171</v>
      </c>
      <c r="AD35" s="88"/>
      <c r="AE35" s="87"/>
      <c r="AF35" s="6" t="s">
        <v>171</v>
      </c>
    </row>
    <row r="36" spans="5:32" ht="13.15" customHeight="1" x14ac:dyDescent="0.25">
      <c r="E36" s="89" t="s">
        <v>39</v>
      </c>
      <c r="F36" s="88"/>
      <c r="G36" s="88"/>
      <c r="H36" s="88"/>
      <c r="I36" s="90"/>
      <c r="J36" s="122">
        <v>2</v>
      </c>
      <c r="K36" s="87"/>
      <c r="L36" s="122">
        <v>2.2000000000000002</v>
      </c>
      <c r="M36" s="87"/>
      <c r="N36" s="122">
        <v>2.4</v>
      </c>
      <c r="O36" s="87"/>
      <c r="P36" s="122">
        <v>2.6</v>
      </c>
      <c r="Q36" s="88"/>
      <c r="R36" s="87"/>
      <c r="S36" s="122">
        <v>2.8</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4</v>
      </c>
      <c r="K40" s="87"/>
      <c r="L40" s="122">
        <v>4</v>
      </c>
      <c r="M40" s="87"/>
      <c r="N40" s="122">
        <v>4</v>
      </c>
      <c r="O40" s="87"/>
      <c r="P40" s="122">
        <v>4</v>
      </c>
      <c r="Q40" s="88"/>
      <c r="R40" s="87"/>
      <c r="S40" s="122">
        <v>4</v>
      </c>
      <c r="T40" s="87"/>
      <c r="U40" s="122">
        <v>4</v>
      </c>
      <c r="V40" s="87"/>
      <c r="W40" s="122">
        <v>4</v>
      </c>
      <c r="X40" s="88"/>
      <c r="Y40" s="88"/>
      <c r="Z40" s="88"/>
      <c r="AA40" s="87"/>
      <c r="AB40" s="3">
        <v>4</v>
      </c>
      <c r="AC40" s="91">
        <v>4</v>
      </c>
      <c r="AD40" s="88"/>
      <c r="AE40" s="87"/>
      <c r="AF40" s="4">
        <v>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V2wLzIS+O6xMJx/ELb6sdEHqn41QxN2gQ48mGx6Q8IL1Nj56s1qiZhOCuqGHwvM5kTzuwQwovDMk01hyHws0A==" saltValue="xbT8irlAV2IQ7Dq3MgV+t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2F5923A-3B8A-4544-B225-3A5D885E7AD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MORA - Moranbah Town (132/11kV)</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139</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141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142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78.5</v>
      </c>
      <c r="K26" s="87"/>
      <c r="L26" s="122">
        <v>78.5</v>
      </c>
      <c r="M26" s="87"/>
      <c r="N26" s="122">
        <v>78.5</v>
      </c>
      <c r="O26" s="87"/>
      <c r="P26" s="122">
        <v>78.5</v>
      </c>
      <c r="Q26" s="88"/>
      <c r="R26" s="87"/>
      <c r="S26" s="122">
        <v>78.5</v>
      </c>
      <c r="T26" s="87"/>
      <c r="U26" s="122">
        <v>88</v>
      </c>
      <c r="V26" s="87"/>
      <c r="W26" s="122">
        <v>88</v>
      </c>
      <c r="X26" s="88"/>
      <c r="Y26" s="88"/>
      <c r="Z26" s="88"/>
      <c r="AA26" s="87"/>
      <c r="AB26" s="3">
        <v>88</v>
      </c>
      <c r="AC26" s="91">
        <v>88</v>
      </c>
      <c r="AD26" s="88"/>
      <c r="AE26" s="87"/>
      <c r="AF26" s="4">
        <v>88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23.7</v>
      </c>
      <c r="K28" s="87"/>
      <c r="L28" s="122">
        <v>23.6</v>
      </c>
      <c r="M28" s="87"/>
      <c r="N28" s="122">
        <v>23.5</v>
      </c>
      <c r="O28" s="87"/>
      <c r="P28" s="122">
        <v>23.6</v>
      </c>
      <c r="Q28" s="88"/>
      <c r="R28" s="87"/>
      <c r="S28" s="122">
        <v>23.6</v>
      </c>
      <c r="T28" s="87"/>
      <c r="U28" s="122">
        <v>11.1</v>
      </c>
      <c r="V28" s="87"/>
      <c r="W28" s="122">
        <v>11</v>
      </c>
      <c r="X28" s="88"/>
      <c r="Y28" s="88"/>
      <c r="Z28" s="88"/>
      <c r="AA28" s="87"/>
      <c r="AB28" s="3">
        <v>10.9</v>
      </c>
      <c r="AC28" s="91">
        <v>10.8</v>
      </c>
      <c r="AD28" s="88"/>
      <c r="AE28" s="87"/>
      <c r="AF28" s="4">
        <v>10.8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42.7</v>
      </c>
      <c r="K32" s="87"/>
      <c r="L32" s="122">
        <v>42.7</v>
      </c>
      <c r="M32" s="87"/>
      <c r="N32" s="122">
        <v>42.7</v>
      </c>
      <c r="O32" s="87"/>
      <c r="P32" s="122">
        <v>42.7</v>
      </c>
      <c r="Q32" s="88"/>
      <c r="R32" s="87"/>
      <c r="S32" s="122">
        <v>42.7</v>
      </c>
      <c r="T32" s="87"/>
      <c r="U32" s="122">
        <v>46.5</v>
      </c>
      <c r="V32" s="87"/>
      <c r="W32" s="122">
        <v>46.5</v>
      </c>
      <c r="X32" s="88"/>
      <c r="Y32" s="88"/>
      <c r="Z32" s="88"/>
      <c r="AA32" s="87"/>
      <c r="AB32" s="3">
        <v>46.5</v>
      </c>
      <c r="AC32" s="91">
        <v>46.5</v>
      </c>
      <c r="AD32" s="88"/>
      <c r="AE32" s="87"/>
      <c r="AF32" s="4">
        <v>46.5</v>
      </c>
    </row>
    <row r="33" spans="5:32" ht="13.15" customHeight="1" x14ac:dyDescent="0.25">
      <c r="E33" s="92" t="s">
        <v>35</v>
      </c>
      <c r="F33" s="88"/>
      <c r="G33" s="88"/>
      <c r="H33" s="88"/>
      <c r="I33" s="90"/>
      <c r="J33" s="123">
        <v>21.5</v>
      </c>
      <c r="K33" s="87"/>
      <c r="L33" s="123">
        <v>21.4</v>
      </c>
      <c r="M33" s="87"/>
      <c r="N33" s="123">
        <v>21.4</v>
      </c>
      <c r="O33" s="87"/>
      <c r="P33" s="123">
        <v>21.4</v>
      </c>
      <c r="Q33" s="88"/>
      <c r="R33" s="87"/>
      <c r="S33" s="123">
        <v>21.4</v>
      </c>
      <c r="T33" s="87"/>
      <c r="U33" s="123">
        <v>10.7</v>
      </c>
      <c r="V33" s="87"/>
      <c r="W33" s="123">
        <v>10.7</v>
      </c>
      <c r="X33" s="88"/>
      <c r="Y33" s="88"/>
      <c r="Z33" s="88"/>
      <c r="AA33" s="87"/>
      <c r="AB33" s="9">
        <v>10.5</v>
      </c>
      <c r="AC33" s="93">
        <v>10.5</v>
      </c>
      <c r="AD33" s="88"/>
      <c r="AE33" s="87"/>
      <c r="AF33" s="10">
        <v>10.5</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62Jka4LTM1THrzitVHjMuj2YFl0i9Hm86t8KxDtAS5RpvcypDRcDr2Mu3+bZU6JsyVcWRYLSS/qpE1grpboWg==" saltValue="0zA8g3YTZM3z+K9s4ZW9V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F6565D1-595A-4BE0-8243-6FF621D0398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BERS - Berserker (66/11kV)</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774</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775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776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5.8</v>
      </c>
      <c r="K26" s="87"/>
      <c r="L26" s="122">
        <v>5.8</v>
      </c>
      <c r="M26" s="87"/>
      <c r="N26" s="122">
        <v>5.8</v>
      </c>
      <c r="O26" s="87"/>
      <c r="P26" s="122">
        <v>5.8</v>
      </c>
      <c r="Q26" s="88"/>
      <c r="R26" s="87"/>
      <c r="S26" s="122">
        <v>5.8</v>
      </c>
      <c r="T26" s="87"/>
      <c r="U26" s="122">
        <v>6.4</v>
      </c>
      <c r="V26" s="87"/>
      <c r="W26" s="122">
        <v>6.4</v>
      </c>
      <c r="X26" s="88"/>
      <c r="Y26" s="88"/>
      <c r="Z26" s="88"/>
      <c r="AA26" s="87"/>
      <c r="AB26" s="3">
        <v>6.4</v>
      </c>
      <c r="AC26" s="91">
        <v>6.4</v>
      </c>
      <c r="AD26" s="88"/>
      <c r="AE26" s="87"/>
      <c r="AF26" s="4">
        <v>6.4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1.1000000000000001</v>
      </c>
      <c r="K28" s="87"/>
      <c r="L28" s="122">
        <v>1.1000000000000001</v>
      </c>
      <c r="M28" s="87"/>
      <c r="N28" s="122">
        <v>1.1000000000000001</v>
      </c>
      <c r="O28" s="87"/>
      <c r="P28" s="122">
        <v>1.1000000000000001</v>
      </c>
      <c r="Q28" s="88"/>
      <c r="R28" s="87"/>
      <c r="S28" s="122">
        <v>1.1000000000000001</v>
      </c>
      <c r="T28" s="87"/>
      <c r="U28" s="122">
        <v>0.6</v>
      </c>
      <c r="V28" s="87"/>
      <c r="W28" s="122">
        <v>0.6</v>
      </c>
      <c r="X28" s="88"/>
      <c r="Y28" s="88"/>
      <c r="Z28" s="88"/>
      <c r="AA28" s="87"/>
      <c r="AB28" s="3">
        <v>0.6</v>
      </c>
      <c r="AC28" s="91">
        <v>0.6</v>
      </c>
      <c r="AD28" s="88"/>
      <c r="AE28" s="87"/>
      <c r="AF28" s="4">
        <v>0.6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v>
      </c>
      <c r="K31" s="87"/>
      <c r="L31" s="124">
        <v>0.98</v>
      </c>
      <c r="M31" s="87"/>
      <c r="N31" s="124">
        <v>0.98</v>
      </c>
      <c r="O31" s="87"/>
      <c r="P31" s="124">
        <v>0.98</v>
      </c>
      <c r="Q31" s="88"/>
      <c r="R31" s="87"/>
      <c r="S31" s="124">
        <v>0.98</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1.1000000000000001</v>
      </c>
      <c r="K33" s="87"/>
      <c r="L33" s="123">
        <v>1.1000000000000001</v>
      </c>
      <c r="M33" s="87"/>
      <c r="N33" s="123">
        <v>1.1000000000000001</v>
      </c>
      <c r="O33" s="87"/>
      <c r="P33" s="123">
        <v>1.1000000000000001</v>
      </c>
      <c r="Q33" s="88"/>
      <c r="R33" s="87"/>
      <c r="S33" s="123">
        <v>1.1000000000000001</v>
      </c>
      <c r="T33" s="87"/>
      <c r="U33" s="123">
        <v>0.6</v>
      </c>
      <c r="V33" s="87"/>
      <c r="W33" s="123">
        <v>0.6</v>
      </c>
      <c r="X33" s="88"/>
      <c r="Y33" s="88"/>
      <c r="Z33" s="88"/>
      <c r="AA33" s="87"/>
      <c r="AB33" s="9">
        <v>0.6</v>
      </c>
      <c r="AC33" s="93">
        <v>0.6</v>
      </c>
      <c r="AD33" s="88"/>
      <c r="AE33" s="87"/>
      <c r="AF33" s="10">
        <v>0.6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777</v>
      </c>
      <c r="K35" s="87"/>
      <c r="L35" s="121" t="s">
        <v>777</v>
      </c>
      <c r="M35" s="87"/>
      <c r="N35" s="121" t="s">
        <v>777</v>
      </c>
      <c r="O35" s="87"/>
      <c r="P35" s="121" t="s">
        <v>777</v>
      </c>
      <c r="Q35" s="88"/>
      <c r="R35" s="87"/>
      <c r="S35" s="121" t="s">
        <v>777</v>
      </c>
      <c r="T35" s="87"/>
      <c r="U35" s="121" t="s">
        <v>777</v>
      </c>
      <c r="V35" s="87"/>
      <c r="W35" s="121" t="s">
        <v>777</v>
      </c>
      <c r="X35" s="88"/>
      <c r="Y35" s="88"/>
      <c r="Z35" s="88"/>
      <c r="AA35" s="87"/>
      <c r="AB35" s="5" t="s">
        <v>777</v>
      </c>
      <c r="AC35" s="86" t="s">
        <v>777</v>
      </c>
      <c r="AD35" s="88"/>
      <c r="AE35" s="87"/>
      <c r="AF35" s="6" t="s">
        <v>777</v>
      </c>
    </row>
    <row r="36" spans="5:32" ht="13.15" customHeight="1" x14ac:dyDescent="0.25">
      <c r="E36" s="89" t="s">
        <v>39</v>
      </c>
      <c r="F36" s="88"/>
      <c r="G36" s="88"/>
      <c r="H36" s="88"/>
      <c r="I36" s="90"/>
      <c r="J36" s="122">
        <v>1.1000000000000001</v>
      </c>
      <c r="K36" s="87"/>
      <c r="L36" s="122">
        <v>1.1000000000000001</v>
      </c>
      <c r="M36" s="87"/>
      <c r="N36" s="122">
        <v>1.1000000000000001</v>
      </c>
      <c r="O36" s="87"/>
      <c r="P36" s="122">
        <v>1.1000000000000001</v>
      </c>
      <c r="Q36" s="88"/>
      <c r="R36" s="87"/>
      <c r="S36" s="122">
        <v>1.1000000000000001</v>
      </c>
      <c r="T36" s="87"/>
      <c r="U36" s="122">
        <v>0.6</v>
      </c>
      <c r="V36" s="87"/>
      <c r="W36" s="122">
        <v>0.6</v>
      </c>
      <c r="X36" s="88"/>
      <c r="Y36" s="88"/>
      <c r="Z36" s="88"/>
      <c r="AA36" s="87"/>
      <c r="AB36" s="3">
        <v>0.6</v>
      </c>
      <c r="AC36" s="91">
        <v>0.6</v>
      </c>
      <c r="AD36" s="88"/>
      <c r="AE36" s="87"/>
      <c r="AF36" s="4">
        <v>0.6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0.5</v>
      </c>
      <c r="K39" s="87"/>
      <c r="L39" s="122">
        <v>0.5</v>
      </c>
      <c r="M39" s="87"/>
      <c r="N39" s="122">
        <v>0.5</v>
      </c>
      <c r="O39" s="87"/>
      <c r="P39" s="122">
        <v>0.5</v>
      </c>
      <c r="Q39" s="88"/>
      <c r="R39" s="87"/>
      <c r="S39" s="122">
        <v>0.5</v>
      </c>
      <c r="T39" s="87"/>
      <c r="U39" s="122">
        <v>0.5</v>
      </c>
      <c r="V39" s="87"/>
      <c r="W39" s="122">
        <v>0.5</v>
      </c>
      <c r="X39" s="88"/>
      <c r="Y39" s="88"/>
      <c r="Z39" s="88"/>
      <c r="AA39" s="87"/>
      <c r="AB39" s="3">
        <v>0.5</v>
      </c>
      <c r="AC39" s="91">
        <v>0.5</v>
      </c>
      <c r="AD39" s="88"/>
      <c r="AE39" s="87"/>
      <c r="AF39" s="4">
        <v>0.5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1.1000000238418599</v>
      </c>
      <c r="K42" s="87"/>
      <c r="L42" s="122">
        <v>1.1000000238418599</v>
      </c>
      <c r="M42" s="87"/>
      <c r="N42" s="122">
        <v>1.1000000238418599</v>
      </c>
      <c r="O42" s="87"/>
      <c r="P42" s="122">
        <v>1.1000000238418599</v>
      </c>
      <c r="Q42" s="88"/>
      <c r="R42" s="87"/>
      <c r="S42" s="122">
        <v>1.1000000238418599</v>
      </c>
      <c r="T42" s="87"/>
      <c r="U42" s="122">
        <v>1.1000000238418599</v>
      </c>
      <c r="V42" s="87"/>
      <c r="W42" s="122">
        <v>1.1000000238418599</v>
      </c>
      <c r="X42" s="88"/>
      <c r="Y42" s="88"/>
      <c r="Z42" s="88"/>
      <c r="AA42" s="87"/>
      <c r="AB42" s="3">
        <v>1.1000000238418599</v>
      </c>
      <c r="AC42" s="91">
        <v>1.1000000238418599</v>
      </c>
      <c r="AD42" s="88"/>
      <c r="AE42" s="87"/>
      <c r="AF42" s="4">
        <v>1.1000000238418599</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iscE/kKgAV6dl1OUpl8LkuwfVnjdX8MbMZDvHhYzSsJWFKbFuIhPTpuD4fU9pNWy8c+0skJeB01u49BL8Y8Kw==" saltValue="F52bo2uZ1kEzAZEaVHn0k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EF02033-22EB-4DE2-9C64-9BA03BDCF0E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MORO - Mount Rooper (66/11kV)</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803</v>
      </c>
      <c r="J3" s="110"/>
      <c r="K3" s="110"/>
      <c r="L3" s="110"/>
      <c r="M3" s="110"/>
      <c r="N3" s="110"/>
      <c r="O3" s="110"/>
      <c r="P3" s="110"/>
      <c r="Q3" s="110"/>
      <c r="R3" s="110"/>
      <c r="S3" s="110"/>
      <c r="V3" s="112" t="s">
        <v>3</v>
      </c>
      <c r="W3" s="110"/>
      <c r="Y3" s="113" t="s">
        <v>297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804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805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806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6.3</v>
      </c>
      <c r="K26" s="87"/>
      <c r="L26" s="122">
        <v>6.3</v>
      </c>
      <c r="M26" s="87"/>
      <c r="N26" s="122">
        <v>6.3</v>
      </c>
      <c r="O26" s="87"/>
      <c r="P26" s="122">
        <v>6.3</v>
      </c>
      <c r="Q26" s="88"/>
      <c r="R26" s="87"/>
      <c r="S26" s="122">
        <v>6.3</v>
      </c>
      <c r="T26" s="87"/>
      <c r="U26" s="122">
        <v>6.3</v>
      </c>
      <c r="V26" s="87"/>
      <c r="W26" s="122">
        <v>6.3</v>
      </c>
      <c r="X26" s="88"/>
      <c r="Y26" s="88"/>
      <c r="Z26" s="88"/>
      <c r="AA26" s="87"/>
      <c r="AB26" s="3">
        <v>6.3</v>
      </c>
      <c r="AC26" s="91">
        <v>6.3</v>
      </c>
      <c r="AD26" s="88"/>
      <c r="AE26" s="87"/>
      <c r="AF26" s="4">
        <v>6.3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5.2</v>
      </c>
      <c r="K28" s="87"/>
      <c r="L28" s="122">
        <v>5.3</v>
      </c>
      <c r="M28" s="87"/>
      <c r="N28" s="122">
        <v>5.3</v>
      </c>
      <c r="O28" s="87"/>
      <c r="P28" s="122">
        <v>5.3</v>
      </c>
      <c r="Q28" s="88"/>
      <c r="R28" s="87"/>
      <c r="S28" s="122">
        <v>5.3</v>
      </c>
      <c r="T28" s="87"/>
      <c r="U28" s="122">
        <v>4.4000000000000004</v>
      </c>
      <c r="V28" s="87"/>
      <c r="W28" s="122">
        <v>4.4000000000000004</v>
      </c>
      <c r="X28" s="88"/>
      <c r="Y28" s="88"/>
      <c r="Z28" s="88"/>
      <c r="AA28" s="87"/>
      <c r="AB28" s="3">
        <v>4.3</v>
      </c>
      <c r="AC28" s="91">
        <v>4.3</v>
      </c>
      <c r="AD28" s="88"/>
      <c r="AE28" s="87"/>
      <c r="AF28" s="4">
        <v>4.4000000000000004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0.89900000000000002</v>
      </c>
      <c r="K31" s="87"/>
      <c r="L31" s="124">
        <v>0.89900000000000002</v>
      </c>
      <c r="M31" s="87"/>
      <c r="N31" s="124">
        <v>0.89900000000000002</v>
      </c>
      <c r="O31" s="87"/>
      <c r="P31" s="124">
        <v>0.89900000000000002</v>
      </c>
      <c r="Q31" s="88"/>
      <c r="R31" s="87"/>
      <c r="S31" s="124">
        <v>0.89900000000000002</v>
      </c>
      <c r="T31" s="87"/>
      <c r="U31" s="124">
        <v>0.90800000000000003</v>
      </c>
      <c r="V31" s="87"/>
      <c r="W31" s="124">
        <v>0.90800000000000003</v>
      </c>
      <c r="X31" s="88"/>
      <c r="Y31" s="88"/>
      <c r="Z31" s="88"/>
      <c r="AA31" s="87"/>
      <c r="AB31" s="7">
        <v>0.90800000000000003</v>
      </c>
      <c r="AC31" s="94">
        <v>0.90800000000000003</v>
      </c>
      <c r="AD31" s="88"/>
      <c r="AE31" s="87"/>
      <c r="AF31" s="8">
        <v>0.90800000000000003</v>
      </c>
    </row>
    <row r="32" spans="4:32" ht="13.15" customHeight="1" x14ac:dyDescent="0.25">
      <c r="E32" s="89" t="s">
        <v>34</v>
      </c>
      <c r="F32" s="88"/>
      <c r="G32" s="88"/>
      <c r="H32" s="88"/>
      <c r="I32" s="90"/>
      <c r="J32" s="122">
        <v>3.3</v>
      </c>
      <c r="K32" s="87"/>
      <c r="L32" s="122">
        <v>3.3</v>
      </c>
      <c r="M32" s="87"/>
      <c r="N32" s="122">
        <v>3.3</v>
      </c>
      <c r="O32" s="87"/>
      <c r="P32" s="122">
        <v>3.3</v>
      </c>
      <c r="Q32" s="88"/>
      <c r="R32" s="87"/>
      <c r="S32" s="122">
        <v>3.3</v>
      </c>
      <c r="T32" s="87"/>
      <c r="U32" s="122">
        <v>3.5</v>
      </c>
      <c r="V32" s="87"/>
      <c r="W32" s="122">
        <v>3.5</v>
      </c>
      <c r="X32" s="88"/>
      <c r="Y32" s="88"/>
      <c r="Z32" s="88"/>
      <c r="AA32" s="87"/>
      <c r="AB32" s="3">
        <v>3.5</v>
      </c>
      <c r="AC32" s="91">
        <v>3.5</v>
      </c>
      <c r="AD32" s="88"/>
      <c r="AE32" s="87"/>
      <c r="AF32" s="4">
        <v>3.5</v>
      </c>
    </row>
    <row r="33" spans="5:32" ht="13.15" customHeight="1" x14ac:dyDescent="0.25">
      <c r="E33" s="92" t="s">
        <v>35</v>
      </c>
      <c r="F33" s="88"/>
      <c r="G33" s="88"/>
      <c r="H33" s="88"/>
      <c r="I33" s="90"/>
      <c r="J33" s="123">
        <v>4.7</v>
      </c>
      <c r="K33" s="87"/>
      <c r="L33" s="123">
        <v>4.7</v>
      </c>
      <c r="M33" s="87"/>
      <c r="N33" s="123">
        <v>4.7</v>
      </c>
      <c r="O33" s="87"/>
      <c r="P33" s="123">
        <v>4.8</v>
      </c>
      <c r="Q33" s="88"/>
      <c r="R33" s="87"/>
      <c r="S33" s="123">
        <v>4.8</v>
      </c>
      <c r="T33" s="87"/>
      <c r="U33" s="123">
        <v>4.0999999999999996</v>
      </c>
      <c r="V33" s="87"/>
      <c r="W33" s="123">
        <v>4.0999999999999996</v>
      </c>
      <c r="X33" s="88"/>
      <c r="Y33" s="88"/>
      <c r="Z33" s="88"/>
      <c r="AA33" s="87"/>
      <c r="AB33" s="9">
        <v>4.0999999999999996</v>
      </c>
      <c r="AC33" s="93">
        <v>4.0999999999999996</v>
      </c>
      <c r="AD33" s="88"/>
      <c r="AE33" s="87"/>
      <c r="AF33" s="10">
        <v>4.0999999999999996</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807</v>
      </c>
      <c r="K35" s="87"/>
      <c r="L35" s="121" t="s">
        <v>807</v>
      </c>
      <c r="M35" s="87"/>
      <c r="N35" s="121" t="s">
        <v>807</v>
      </c>
      <c r="O35" s="87"/>
      <c r="P35" s="121" t="s">
        <v>807</v>
      </c>
      <c r="Q35" s="88"/>
      <c r="R35" s="87"/>
      <c r="S35" s="121" t="s">
        <v>807</v>
      </c>
      <c r="T35" s="87"/>
      <c r="U35" s="121" t="s">
        <v>807</v>
      </c>
      <c r="V35" s="87"/>
      <c r="W35" s="121" t="s">
        <v>807</v>
      </c>
      <c r="X35" s="88"/>
      <c r="Y35" s="88"/>
      <c r="Z35" s="88"/>
      <c r="AA35" s="87"/>
      <c r="AB35" s="5" t="s">
        <v>807</v>
      </c>
      <c r="AC35" s="86" t="s">
        <v>807</v>
      </c>
      <c r="AD35" s="88"/>
      <c r="AE35" s="87"/>
      <c r="AF35" s="6" t="s">
        <v>807</v>
      </c>
    </row>
    <row r="36" spans="5:32" ht="13.15" customHeight="1" x14ac:dyDescent="0.25">
      <c r="E36" s="89" t="s">
        <v>39</v>
      </c>
      <c r="F36" s="88"/>
      <c r="G36" s="88"/>
      <c r="H36" s="88"/>
      <c r="I36" s="90"/>
      <c r="J36" s="122">
        <v>1.4</v>
      </c>
      <c r="K36" s="87"/>
      <c r="L36" s="122">
        <v>1.4</v>
      </c>
      <c r="M36" s="87"/>
      <c r="N36" s="122">
        <v>1.4</v>
      </c>
      <c r="O36" s="87"/>
      <c r="P36" s="122">
        <v>1.5</v>
      </c>
      <c r="Q36" s="88"/>
      <c r="R36" s="87"/>
      <c r="S36" s="122">
        <v>1.5</v>
      </c>
      <c r="T36" s="87"/>
      <c r="U36" s="122">
        <v>0.6</v>
      </c>
      <c r="V36" s="87"/>
      <c r="W36" s="122">
        <v>0.6</v>
      </c>
      <c r="X36" s="88"/>
      <c r="Y36" s="88"/>
      <c r="Z36" s="88"/>
      <c r="AA36" s="87"/>
      <c r="AB36" s="3">
        <v>0.6</v>
      </c>
      <c r="AC36" s="91">
        <v>0.6</v>
      </c>
      <c r="AD36" s="88"/>
      <c r="AE36" s="87"/>
      <c r="AF36" s="4">
        <v>0.6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0.8</v>
      </c>
      <c r="K39" s="87"/>
      <c r="L39" s="122">
        <v>0.8</v>
      </c>
      <c r="M39" s="87"/>
      <c r="N39" s="122">
        <v>0.8</v>
      </c>
      <c r="O39" s="87"/>
      <c r="P39" s="122">
        <v>0.8</v>
      </c>
      <c r="Q39" s="88"/>
      <c r="R39" s="87"/>
      <c r="S39" s="122">
        <v>0.8</v>
      </c>
      <c r="T39" s="87"/>
      <c r="U39" s="122">
        <v>0.8</v>
      </c>
      <c r="V39" s="87"/>
      <c r="W39" s="122">
        <v>0.8</v>
      </c>
      <c r="X39" s="88"/>
      <c r="Y39" s="88"/>
      <c r="Z39" s="88"/>
      <c r="AA39" s="87"/>
      <c r="AB39" s="3">
        <v>0.8</v>
      </c>
      <c r="AC39" s="91">
        <v>0.8</v>
      </c>
      <c r="AD39" s="88"/>
      <c r="AE39" s="87"/>
      <c r="AF39" s="4">
        <v>0.8</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Xr4N+F/M3t2M65kkMtw+ASagm7oultxKWraK9k1kfm98gr9IvJ/B6d1JwJkJrcqMx7FCxWf1Vp/v9Xrwya16Q==" saltValue="ZX6rp1XimzLtBSRkqSaed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B0105C0-887C-4DFC-AF4E-875DCFB34D4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MOSI - Mt Sibley (33/11kV)</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AJ51"/>
  <sheetViews>
    <sheetView showGridLines="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763</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369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578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764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765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18.5</v>
      </c>
      <c r="K26" s="87"/>
      <c r="L26" s="122">
        <v>18.5</v>
      </c>
      <c r="M26" s="87"/>
      <c r="N26" s="122">
        <v>18.5</v>
      </c>
      <c r="O26" s="87"/>
      <c r="P26" s="122">
        <v>18.5</v>
      </c>
      <c r="Q26" s="88"/>
      <c r="R26" s="87"/>
      <c r="S26" s="122">
        <v>18.5</v>
      </c>
      <c r="T26" s="87"/>
      <c r="U26" s="122">
        <v>20.6</v>
      </c>
      <c r="V26" s="87"/>
      <c r="W26" s="122">
        <v>20.6</v>
      </c>
      <c r="X26" s="88"/>
      <c r="Y26" s="88"/>
      <c r="Z26" s="88"/>
      <c r="AA26" s="87"/>
      <c r="AB26" s="3">
        <v>20.6</v>
      </c>
      <c r="AC26" s="91">
        <v>20.6</v>
      </c>
      <c r="AD26" s="88"/>
      <c r="AE26" s="87"/>
      <c r="AF26" s="4">
        <v>20.6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8.4</v>
      </c>
      <c r="K28" s="87"/>
      <c r="L28" s="122">
        <v>8.4</v>
      </c>
      <c r="M28" s="87"/>
      <c r="N28" s="122">
        <v>8.5</v>
      </c>
      <c r="O28" s="87"/>
      <c r="P28" s="122">
        <v>8.5</v>
      </c>
      <c r="Q28" s="88"/>
      <c r="R28" s="87"/>
      <c r="S28" s="122">
        <v>8.5</v>
      </c>
      <c r="T28" s="87"/>
      <c r="U28" s="122">
        <v>6.5</v>
      </c>
      <c r="V28" s="87"/>
      <c r="W28" s="122">
        <v>6.5</v>
      </c>
      <c r="X28" s="88"/>
      <c r="Y28" s="88"/>
      <c r="Z28" s="88"/>
      <c r="AA28" s="87"/>
      <c r="AB28" s="3">
        <v>6.4</v>
      </c>
      <c r="AC28" s="91">
        <v>6.4</v>
      </c>
      <c r="AD28" s="88"/>
      <c r="AE28" s="87"/>
      <c r="AF28" s="4">
        <v>6.4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0.98799999999999999</v>
      </c>
      <c r="K31" s="87"/>
      <c r="L31" s="124">
        <v>0.98799999999999999</v>
      </c>
      <c r="M31" s="87"/>
      <c r="N31" s="124">
        <v>0.98799999999999999</v>
      </c>
      <c r="O31" s="87"/>
      <c r="P31" s="124">
        <v>0.98799999999999999</v>
      </c>
      <c r="Q31" s="88"/>
      <c r="R31" s="87"/>
      <c r="S31" s="124">
        <v>0.98799999999999999</v>
      </c>
      <c r="T31" s="87"/>
      <c r="U31" s="124">
        <v>0.98299999999999998</v>
      </c>
      <c r="V31" s="87"/>
      <c r="W31" s="124">
        <v>0.98299999999999998</v>
      </c>
      <c r="X31" s="88"/>
      <c r="Y31" s="88"/>
      <c r="Z31" s="88"/>
      <c r="AA31" s="87"/>
      <c r="AB31" s="7">
        <v>0.98299999999999998</v>
      </c>
      <c r="AC31" s="94">
        <v>0.98299999999999998</v>
      </c>
      <c r="AD31" s="88"/>
      <c r="AE31" s="87"/>
      <c r="AF31" s="8">
        <v>0.98299999999999998</v>
      </c>
    </row>
    <row r="32" spans="4:32" ht="13.15" customHeight="1" x14ac:dyDescent="0.25">
      <c r="E32" s="89" t="s">
        <v>34</v>
      </c>
      <c r="F32" s="88"/>
      <c r="G32" s="88"/>
      <c r="H32" s="88"/>
      <c r="I32" s="90"/>
      <c r="J32" s="122">
        <v>9.3000000000000007</v>
      </c>
      <c r="K32" s="87"/>
      <c r="L32" s="122">
        <v>9.3000000000000007</v>
      </c>
      <c r="M32" s="87"/>
      <c r="N32" s="122">
        <v>9.3000000000000007</v>
      </c>
      <c r="O32" s="87"/>
      <c r="P32" s="122">
        <v>9.3000000000000007</v>
      </c>
      <c r="Q32" s="88"/>
      <c r="R32" s="87"/>
      <c r="S32" s="122">
        <v>9.3000000000000007</v>
      </c>
      <c r="T32" s="87"/>
      <c r="U32" s="122">
        <v>10.3</v>
      </c>
      <c r="V32" s="87"/>
      <c r="W32" s="122">
        <v>10.3</v>
      </c>
      <c r="X32" s="88"/>
      <c r="Y32" s="88"/>
      <c r="Z32" s="88"/>
      <c r="AA32" s="87"/>
      <c r="AB32" s="3">
        <v>10.3</v>
      </c>
      <c r="AC32" s="91">
        <v>10.3</v>
      </c>
      <c r="AD32" s="88"/>
      <c r="AE32" s="87"/>
      <c r="AF32" s="4">
        <v>10.3</v>
      </c>
    </row>
    <row r="33" spans="5:32" ht="13.15" customHeight="1" x14ac:dyDescent="0.25">
      <c r="E33" s="92" t="s">
        <v>35</v>
      </c>
      <c r="F33" s="88"/>
      <c r="G33" s="88"/>
      <c r="H33" s="88"/>
      <c r="I33" s="90"/>
      <c r="J33" s="123">
        <v>7.5</v>
      </c>
      <c r="K33" s="87"/>
      <c r="L33" s="123">
        <v>7.5</v>
      </c>
      <c r="M33" s="87"/>
      <c r="N33" s="123">
        <v>7.5</v>
      </c>
      <c r="O33" s="87"/>
      <c r="P33" s="123">
        <v>7.5</v>
      </c>
      <c r="Q33" s="88"/>
      <c r="R33" s="87"/>
      <c r="S33" s="123">
        <v>7.6</v>
      </c>
      <c r="T33" s="87"/>
      <c r="U33" s="123">
        <v>6.2</v>
      </c>
      <c r="V33" s="87"/>
      <c r="W33" s="123">
        <v>6.2</v>
      </c>
      <c r="X33" s="88"/>
      <c r="Y33" s="88"/>
      <c r="Z33" s="88"/>
      <c r="AA33" s="87"/>
      <c r="AB33" s="9">
        <v>6.2</v>
      </c>
      <c r="AC33" s="93">
        <v>6.2</v>
      </c>
      <c r="AD33" s="88"/>
      <c r="AE33" s="87"/>
      <c r="AF33" s="10">
        <v>6.2</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9OJRWhGSRfFQvMCqbGSzEJwgonVv09mneUIHrAP0zQ9PXIuCzp9tpShm/z8Y95WhpXsDbR5Ihg/E6JAQwnjtGw==" saltValue="+BhyrQ2W3DGNhxScD63py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2C3D35B-AB28-4C9E-BA3B-E1D97B3DD09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MOSS - Mossman (66/22kV)</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AJ51"/>
  <sheetViews>
    <sheetView showGridLines="0" topLeftCell="A2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778</v>
      </c>
      <c r="J3" s="110"/>
      <c r="K3" s="110"/>
      <c r="L3" s="110"/>
      <c r="M3" s="110"/>
      <c r="N3" s="110"/>
      <c r="O3" s="110"/>
      <c r="P3" s="110"/>
      <c r="Q3" s="110"/>
      <c r="R3" s="110"/>
      <c r="S3" s="110"/>
      <c r="V3" s="112" t="s">
        <v>3</v>
      </c>
      <c r="W3" s="110"/>
      <c r="Y3" s="113" t="s">
        <v>779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780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781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782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20</v>
      </c>
      <c r="K26" s="87"/>
      <c r="L26" s="122">
        <v>20</v>
      </c>
      <c r="M26" s="87"/>
      <c r="N26" s="122">
        <v>20</v>
      </c>
      <c r="O26" s="87"/>
      <c r="P26" s="122">
        <v>20</v>
      </c>
      <c r="Q26" s="88"/>
      <c r="R26" s="87"/>
      <c r="S26" s="122">
        <v>20</v>
      </c>
      <c r="T26" s="87"/>
      <c r="U26" s="122">
        <v>20</v>
      </c>
      <c r="V26" s="87"/>
      <c r="W26" s="122">
        <v>20</v>
      </c>
      <c r="X26" s="88"/>
      <c r="Y26" s="88"/>
      <c r="Z26" s="88"/>
      <c r="AA26" s="87"/>
      <c r="AB26" s="3">
        <v>20</v>
      </c>
      <c r="AC26" s="91">
        <v>20</v>
      </c>
      <c r="AD26" s="88"/>
      <c r="AE26" s="87"/>
      <c r="AF26" s="4">
        <v>20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8.9</v>
      </c>
      <c r="K28" s="87"/>
      <c r="L28" s="122">
        <v>8.9</v>
      </c>
      <c r="M28" s="87"/>
      <c r="N28" s="122">
        <v>8.9</v>
      </c>
      <c r="O28" s="87"/>
      <c r="P28" s="122">
        <v>8.9</v>
      </c>
      <c r="Q28" s="88"/>
      <c r="R28" s="87"/>
      <c r="S28" s="122">
        <v>8.8000000000000007</v>
      </c>
      <c r="T28" s="87"/>
      <c r="U28" s="122">
        <v>6.8</v>
      </c>
      <c r="V28" s="87"/>
      <c r="W28" s="122">
        <v>6.8</v>
      </c>
      <c r="X28" s="88"/>
      <c r="Y28" s="88"/>
      <c r="Z28" s="88"/>
      <c r="AA28" s="87"/>
      <c r="AB28" s="3">
        <v>6.7</v>
      </c>
      <c r="AC28" s="91">
        <v>6.6</v>
      </c>
      <c r="AD28" s="88"/>
      <c r="AE28" s="87"/>
      <c r="AF28" s="4">
        <v>6.6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0.98299999999999998</v>
      </c>
      <c r="K31" s="87"/>
      <c r="L31" s="124">
        <v>0.98299999999999998</v>
      </c>
      <c r="M31" s="87"/>
      <c r="N31" s="124">
        <v>0.98299999999999998</v>
      </c>
      <c r="O31" s="87"/>
      <c r="P31" s="124">
        <v>0.98299999999999998</v>
      </c>
      <c r="Q31" s="88"/>
      <c r="R31" s="87"/>
      <c r="S31" s="124">
        <v>0.98299999999999998</v>
      </c>
      <c r="T31" s="87"/>
      <c r="U31" s="124">
        <v>0.99199999999999999</v>
      </c>
      <c r="V31" s="87"/>
      <c r="W31" s="124">
        <v>0.99199999999999999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10</v>
      </c>
      <c r="K32" s="87"/>
      <c r="L32" s="122">
        <v>10</v>
      </c>
      <c r="M32" s="87"/>
      <c r="N32" s="122">
        <v>10</v>
      </c>
      <c r="O32" s="87"/>
      <c r="P32" s="122">
        <v>10</v>
      </c>
      <c r="Q32" s="88"/>
      <c r="R32" s="87"/>
      <c r="S32" s="122">
        <v>10</v>
      </c>
      <c r="T32" s="87"/>
      <c r="U32" s="122">
        <v>10</v>
      </c>
      <c r="V32" s="87"/>
      <c r="W32" s="122">
        <v>10</v>
      </c>
      <c r="X32" s="88"/>
      <c r="Y32" s="88"/>
      <c r="Z32" s="88"/>
      <c r="AA32" s="87"/>
      <c r="AB32" s="3">
        <v>10</v>
      </c>
      <c r="AC32" s="91">
        <v>10</v>
      </c>
      <c r="AD32" s="88"/>
      <c r="AE32" s="87"/>
      <c r="AF32" s="4">
        <v>10</v>
      </c>
    </row>
    <row r="33" spans="5:32" ht="13.15" customHeight="1" x14ac:dyDescent="0.25">
      <c r="E33" s="92" t="s">
        <v>35</v>
      </c>
      <c r="F33" s="88"/>
      <c r="G33" s="88"/>
      <c r="H33" s="88"/>
      <c r="I33" s="90"/>
      <c r="J33" s="123">
        <v>8.1</v>
      </c>
      <c r="K33" s="87"/>
      <c r="L33" s="123">
        <v>8.1</v>
      </c>
      <c r="M33" s="87"/>
      <c r="N33" s="123">
        <v>8.1</v>
      </c>
      <c r="O33" s="87"/>
      <c r="P33" s="123">
        <v>8.1</v>
      </c>
      <c r="Q33" s="88"/>
      <c r="R33" s="87"/>
      <c r="S33" s="123">
        <v>8.1</v>
      </c>
      <c r="T33" s="87"/>
      <c r="U33" s="123">
        <v>6.2</v>
      </c>
      <c r="V33" s="87"/>
      <c r="W33" s="123">
        <v>6.1</v>
      </c>
      <c r="X33" s="88"/>
      <c r="Y33" s="88"/>
      <c r="Z33" s="88"/>
      <c r="AA33" s="87"/>
      <c r="AB33" s="9">
        <v>6.1</v>
      </c>
      <c r="AC33" s="93">
        <v>6</v>
      </c>
      <c r="AD33" s="88"/>
      <c r="AE33" s="87"/>
      <c r="AF33" s="10">
        <v>6</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46dm3hhov9tmAPxrtqEkIt3Jp7gvTPByKlQy9WVf69J/rwwl9cQSP4Hg2w/HwdRo8QV8y3SEJQsCaLYTe1dWA==" saltValue="iwed35Pg0jw2I0APP9P1+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9A45183-BC07-4007-83EA-FF8BE715AB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MOUR - Moura (66/22kV)</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812</v>
      </c>
      <c r="J3" s="110"/>
      <c r="K3" s="110"/>
      <c r="L3" s="110"/>
      <c r="M3" s="110"/>
      <c r="N3" s="110"/>
      <c r="O3" s="110"/>
      <c r="P3" s="110"/>
      <c r="Q3" s="110"/>
      <c r="R3" s="110"/>
      <c r="S3" s="110"/>
      <c r="V3" s="112" t="s">
        <v>3</v>
      </c>
      <c r="W3" s="110"/>
      <c r="Y3" s="113" t="s">
        <v>596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813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814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815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29.6</v>
      </c>
      <c r="K26" s="87"/>
      <c r="L26" s="122">
        <v>29.6</v>
      </c>
      <c r="M26" s="87"/>
      <c r="N26" s="122">
        <v>29.6</v>
      </c>
      <c r="O26" s="87"/>
      <c r="P26" s="122">
        <v>29.6</v>
      </c>
      <c r="Q26" s="88"/>
      <c r="R26" s="87"/>
      <c r="S26" s="122">
        <v>29.6</v>
      </c>
      <c r="T26" s="87"/>
      <c r="U26" s="122">
        <v>35.4</v>
      </c>
      <c r="V26" s="87"/>
      <c r="W26" s="122">
        <v>35.4</v>
      </c>
      <c r="X26" s="88"/>
      <c r="Y26" s="88"/>
      <c r="Z26" s="88"/>
      <c r="AA26" s="87"/>
      <c r="AB26" s="3">
        <v>35.4</v>
      </c>
      <c r="AC26" s="91">
        <v>35.4</v>
      </c>
      <c r="AD26" s="88"/>
      <c r="AE26" s="87"/>
      <c r="AF26" s="4">
        <v>35.4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14.1</v>
      </c>
      <c r="K28" s="87"/>
      <c r="L28" s="122">
        <v>14.7</v>
      </c>
      <c r="M28" s="87"/>
      <c r="N28" s="122">
        <v>14.8</v>
      </c>
      <c r="O28" s="87"/>
      <c r="P28" s="122">
        <v>14.9</v>
      </c>
      <c r="Q28" s="88"/>
      <c r="R28" s="87"/>
      <c r="S28" s="122">
        <v>15</v>
      </c>
      <c r="T28" s="87"/>
      <c r="U28" s="122">
        <v>12.3</v>
      </c>
      <c r="V28" s="87"/>
      <c r="W28" s="122">
        <v>12.8</v>
      </c>
      <c r="X28" s="88"/>
      <c r="Y28" s="88"/>
      <c r="Z28" s="88"/>
      <c r="AA28" s="87"/>
      <c r="AB28" s="3">
        <v>13.2</v>
      </c>
      <c r="AC28" s="91">
        <v>13.2</v>
      </c>
      <c r="AD28" s="88"/>
      <c r="AE28" s="87"/>
      <c r="AF28" s="4">
        <v>13.3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0.94199999999999995</v>
      </c>
      <c r="K31" s="87"/>
      <c r="L31" s="124">
        <v>0.94199999999999995</v>
      </c>
      <c r="M31" s="87"/>
      <c r="N31" s="124">
        <v>0.94199999999999995</v>
      </c>
      <c r="O31" s="87"/>
      <c r="P31" s="124">
        <v>0.94199999999999995</v>
      </c>
      <c r="Q31" s="88"/>
      <c r="R31" s="87"/>
      <c r="S31" s="124">
        <v>0.94199999999999995</v>
      </c>
      <c r="T31" s="87"/>
      <c r="U31" s="124">
        <v>0.96499999999999997</v>
      </c>
      <c r="V31" s="87"/>
      <c r="W31" s="124">
        <v>0.96499999999999997</v>
      </c>
      <c r="X31" s="88"/>
      <c r="Y31" s="88"/>
      <c r="Z31" s="88"/>
      <c r="AA31" s="87"/>
      <c r="AB31" s="7">
        <v>0.96499999999999997</v>
      </c>
      <c r="AC31" s="94">
        <v>0.96499999999999997</v>
      </c>
      <c r="AD31" s="88"/>
      <c r="AE31" s="87"/>
      <c r="AF31" s="8">
        <v>0.96499999999999997</v>
      </c>
    </row>
    <row r="32" spans="4:32" ht="13.15" customHeight="1" x14ac:dyDescent="0.25">
      <c r="E32" s="89" t="s">
        <v>34</v>
      </c>
      <c r="F32" s="88"/>
      <c r="G32" s="88"/>
      <c r="H32" s="88"/>
      <c r="I32" s="90"/>
      <c r="J32" s="122">
        <v>17</v>
      </c>
      <c r="K32" s="87"/>
      <c r="L32" s="122">
        <v>17</v>
      </c>
      <c r="M32" s="87"/>
      <c r="N32" s="122">
        <v>17</v>
      </c>
      <c r="O32" s="87"/>
      <c r="P32" s="122">
        <v>17</v>
      </c>
      <c r="Q32" s="88"/>
      <c r="R32" s="87"/>
      <c r="S32" s="122">
        <v>17</v>
      </c>
      <c r="T32" s="87"/>
      <c r="U32" s="122">
        <v>18.7</v>
      </c>
      <c r="V32" s="87"/>
      <c r="W32" s="122">
        <v>18.7</v>
      </c>
      <c r="X32" s="88"/>
      <c r="Y32" s="88"/>
      <c r="Z32" s="88"/>
      <c r="AA32" s="87"/>
      <c r="AB32" s="3">
        <v>18.7</v>
      </c>
      <c r="AC32" s="91">
        <v>18.7</v>
      </c>
      <c r="AD32" s="88"/>
      <c r="AE32" s="87"/>
      <c r="AF32" s="4">
        <v>18.7</v>
      </c>
    </row>
    <row r="33" spans="5:32" ht="13.15" customHeight="1" x14ac:dyDescent="0.25">
      <c r="E33" s="92" t="s">
        <v>35</v>
      </c>
      <c r="F33" s="88"/>
      <c r="G33" s="88"/>
      <c r="H33" s="88"/>
      <c r="I33" s="90"/>
      <c r="J33" s="123">
        <v>12.8</v>
      </c>
      <c r="K33" s="87"/>
      <c r="L33" s="123">
        <v>13.4</v>
      </c>
      <c r="M33" s="87"/>
      <c r="N33" s="123">
        <v>13.4</v>
      </c>
      <c r="O33" s="87"/>
      <c r="P33" s="123">
        <v>13.5</v>
      </c>
      <c r="Q33" s="88"/>
      <c r="R33" s="87"/>
      <c r="S33" s="123">
        <v>13.6</v>
      </c>
      <c r="T33" s="87"/>
      <c r="U33" s="123">
        <v>11.7</v>
      </c>
      <c r="V33" s="87"/>
      <c r="W33" s="123">
        <v>12.1</v>
      </c>
      <c r="X33" s="88"/>
      <c r="Y33" s="88"/>
      <c r="Z33" s="88"/>
      <c r="AA33" s="87"/>
      <c r="AB33" s="9">
        <v>12.5</v>
      </c>
      <c r="AC33" s="93">
        <v>12.5</v>
      </c>
      <c r="AD33" s="88"/>
      <c r="AE33" s="87"/>
      <c r="AF33" s="10">
        <v>12.6</v>
      </c>
    </row>
    <row r="34" spans="5:32" ht="20.25" customHeight="1" x14ac:dyDescent="0.25">
      <c r="E34" s="89" t="s">
        <v>36</v>
      </c>
      <c r="F34" s="88"/>
      <c r="G34" s="88"/>
      <c r="H34" s="88"/>
      <c r="I34" s="90"/>
      <c r="J34" s="121">
        <v>0.6</v>
      </c>
      <c r="K34" s="87"/>
      <c r="L34" s="121">
        <v>0.7</v>
      </c>
      <c r="M34" s="87"/>
      <c r="N34" s="121">
        <v>0.7</v>
      </c>
      <c r="O34" s="87"/>
      <c r="P34" s="121">
        <v>0.7</v>
      </c>
      <c r="Q34" s="88"/>
      <c r="R34" s="87"/>
      <c r="S34" s="121">
        <v>0.7</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zjAABz0xTcOJi5CchH7RwyAUgG5cIuraumm0JNDZZzjrmHO1wPQ9+m/F1UMdStcZ9YM50JanAj9RdugAMM2kA==" saltValue="I44Rowpyh1pe+TKN8ze0z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3470E2F-C6BE-4546-A966-F8A418D253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MURG - Murgon (66/11kV)</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816</v>
      </c>
      <c r="J3" s="110"/>
      <c r="K3" s="110"/>
      <c r="L3" s="110"/>
      <c r="M3" s="110"/>
      <c r="N3" s="110"/>
      <c r="O3" s="110"/>
      <c r="P3" s="110"/>
      <c r="Q3" s="110"/>
      <c r="R3" s="110"/>
      <c r="S3" s="110"/>
      <c r="V3" s="112" t="s">
        <v>3</v>
      </c>
      <c r="W3" s="110"/>
      <c r="Y3" s="113" t="s">
        <v>107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817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818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819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1.1000000000000001</v>
      </c>
      <c r="K26" s="87"/>
      <c r="L26" s="122">
        <v>1.1000000000000001</v>
      </c>
      <c r="M26" s="87"/>
      <c r="N26" s="122">
        <v>1.1000000000000001</v>
      </c>
      <c r="O26" s="87"/>
      <c r="P26" s="122">
        <v>1.1000000000000001</v>
      </c>
      <c r="Q26" s="88"/>
      <c r="R26" s="87"/>
      <c r="S26" s="122">
        <v>1.1000000000000001</v>
      </c>
      <c r="T26" s="87"/>
      <c r="U26" s="122">
        <v>1.1000000000000001</v>
      </c>
      <c r="V26" s="87"/>
      <c r="W26" s="122">
        <v>1.1000000000000001</v>
      </c>
      <c r="X26" s="88"/>
      <c r="Y26" s="88"/>
      <c r="Z26" s="88"/>
      <c r="AA26" s="87"/>
      <c r="AB26" s="3">
        <v>1.1000000000000001</v>
      </c>
      <c r="AC26" s="91">
        <v>1.1000000000000001</v>
      </c>
      <c r="AD26" s="88"/>
      <c r="AE26" s="87"/>
      <c r="AF26" s="4">
        <v>1.1000000000000001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0.4</v>
      </c>
      <c r="K28" s="87"/>
      <c r="L28" s="122">
        <v>0.4</v>
      </c>
      <c r="M28" s="87"/>
      <c r="N28" s="122">
        <v>0.4</v>
      </c>
      <c r="O28" s="87"/>
      <c r="P28" s="122">
        <v>0.4</v>
      </c>
      <c r="Q28" s="88"/>
      <c r="R28" s="87"/>
      <c r="S28" s="122">
        <v>0.4</v>
      </c>
      <c r="T28" s="87"/>
      <c r="U28" s="122">
        <v>0.3</v>
      </c>
      <c r="V28" s="87"/>
      <c r="W28" s="122">
        <v>0.3</v>
      </c>
      <c r="X28" s="88"/>
      <c r="Y28" s="88"/>
      <c r="Z28" s="88"/>
      <c r="AA28" s="87"/>
      <c r="AB28" s="3">
        <v>0.3</v>
      </c>
      <c r="AC28" s="91">
        <v>0.3</v>
      </c>
      <c r="AD28" s="88"/>
      <c r="AE28" s="87"/>
      <c r="AF28" s="4">
        <v>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0.96499999999999997</v>
      </c>
      <c r="K31" s="87"/>
      <c r="L31" s="124">
        <v>0.96499999999999997</v>
      </c>
      <c r="M31" s="87"/>
      <c r="N31" s="124">
        <v>0.96499999999999997</v>
      </c>
      <c r="O31" s="87"/>
      <c r="P31" s="124">
        <v>0.96499999999999997</v>
      </c>
      <c r="Q31" s="88"/>
      <c r="R31" s="87"/>
      <c r="S31" s="124">
        <v>0.96499999999999997</v>
      </c>
      <c r="T31" s="87"/>
      <c r="U31" s="124">
        <v>0.96599999999999997</v>
      </c>
      <c r="V31" s="87"/>
      <c r="W31" s="124">
        <v>0.96599999999999997</v>
      </c>
      <c r="X31" s="88"/>
      <c r="Y31" s="88"/>
      <c r="Z31" s="88"/>
      <c r="AA31" s="87"/>
      <c r="AB31" s="7">
        <v>0.96599999999999997</v>
      </c>
      <c r="AC31" s="94">
        <v>0.96599999999999997</v>
      </c>
      <c r="AD31" s="88"/>
      <c r="AE31" s="87"/>
      <c r="AF31" s="8">
        <v>0.96599999999999997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0.4</v>
      </c>
      <c r="K33" s="87"/>
      <c r="L33" s="123">
        <v>0.4</v>
      </c>
      <c r="M33" s="87"/>
      <c r="N33" s="123">
        <v>0.4</v>
      </c>
      <c r="O33" s="87"/>
      <c r="P33" s="123">
        <v>0.4</v>
      </c>
      <c r="Q33" s="88"/>
      <c r="R33" s="87"/>
      <c r="S33" s="123">
        <v>0.4</v>
      </c>
      <c r="T33" s="87"/>
      <c r="U33" s="123">
        <v>0.3</v>
      </c>
      <c r="V33" s="87"/>
      <c r="W33" s="123">
        <v>0.3</v>
      </c>
      <c r="X33" s="88"/>
      <c r="Y33" s="88"/>
      <c r="Z33" s="88"/>
      <c r="AA33" s="87"/>
      <c r="AB33" s="9">
        <v>0.3</v>
      </c>
      <c r="AC33" s="93">
        <v>0.3</v>
      </c>
      <c r="AD33" s="88"/>
      <c r="AE33" s="87"/>
      <c r="AF33" s="10">
        <v>0.3</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0.4</v>
      </c>
      <c r="K36" s="87"/>
      <c r="L36" s="122">
        <v>0.4</v>
      </c>
      <c r="M36" s="87"/>
      <c r="N36" s="122">
        <v>0.4</v>
      </c>
      <c r="O36" s="87"/>
      <c r="P36" s="122">
        <v>0.4</v>
      </c>
      <c r="Q36" s="88"/>
      <c r="R36" s="87"/>
      <c r="S36" s="122">
        <v>0.4</v>
      </c>
      <c r="T36" s="87"/>
      <c r="U36" s="122">
        <v>0.3</v>
      </c>
      <c r="V36" s="87"/>
      <c r="W36" s="122">
        <v>0.3</v>
      </c>
      <c r="X36" s="88"/>
      <c r="Y36" s="88"/>
      <c r="Z36" s="88"/>
      <c r="AA36" s="87"/>
      <c r="AB36" s="3">
        <v>0.3</v>
      </c>
      <c r="AC36" s="91">
        <v>0.3</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fKjRk4NFvZhPREy1I40UdJzEiBFJfRB8yAF1AWBLKD+tyjmNZATU8lk9pe3C8gnfpULGMu93ds4E3SUnWgxng==" saltValue="AucmmRWXx33XnbYEUhSn9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45C3D7B-BCAE-4854-BCC9-A9E8A4CA38A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MUTA - Mutarnee (66/11kV)</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808</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809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810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811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49.4</v>
      </c>
      <c r="K26" s="87"/>
      <c r="L26" s="122">
        <v>49.4</v>
      </c>
      <c r="M26" s="87"/>
      <c r="N26" s="122">
        <v>49.4</v>
      </c>
      <c r="O26" s="87"/>
      <c r="P26" s="122">
        <v>49.4</v>
      </c>
      <c r="Q26" s="88"/>
      <c r="R26" s="87"/>
      <c r="S26" s="122">
        <v>49.4</v>
      </c>
      <c r="T26" s="87"/>
      <c r="U26" s="122">
        <v>54.6</v>
      </c>
      <c r="V26" s="87"/>
      <c r="W26" s="122">
        <v>54.6</v>
      </c>
      <c r="X26" s="88"/>
      <c r="Y26" s="88"/>
      <c r="Z26" s="88"/>
      <c r="AA26" s="87"/>
      <c r="AB26" s="3">
        <v>54.6</v>
      </c>
      <c r="AC26" s="91">
        <v>54.6</v>
      </c>
      <c r="AD26" s="88"/>
      <c r="AE26" s="87"/>
      <c r="AF26" s="4">
        <v>54.6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7.9</v>
      </c>
      <c r="K28" s="87"/>
      <c r="L28" s="122">
        <v>7.9</v>
      </c>
      <c r="M28" s="87"/>
      <c r="N28" s="122">
        <v>7.9</v>
      </c>
      <c r="O28" s="87"/>
      <c r="P28" s="122">
        <v>7.9</v>
      </c>
      <c r="Q28" s="88"/>
      <c r="R28" s="87"/>
      <c r="S28" s="122">
        <v>7.9</v>
      </c>
      <c r="T28" s="87"/>
      <c r="U28" s="122">
        <v>5</v>
      </c>
      <c r="V28" s="87"/>
      <c r="W28" s="122">
        <v>5</v>
      </c>
      <c r="X28" s="88"/>
      <c r="Y28" s="88"/>
      <c r="Z28" s="88"/>
      <c r="AA28" s="87"/>
      <c r="AB28" s="3">
        <v>4.9000000000000004</v>
      </c>
      <c r="AC28" s="91">
        <v>4.9000000000000004</v>
      </c>
      <c r="AD28" s="88"/>
      <c r="AE28" s="87"/>
      <c r="AF28" s="4">
        <v>4.9000000000000004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0.998</v>
      </c>
      <c r="K31" s="87"/>
      <c r="L31" s="124">
        <v>0.998</v>
      </c>
      <c r="M31" s="87"/>
      <c r="N31" s="124">
        <v>0.998</v>
      </c>
      <c r="O31" s="87"/>
      <c r="P31" s="124">
        <v>0.998</v>
      </c>
      <c r="Q31" s="88"/>
      <c r="R31" s="87"/>
      <c r="S31" s="124">
        <v>0.998</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28.4</v>
      </c>
      <c r="K32" s="87"/>
      <c r="L32" s="122">
        <v>28.4</v>
      </c>
      <c r="M32" s="87"/>
      <c r="N32" s="122">
        <v>28.4</v>
      </c>
      <c r="O32" s="87"/>
      <c r="P32" s="122">
        <v>28.4</v>
      </c>
      <c r="Q32" s="88"/>
      <c r="R32" s="87"/>
      <c r="S32" s="122">
        <v>28.4</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7</v>
      </c>
      <c r="K33" s="87"/>
      <c r="L33" s="123">
        <v>7</v>
      </c>
      <c r="M33" s="87"/>
      <c r="N33" s="123">
        <v>7</v>
      </c>
      <c r="O33" s="87"/>
      <c r="P33" s="123">
        <v>7</v>
      </c>
      <c r="Q33" s="88"/>
      <c r="R33" s="87"/>
      <c r="S33" s="123">
        <v>7</v>
      </c>
      <c r="T33" s="87"/>
      <c r="U33" s="123">
        <v>5.3</v>
      </c>
      <c r="V33" s="87"/>
      <c r="W33" s="123">
        <v>5.3</v>
      </c>
      <c r="X33" s="88"/>
      <c r="Y33" s="88"/>
      <c r="Z33" s="88"/>
      <c r="AA33" s="87"/>
      <c r="AB33" s="9">
        <v>5.2</v>
      </c>
      <c r="AC33" s="93">
        <v>5.2</v>
      </c>
      <c r="AD33" s="88"/>
      <c r="AE33" s="87"/>
      <c r="AF33" s="10">
        <v>5.2</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N/ix4WgB+67+3SzJ8twEcGET0iR3FrPNSFpNV91KSFIz9XQpb1EEcE0AAUhn8SM9AOZgR5u23AiKDQ+XtEfuQ==" saltValue="doS9/qi+2dBG8dUcpC9k9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A0F328E-B041-4EB7-AF68-76357035FDD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MUTO - Mundubbera Town (66/11kV)</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820</v>
      </c>
      <c r="J3" s="110"/>
      <c r="K3" s="110"/>
      <c r="L3" s="110"/>
      <c r="M3" s="110"/>
      <c r="N3" s="110"/>
      <c r="O3" s="110"/>
      <c r="P3" s="110"/>
      <c r="Q3" s="110"/>
      <c r="R3" s="110"/>
      <c r="S3" s="110"/>
      <c r="V3" s="112" t="s">
        <v>3</v>
      </c>
      <c r="W3" s="110"/>
      <c r="Y3" s="113" t="s">
        <v>177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796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821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822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13.7</v>
      </c>
      <c r="K26" s="87"/>
      <c r="L26" s="122">
        <v>13.7</v>
      </c>
      <c r="M26" s="87"/>
      <c r="N26" s="122">
        <v>13.7</v>
      </c>
      <c r="O26" s="87"/>
      <c r="P26" s="122">
        <v>13.7</v>
      </c>
      <c r="Q26" s="88"/>
      <c r="R26" s="87"/>
      <c r="S26" s="122">
        <v>13.7</v>
      </c>
      <c r="T26" s="87"/>
      <c r="U26" s="122">
        <v>15.6</v>
      </c>
      <c r="V26" s="87"/>
      <c r="W26" s="122">
        <v>15.6</v>
      </c>
      <c r="X26" s="88"/>
      <c r="Y26" s="88"/>
      <c r="Z26" s="88"/>
      <c r="AA26" s="87"/>
      <c r="AB26" s="3">
        <v>15.6</v>
      </c>
      <c r="AC26" s="91">
        <v>15.6</v>
      </c>
      <c r="AD26" s="88"/>
      <c r="AE26" s="87"/>
      <c r="AF26" s="4">
        <v>15.6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7.9</v>
      </c>
      <c r="K28" s="87"/>
      <c r="L28" s="122">
        <v>8</v>
      </c>
      <c r="M28" s="87"/>
      <c r="N28" s="122">
        <v>8</v>
      </c>
      <c r="O28" s="87"/>
      <c r="P28" s="122">
        <v>8.1</v>
      </c>
      <c r="Q28" s="88"/>
      <c r="R28" s="87"/>
      <c r="S28" s="122">
        <v>8.1999999999999993</v>
      </c>
      <c r="T28" s="87"/>
      <c r="U28" s="122">
        <v>6.5</v>
      </c>
      <c r="V28" s="87"/>
      <c r="W28" s="122">
        <v>6.5</v>
      </c>
      <c r="X28" s="88"/>
      <c r="Y28" s="88"/>
      <c r="Z28" s="88"/>
      <c r="AA28" s="87"/>
      <c r="AB28" s="3">
        <v>6.5</v>
      </c>
      <c r="AC28" s="91">
        <v>6.6</v>
      </c>
      <c r="AD28" s="88"/>
      <c r="AE28" s="87"/>
      <c r="AF28" s="4">
        <v>6.6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0.97099999999999997</v>
      </c>
      <c r="K31" s="87"/>
      <c r="L31" s="124">
        <v>0.97099999999999997</v>
      </c>
      <c r="M31" s="87"/>
      <c r="N31" s="124">
        <v>0.97099999999999997</v>
      </c>
      <c r="O31" s="87"/>
      <c r="P31" s="124">
        <v>0.97099999999999997</v>
      </c>
      <c r="Q31" s="88"/>
      <c r="R31" s="87"/>
      <c r="S31" s="124">
        <v>0.97099999999999997</v>
      </c>
      <c r="T31" s="87"/>
      <c r="U31" s="124">
        <v>0.98499999999999999</v>
      </c>
      <c r="V31" s="87"/>
      <c r="W31" s="124">
        <v>0.98499999999999999</v>
      </c>
      <c r="X31" s="88"/>
      <c r="Y31" s="88"/>
      <c r="Z31" s="88"/>
      <c r="AA31" s="87"/>
      <c r="AB31" s="7">
        <v>0.98499999999999999</v>
      </c>
      <c r="AC31" s="94">
        <v>0.98499999999999999</v>
      </c>
      <c r="AD31" s="88"/>
      <c r="AE31" s="87"/>
      <c r="AF31" s="8">
        <v>0.98499999999999999</v>
      </c>
    </row>
    <row r="32" spans="4:32" ht="13.15" customHeight="1" x14ac:dyDescent="0.25">
      <c r="E32" s="89" t="s">
        <v>34</v>
      </c>
      <c r="F32" s="88"/>
      <c r="G32" s="88"/>
      <c r="H32" s="88"/>
      <c r="I32" s="90"/>
      <c r="J32" s="122">
        <v>6.8</v>
      </c>
      <c r="K32" s="87"/>
      <c r="L32" s="122">
        <v>6.8</v>
      </c>
      <c r="M32" s="87"/>
      <c r="N32" s="122">
        <v>6.8</v>
      </c>
      <c r="O32" s="87"/>
      <c r="P32" s="122">
        <v>6.8</v>
      </c>
      <c r="Q32" s="88"/>
      <c r="R32" s="87"/>
      <c r="S32" s="122">
        <v>6.8</v>
      </c>
      <c r="T32" s="87"/>
      <c r="U32" s="122">
        <v>7.8</v>
      </c>
      <c r="V32" s="87"/>
      <c r="W32" s="122">
        <v>7.8</v>
      </c>
      <c r="X32" s="88"/>
      <c r="Y32" s="88"/>
      <c r="Z32" s="88"/>
      <c r="AA32" s="87"/>
      <c r="AB32" s="3">
        <v>7.8</v>
      </c>
      <c r="AC32" s="91">
        <v>7.8</v>
      </c>
      <c r="AD32" s="88"/>
      <c r="AE32" s="87"/>
      <c r="AF32" s="4">
        <v>7.8</v>
      </c>
    </row>
    <row r="33" spans="5:32" ht="13.15" customHeight="1" x14ac:dyDescent="0.25">
      <c r="E33" s="92" t="s">
        <v>35</v>
      </c>
      <c r="F33" s="88"/>
      <c r="G33" s="88"/>
      <c r="H33" s="88"/>
      <c r="I33" s="90"/>
      <c r="J33" s="123">
        <v>7.2</v>
      </c>
      <c r="K33" s="87"/>
      <c r="L33" s="123">
        <v>7.2</v>
      </c>
      <c r="M33" s="87"/>
      <c r="N33" s="123">
        <v>7.3</v>
      </c>
      <c r="O33" s="87"/>
      <c r="P33" s="123">
        <v>7.4</v>
      </c>
      <c r="Q33" s="88"/>
      <c r="R33" s="87"/>
      <c r="S33" s="123">
        <v>7.4</v>
      </c>
      <c r="T33" s="87"/>
      <c r="U33" s="123">
        <v>6.2</v>
      </c>
      <c r="V33" s="87"/>
      <c r="W33" s="123">
        <v>6.2</v>
      </c>
      <c r="X33" s="88"/>
      <c r="Y33" s="88"/>
      <c r="Z33" s="88"/>
      <c r="AA33" s="87"/>
      <c r="AB33" s="9">
        <v>6.2</v>
      </c>
      <c r="AC33" s="93">
        <v>6.2</v>
      </c>
      <c r="AD33" s="88"/>
      <c r="AE33" s="87"/>
      <c r="AF33" s="10">
        <v>6.3</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99</v>
      </c>
      <c r="K35" s="87"/>
      <c r="L35" s="121" t="s">
        <v>99</v>
      </c>
      <c r="M35" s="87"/>
      <c r="N35" s="121" t="s">
        <v>99</v>
      </c>
      <c r="O35" s="87"/>
      <c r="P35" s="121" t="s">
        <v>99</v>
      </c>
      <c r="Q35" s="88"/>
      <c r="R35" s="87"/>
      <c r="S35" s="121" t="s">
        <v>99</v>
      </c>
      <c r="T35" s="87"/>
      <c r="U35" s="121" t="s">
        <v>99</v>
      </c>
      <c r="V35" s="87"/>
      <c r="W35" s="121" t="s">
        <v>99</v>
      </c>
      <c r="X35" s="88"/>
      <c r="Y35" s="88"/>
      <c r="Z35" s="88"/>
      <c r="AA35" s="87"/>
      <c r="AB35" s="5" t="s">
        <v>99</v>
      </c>
      <c r="AC35" s="86" t="s">
        <v>99</v>
      </c>
      <c r="AD35" s="88"/>
      <c r="AE35" s="87"/>
      <c r="AF35" s="6" t="s">
        <v>99</v>
      </c>
    </row>
    <row r="36" spans="5:32" ht="13.15" customHeight="1" x14ac:dyDescent="0.25">
      <c r="E36" s="89" t="s">
        <v>39</v>
      </c>
      <c r="F36" s="88"/>
      <c r="G36" s="88"/>
      <c r="H36" s="88"/>
      <c r="I36" s="90"/>
      <c r="J36" s="122">
        <v>0.4</v>
      </c>
      <c r="K36" s="87"/>
      <c r="L36" s="122">
        <v>0.4</v>
      </c>
      <c r="M36" s="87"/>
      <c r="N36" s="122">
        <v>0.5</v>
      </c>
      <c r="O36" s="87"/>
      <c r="P36" s="122">
        <v>0.6</v>
      </c>
      <c r="Q36" s="88"/>
      <c r="R36" s="87"/>
      <c r="S36" s="122">
        <v>0.6</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0.8</v>
      </c>
      <c r="K40" s="87"/>
      <c r="L40" s="122">
        <v>0.8</v>
      </c>
      <c r="M40" s="87"/>
      <c r="N40" s="122">
        <v>0.8</v>
      </c>
      <c r="O40" s="87"/>
      <c r="P40" s="122">
        <v>0.8</v>
      </c>
      <c r="Q40" s="88"/>
      <c r="R40" s="87"/>
      <c r="S40" s="122">
        <v>0.8</v>
      </c>
      <c r="T40" s="87"/>
      <c r="U40" s="122">
        <v>0.8</v>
      </c>
      <c r="V40" s="87"/>
      <c r="W40" s="122">
        <v>0.8</v>
      </c>
      <c r="X40" s="88"/>
      <c r="Y40" s="88"/>
      <c r="Z40" s="88"/>
      <c r="AA40" s="87"/>
      <c r="AB40" s="3">
        <v>0.8</v>
      </c>
      <c r="AC40" s="91">
        <v>0.8</v>
      </c>
      <c r="AD40" s="88"/>
      <c r="AE40" s="87"/>
      <c r="AF40" s="4">
        <v>0.8</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3PxNJ3L0aZ3nzTbraxoU4EOMSkU3sLPIJeln/cff/hWLHhBDjyrOQ8P/eZ8HuzRabENZJaYbiozVQiYrOqkuUA==" saltValue="L7yHQqyJpQXx6zNMdpUf8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C15797E-640B-4118-98BD-3F61FAA927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NANA - Nanango (66/11kV)</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823</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824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825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826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v>
      </c>
      <c r="K26" s="87"/>
      <c r="L26" s="122">
        <v>2</v>
      </c>
      <c r="M26" s="87"/>
      <c r="N26" s="122">
        <v>2</v>
      </c>
      <c r="O26" s="87"/>
      <c r="P26" s="122">
        <v>2</v>
      </c>
      <c r="Q26" s="88"/>
      <c r="R26" s="87"/>
      <c r="S26" s="122">
        <v>2</v>
      </c>
      <c r="T26" s="87"/>
      <c r="U26" s="122">
        <v>2</v>
      </c>
      <c r="V26" s="87"/>
      <c r="W26" s="122">
        <v>2</v>
      </c>
      <c r="X26" s="88"/>
      <c r="Y26" s="88"/>
      <c r="Z26" s="88"/>
      <c r="AA26" s="87"/>
      <c r="AB26" s="3">
        <v>2</v>
      </c>
      <c r="AC26" s="91">
        <v>2</v>
      </c>
      <c r="AD26" s="88"/>
      <c r="AE26" s="87"/>
      <c r="AF26" s="4">
        <v>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v>
      </c>
      <c r="K28" s="87"/>
      <c r="L28" s="122">
        <v>1.2</v>
      </c>
      <c r="M28" s="87"/>
      <c r="N28" s="122">
        <v>1.2</v>
      </c>
      <c r="O28" s="87"/>
      <c r="P28" s="122">
        <v>1.2</v>
      </c>
      <c r="Q28" s="88"/>
      <c r="R28" s="87"/>
      <c r="S28" s="122">
        <v>1.2</v>
      </c>
      <c r="T28" s="87"/>
      <c r="U28" s="122">
        <v>0.6</v>
      </c>
      <c r="V28" s="87"/>
      <c r="W28" s="122">
        <v>0.6</v>
      </c>
      <c r="X28" s="88"/>
      <c r="Y28" s="88"/>
      <c r="Z28" s="88"/>
      <c r="AA28" s="87"/>
      <c r="AB28" s="3">
        <v>0.6</v>
      </c>
      <c r="AC28" s="91">
        <v>0.6</v>
      </c>
      <c r="AD28" s="88"/>
      <c r="AE28" s="87"/>
      <c r="AF28" s="4">
        <v>0.6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0.92500000000000004</v>
      </c>
      <c r="K31" s="87"/>
      <c r="L31" s="124">
        <v>0.92500000000000004</v>
      </c>
      <c r="M31" s="87"/>
      <c r="N31" s="124">
        <v>0.92500000000000004</v>
      </c>
      <c r="O31" s="87"/>
      <c r="P31" s="124">
        <v>0.92500000000000004</v>
      </c>
      <c r="Q31" s="88"/>
      <c r="R31" s="87"/>
      <c r="S31" s="124">
        <v>0.92500000000000004</v>
      </c>
      <c r="T31" s="87"/>
      <c r="U31" s="124">
        <v>0.95799999999999996</v>
      </c>
      <c r="V31" s="87"/>
      <c r="W31" s="124">
        <v>0.95799999999999996</v>
      </c>
      <c r="X31" s="88"/>
      <c r="Y31" s="88"/>
      <c r="Z31" s="88"/>
      <c r="AA31" s="87"/>
      <c r="AB31" s="7">
        <v>0.95799999999999996</v>
      </c>
      <c r="AC31" s="94">
        <v>0.95799999999999996</v>
      </c>
      <c r="AD31" s="88"/>
      <c r="AE31" s="87"/>
      <c r="AF31" s="8">
        <v>0.95799999999999996</v>
      </c>
    </row>
    <row r="32" spans="4:32" ht="13.15" customHeight="1" x14ac:dyDescent="0.25">
      <c r="E32" s="89" t="s">
        <v>34</v>
      </c>
      <c r="F32" s="88"/>
      <c r="G32" s="88"/>
      <c r="H32" s="88"/>
      <c r="I32" s="90"/>
      <c r="J32" s="122">
        <v>1.1000000000000001</v>
      </c>
      <c r="K32" s="87"/>
      <c r="L32" s="122">
        <v>1.1000000000000001</v>
      </c>
      <c r="M32" s="87"/>
      <c r="N32" s="122">
        <v>1.1000000000000001</v>
      </c>
      <c r="O32" s="87"/>
      <c r="P32" s="122">
        <v>1.1000000000000001</v>
      </c>
      <c r="Q32" s="88"/>
      <c r="R32" s="87"/>
      <c r="S32" s="122">
        <v>1.1000000000000001</v>
      </c>
      <c r="T32" s="87"/>
      <c r="U32" s="122">
        <v>1.1000000000000001</v>
      </c>
      <c r="V32" s="87"/>
      <c r="W32" s="122">
        <v>1.1000000000000001</v>
      </c>
      <c r="X32" s="88"/>
      <c r="Y32" s="88"/>
      <c r="Z32" s="88"/>
      <c r="AA32" s="87"/>
      <c r="AB32" s="3">
        <v>1.1000000000000001</v>
      </c>
      <c r="AC32" s="91">
        <v>1.1000000000000001</v>
      </c>
      <c r="AD32" s="88"/>
      <c r="AE32" s="87"/>
      <c r="AF32" s="4">
        <v>1.1000000000000001</v>
      </c>
    </row>
    <row r="33" spans="5:32" ht="13.15" customHeight="1" x14ac:dyDescent="0.25">
      <c r="E33" s="92" t="s">
        <v>35</v>
      </c>
      <c r="F33" s="88"/>
      <c r="G33" s="88"/>
      <c r="H33" s="88"/>
      <c r="I33" s="90"/>
      <c r="J33" s="123">
        <v>1.2</v>
      </c>
      <c r="K33" s="87"/>
      <c r="L33" s="123">
        <v>1.2</v>
      </c>
      <c r="M33" s="87"/>
      <c r="N33" s="123">
        <v>1.2</v>
      </c>
      <c r="O33" s="87"/>
      <c r="P33" s="123">
        <v>1.2</v>
      </c>
      <c r="Q33" s="88"/>
      <c r="R33" s="87"/>
      <c r="S33" s="123">
        <v>1.2</v>
      </c>
      <c r="T33" s="87"/>
      <c r="U33" s="123">
        <v>0.6</v>
      </c>
      <c r="V33" s="87"/>
      <c r="W33" s="123">
        <v>0.6</v>
      </c>
      <c r="X33" s="88"/>
      <c r="Y33" s="88"/>
      <c r="Z33" s="88"/>
      <c r="AA33" s="87"/>
      <c r="AB33" s="9">
        <v>0.6</v>
      </c>
      <c r="AC33" s="93">
        <v>0.6</v>
      </c>
      <c r="AD33" s="88"/>
      <c r="AE33" s="87"/>
      <c r="AF33" s="10">
        <v>0.6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lSiBQlgAhMEmjGqcL9nsEOYgLFOaJgYILYDBBhKDX28At9rlTwrjM2Kj9VDp80RcRlVexCr5x3RorGdXy2swUA==" saltValue="UnAtkEShU8LqbVwveGK88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1782A8E-6FE2-4EAC-BDDC-5EC80537F66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NAND - Nandi (33/11kV)</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827</v>
      </c>
      <c r="J3" s="110"/>
      <c r="K3" s="110"/>
      <c r="L3" s="110"/>
      <c r="M3" s="110"/>
      <c r="N3" s="110"/>
      <c r="O3" s="110"/>
      <c r="P3" s="110"/>
      <c r="Q3" s="110"/>
      <c r="R3" s="110"/>
      <c r="S3" s="110"/>
      <c r="V3" s="112" t="s">
        <v>3</v>
      </c>
      <c r="W3" s="110"/>
      <c r="Y3" s="113" t="s">
        <v>828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829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830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831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v>
      </c>
      <c r="K26" s="87"/>
      <c r="L26" s="122">
        <v>10</v>
      </c>
      <c r="M26" s="87"/>
      <c r="N26" s="122">
        <v>10</v>
      </c>
      <c r="O26" s="87"/>
      <c r="P26" s="122">
        <v>10</v>
      </c>
      <c r="Q26" s="88"/>
      <c r="R26" s="87"/>
      <c r="S26" s="122">
        <v>10</v>
      </c>
      <c r="T26" s="87"/>
      <c r="U26" s="122">
        <v>10</v>
      </c>
      <c r="V26" s="87"/>
      <c r="W26" s="122">
        <v>10</v>
      </c>
      <c r="X26" s="88"/>
      <c r="Y26" s="88"/>
      <c r="Z26" s="88"/>
      <c r="AA26" s="87"/>
      <c r="AB26" s="3">
        <v>10</v>
      </c>
      <c r="AC26" s="91">
        <v>10</v>
      </c>
      <c r="AD26" s="88"/>
      <c r="AE26" s="87"/>
      <c r="AF26" s="4">
        <v>10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3.8</v>
      </c>
      <c r="K28" s="87"/>
      <c r="L28" s="122">
        <v>3.8</v>
      </c>
      <c r="M28" s="87"/>
      <c r="N28" s="122">
        <v>3.8</v>
      </c>
      <c r="O28" s="87"/>
      <c r="P28" s="122">
        <v>3.8</v>
      </c>
      <c r="Q28" s="88"/>
      <c r="R28" s="87"/>
      <c r="S28" s="122">
        <v>3.8</v>
      </c>
      <c r="T28" s="87"/>
      <c r="U28" s="122">
        <v>2.5</v>
      </c>
      <c r="V28" s="87"/>
      <c r="W28" s="122">
        <v>2.5</v>
      </c>
      <c r="X28" s="88"/>
      <c r="Y28" s="88"/>
      <c r="Z28" s="88"/>
      <c r="AA28" s="87"/>
      <c r="AB28" s="3">
        <v>2.4</v>
      </c>
      <c r="AC28" s="91">
        <v>2.4</v>
      </c>
      <c r="AD28" s="88"/>
      <c r="AE28" s="87"/>
      <c r="AF28" s="4">
        <v>2.4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5</v>
      </c>
      <c r="K32" s="87"/>
      <c r="L32" s="122">
        <v>5</v>
      </c>
      <c r="M32" s="87"/>
      <c r="N32" s="122">
        <v>5</v>
      </c>
      <c r="O32" s="87"/>
      <c r="P32" s="122">
        <v>5</v>
      </c>
      <c r="Q32" s="88"/>
      <c r="R32" s="87"/>
      <c r="S32" s="122">
        <v>5</v>
      </c>
      <c r="T32" s="87"/>
      <c r="U32" s="122">
        <v>5</v>
      </c>
      <c r="V32" s="87"/>
      <c r="W32" s="122">
        <v>5</v>
      </c>
      <c r="X32" s="88"/>
      <c r="Y32" s="88"/>
      <c r="Z32" s="88"/>
      <c r="AA32" s="87"/>
      <c r="AB32" s="3">
        <v>5</v>
      </c>
      <c r="AC32" s="91">
        <v>5</v>
      </c>
      <c r="AD32" s="88"/>
      <c r="AE32" s="87"/>
      <c r="AF32" s="4">
        <v>5</v>
      </c>
    </row>
    <row r="33" spans="5:32" ht="13.15" customHeight="1" x14ac:dyDescent="0.25">
      <c r="E33" s="92" t="s">
        <v>35</v>
      </c>
      <c r="F33" s="88"/>
      <c r="G33" s="88"/>
      <c r="H33" s="88"/>
      <c r="I33" s="90"/>
      <c r="J33" s="123">
        <v>3.5</v>
      </c>
      <c r="K33" s="87"/>
      <c r="L33" s="123">
        <v>3.4</v>
      </c>
      <c r="M33" s="87"/>
      <c r="N33" s="123">
        <v>3.4</v>
      </c>
      <c r="O33" s="87"/>
      <c r="P33" s="123">
        <v>3.4</v>
      </c>
      <c r="Q33" s="88"/>
      <c r="R33" s="87"/>
      <c r="S33" s="123">
        <v>3.4</v>
      </c>
      <c r="T33" s="87"/>
      <c r="U33" s="123">
        <v>2.4</v>
      </c>
      <c r="V33" s="87"/>
      <c r="W33" s="123">
        <v>2.2999999999999998</v>
      </c>
      <c r="X33" s="88"/>
      <c r="Y33" s="88"/>
      <c r="Z33" s="88"/>
      <c r="AA33" s="87"/>
      <c r="AB33" s="9">
        <v>2.2999999999999998</v>
      </c>
      <c r="AC33" s="93">
        <v>2.2999999999999998</v>
      </c>
      <c r="AD33" s="88"/>
      <c r="AE33" s="87"/>
      <c r="AF33" s="10">
        <v>2.2999999999999998</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65</v>
      </c>
      <c r="K35" s="87"/>
      <c r="L35" s="121" t="s">
        <v>65</v>
      </c>
      <c r="M35" s="87"/>
      <c r="N35" s="121" t="s">
        <v>65</v>
      </c>
      <c r="O35" s="87"/>
      <c r="P35" s="121" t="s">
        <v>65</v>
      </c>
      <c r="Q35" s="88"/>
      <c r="R35" s="87"/>
      <c r="S35" s="121" t="s">
        <v>65</v>
      </c>
      <c r="T35" s="87"/>
      <c r="U35" s="121" t="s">
        <v>65</v>
      </c>
      <c r="V35" s="87"/>
      <c r="W35" s="121" t="s">
        <v>65</v>
      </c>
      <c r="X35" s="88"/>
      <c r="Y35" s="88"/>
      <c r="Z35" s="88"/>
      <c r="AA35" s="87"/>
      <c r="AB35" s="5" t="s">
        <v>65</v>
      </c>
      <c r="AC35" s="86" t="s">
        <v>65</v>
      </c>
      <c r="AD35" s="88"/>
      <c r="AE35" s="87"/>
      <c r="AF35" s="6" t="s">
        <v>65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nBPSlOP2Ih0AM3eINbBhdbtLm2/1YZk0LXsjyDiKQPMwXEmFyCmMDLJCUlJwhu1WwaD278IqLp+y/E9Utz3tA==" saltValue="9wuEV57Q6o/3IteWsCkPz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D2563E3-7B8C-4E21-905F-81AE6F74EB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NEBO - Nebo (132/11kV)</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129</v>
      </c>
      <c r="J3" s="110"/>
      <c r="K3" s="110"/>
      <c r="L3" s="110"/>
      <c r="M3" s="110"/>
      <c r="N3" s="110"/>
      <c r="O3" s="110"/>
      <c r="P3" s="110"/>
      <c r="Q3" s="110"/>
      <c r="R3" s="110"/>
      <c r="S3" s="110"/>
      <c r="V3" s="112" t="s">
        <v>3</v>
      </c>
      <c r="W3" s="110"/>
      <c r="Y3" s="113" t="s">
        <v>130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132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133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20.9</v>
      </c>
      <c r="K26" s="87"/>
      <c r="L26" s="122">
        <v>20.9</v>
      </c>
      <c r="M26" s="87"/>
      <c r="N26" s="122">
        <v>20.9</v>
      </c>
      <c r="O26" s="87"/>
      <c r="P26" s="122">
        <v>20.9</v>
      </c>
      <c r="Q26" s="88"/>
      <c r="R26" s="87"/>
      <c r="S26" s="122">
        <v>20.9</v>
      </c>
      <c r="T26" s="87"/>
      <c r="U26" s="122">
        <v>23.3</v>
      </c>
      <c r="V26" s="87"/>
      <c r="W26" s="122">
        <v>23.3</v>
      </c>
      <c r="X26" s="88"/>
      <c r="Y26" s="88"/>
      <c r="Z26" s="88"/>
      <c r="AA26" s="87"/>
      <c r="AB26" s="3">
        <v>23.3</v>
      </c>
      <c r="AC26" s="91">
        <v>23.3</v>
      </c>
      <c r="AD26" s="88"/>
      <c r="AE26" s="87"/>
      <c r="AF26" s="4">
        <v>23.3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8.6999999999999993</v>
      </c>
      <c r="K28" s="87"/>
      <c r="L28" s="122">
        <v>8.6999999999999993</v>
      </c>
      <c r="M28" s="87"/>
      <c r="N28" s="122">
        <v>8.6999999999999993</v>
      </c>
      <c r="O28" s="87"/>
      <c r="P28" s="122">
        <v>8.6999999999999993</v>
      </c>
      <c r="Q28" s="88"/>
      <c r="R28" s="87"/>
      <c r="S28" s="122">
        <v>8.6</v>
      </c>
      <c r="T28" s="87"/>
      <c r="U28" s="122">
        <v>6.2</v>
      </c>
      <c r="V28" s="87"/>
      <c r="W28" s="122">
        <v>6.2</v>
      </c>
      <c r="X28" s="88"/>
      <c r="Y28" s="88"/>
      <c r="Z28" s="88"/>
      <c r="AA28" s="87"/>
      <c r="AB28" s="3">
        <v>6.1</v>
      </c>
      <c r="AC28" s="91">
        <v>6.1</v>
      </c>
      <c r="AD28" s="88"/>
      <c r="AE28" s="87"/>
      <c r="AF28" s="4">
        <v>6.1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0.95899999999999996</v>
      </c>
      <c r="K31" s="87"/>
      <c r="L31" s="124">
        <v>0.95899999999999996</v>
      </c>
      <c r="M31" s="87"/>
      <c r="N31" s="124">
        <v>0.95899999999999996</v>
      </c>
      <c r="O31" s="87"/>
      <c r="P31" s="124">
        <v>0.95899999999999996</v>
      </c>
      <c r="Q31" s="88"/>
      <c r="R31" s="87"/>
      <c r="S31" s="124">
        <v>0.95899999999999996</v>
      </c>
      <c r="T31" s="87"/>
      <c r="U31" s="124">
        <v>0.95899999999999996</v>
      </c>
      <c r="V31" s="87"/>
      <c r="W31" s="124">
        <v>0.95899999999999996</v>
      </c>
      <c r="X31" s="88"/>
      <c r="Y31" s="88"/>
      <c r="Z31" s="88"/>
      <c r="AA31" s="87"/>
      <c r="AB31" s="7">
        <v>0.95899999999999996</v>
      </c>
      <c r="AC31" s="94">
        <v>0.95899999999999996</v>
      </c>
      <c r="AD31" s="88"/>
      <c r="AE31" s="87"/>
      <c r="AF31" s="8">
        <v>0.95899999999999996</v>
      </c>
    </row>
    <row r="32" spans="4:32" ht="13.15" customHeight="1" x14ac:dyDescent="0.25">
      <c r="E32" s="89" t="s">
        <v>34</v>
      </c>
      <c r="F32" s="88"/>
      <c r="G32" s="88"/>
      <c r="H32" s="88"/>
      <c r="I32" s="90"/>
      <c r="J32" s="122">
        <v>12</v>
      </c>
      <c r="K32" s="87"/>
      <c r="L32" s="122">
        <v>12</v>
      </c>
      <c r="M32" s="87"/>
      <c r="N32" s="122">
        <v>12</v>
      </c>
      <c r="O32" s="87"/>
      <c r="P32" s="122">
        <v>12</v>
      </c>
      <c r="Q32" s="88"/>
      <c r="R32" s="87"/>
      <c r="S32" s="122">
        <v>12</v>
      </c>
      <c r="T32" s="87"/>
      <c r="U32" s="122">
        <v>12.9</v>
      </c>
      <c r="V32" s="87"/>
      <c r="W32" s="122">
        <v>12.9</v>
      </c>
      <c r="X32" s="88"/>
      <c r="Y32" s="88"/>
      <c r="Z32" s="88"/>
      <c r="AA32" s="87"/>
      <c r="AB32" s="3">
        <v>12.9</v>
      </c>
      <c r="AC32" s="91">
        <v>12.9</v>
      </c>
      <c r="AD32" s="88"/>
      <c r="AE32" s="87"/>
      <c r="AF32" s="4">
        <v>12.9</v>
      </c>
    </row>
    <row r="33" spans="5:32" ht="13.15" customHeight="1" x14ac:dyDescent="0.25">
      <c r="E33" s="92" t="s">
        <v>35</v>
      </c>
      <c r="F33" s="88"/>
      <c r="G33" s="88"/>
      <c r="H33" s="88"/>
      <c r="I33" s="90"/>
      <c r="J33" s="123">
        <v>8.1</v>
      </c>
      <c r="K33" s="87"/>
      <c r="L33" s="123">
        <v>8.1</v>
      </c>
      <c r="M33" s="87"/>
      <c r="N33" s="123">
        <v>8.1</v>
      </c>
      <c r="O33" s="87"/>
      <c r="P33" s="123">
        <v>8.1</v>
      </c>
      <c r="Q33" s="88"/>
      <c r="R33" s="87"/>
      <c r="S33" s="123">
        <v>8</v>
      </c>
      <c r="T33" s="87"/>
      <c r="U33" s="123">
        <v>6</v>
      </c>
      <c r="V33" s="87"/>
      <c r="W33" s="123">
        <v>6</v>
      </c>
      <c r="X33" s="88"/>
      <c r="Y33" s="88"/>
      <c r="Z33" s="88"/>
      <c r="AA33" s="87"/>
      <c r="AB33" s="9">
        <v>5.9</v>
      </c>
      <c r="AC33" s="93">
        <v>5.9</v>
      </c>
      <c r="AD33" s="88"/>
      <c r="AE33" s="87"/>
      <c r="AF33" s="10">
        <v>5.9</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65</v>
      </c>
      <c r="K35" s="87"/>
      <c r="L35" s="121" t="s">
        <v>65</v>
      </c>
      <c r="M35" s="87"/>
      <c r="N35" s="121" t="s">
        <v>65</v>
      </c>
      <c r="O35" s="87"/>
      <c r="P35" s="121" t="s">
        <v>65</v>
      </c>
      <c r="Q35" s="88"/>
      <c r="R35" s="87"/>
      <c r="S35" s="121" t="s">
        <v>65</v>
      </c>
      <c r="T35" s="87"/>
      <c r="U35" s="121" t="s">
        <v>65</v>
      </c>
      <c r="V35" s="87"/>
      <c r="W35" s="121" t="s">
        <v>65</v>
      </c>
      <c r="X35" s="88"/>
      <c r="Y35" s="88"/>
      <c r="Z35" s="88"/>
      <c r="AA35" s="87"/>
      <c r="AB35" s="5" t="s">
        <v>65</v>
      </c>
      <c r="AC35" s="86" t="s">
        <v>65</v>
      </c>
      <c r="AD35" s="88"/>
      <c r="AE35" s="87"/>
      <c r="AF35" s="6" t="s">
        <v>65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3E0vIrA6sUjC2Mw3XBjK8g4PNX40oDs45EyHIiJQHnspIEm0CXDQC+p65jPqrV6vQsd269P6+B3vojA9U+iG9A==" saltValue="8g1y7d/8gAqVc6jJ10Kwu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CA1496F-1C6D-42DB-B961-9C6FBCDA24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BEWE - Bedford Weir (66/22kV)</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832</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833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432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834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65.5</v>
      </c>
      <c r="K26" s="87"/>
      <c r="L26" s="122">
        <v>65.5</v>
      </c>
      <c r="M26" s="87"/>
      <c r="N26" s="122">
        <v>65.5</v>
      </c>
      <c r="O26" s="87"/>
      <c r="P26" s="122">
        <v>65.5</v>
      </c>
      <c r="Q26" s="88"/>
      <c r="R26" s="87"/>
      <c r="S26" s="122">
        <v>65.5</v>
      </c>
      <c r="T26" s="87"/>
      <c r="U26" s="122">
        <v>68</v>
      </c>
      <c r="V26" s="87"/>
      <c r="W26" s="122">
        <v>68</v>
      </c>
      <c r="X26" s="88"/>
      <c r="Y26" s="88"/>
      <c r="Z26" s="88"/>
      <c r="AA26" s="87"/>
      <c r="AB26" s="3">
        <v>68</v>
      </c>
      <c r="AC26" s="91">
        <v>68</v>
      </c>
      <c r="AD26" s="88"/>
      <c r="AE26" s="87"/>
      <c r="AF26" s="4">
        <v>68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16.7</v>
      </c>
      <c r="K28" s="87"/>
      <c r="L28" s="122">
        <v>16.7</v>
      </c>
      <c r="M28" s="87"/>
      <c r="N28" s="122">
        <v>16.7</v>
      </c>
      <c r="O28" s="87"/>
      <c r="P28" s="122">
        <v>16.8</v>
      </c>
      <c r="Q28" s="88"/>
      <c r="R28" s="87"/>
      <c r="S28" s="122">
        <v>16.8</v>
      </c>
      <c r="T28" s="87"/>
      <c r="U28" s="122">
        <v>10.8</v>
      </c>
      <c r="V28" s="87"/>
      <c r="W28" s="122">
        <v>10.7</v>
      </c>
      <c r="X28" s="88"/>
      <c r="Y28" s="88"/>
      <c r="Z28" s="88"/>
      <c r="AA28" s="87"/>
      <c r="AB28" s="3">
        <v>10.6</v>
      </c>
      <c r="AC28" s="91">
        <v>10.6</v>
      </c>
      <c r="AD28" s="88"/>
      <c r="AE28" s="87"/>
      <c r="AF28" s="4">
        <v>10.6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36.799999999999997</v>
      </c>
      <c r="K32" s="87"/>
      <c r="L32" s="122">
        <v>36.799999999999997</v>
      </c>
      <c r="M32" s="87"/>
      <c r="N32" s="122">
        <v>36.799999999999997</v>
      </c>
      <c r="O32" s="87"/>
      <c r="P32" s="122">
        <v>36.799999999999997</v>
      </c>
      <c r="Q32" s="88"/>
      <c r="R32" s="87"/>
      <c r="S32" s="122">
        <v>36.799999999999997</v>
      </c>
      <c r="T32" s="87"/>
      <c r="U32" s="122">
        <v>37.4</v>
      </c>
      <c r="V32" s="87"/>
      <c r="W32" s="122">
        <v>37.4</v>
      </c>
      <c r="X32" s="88"/>
      <c r="Y32" s="88"/>
      <c r="Z32" s="88"/>
      <c r="AA32" s="87"/>
      <c r="AB32" s="3">
        <v>37.4</v>
      </c>
      <c r="AC32" s="91">
        <v>37.4</v>
      </c>
      <c r="AD32" s="88"/>
      <c r="AE32" s="87"/>
      <c r="AF32" s="4">
        <v>37.4</v>
      </c>
    </row>
    <row r="33" spans="5:32" ht="13.15" customHeight="1" x14ac:dyDescent="0.25">
      <c r="E33" s="92" t="s">
        <v>35</v>
      </c>
      <c r="F33" s="88"/>
      <c r="G33" s="88"/>
      <c r="H33" s="88"/>
      <c r="I33" s="90"/>
      <c r="J33" s="123">
        <v>15.5</v>
      </c>
      <c r="K33" s="87"/>
      <c r="L33" s="123">
        <v>15.5</v>
      </c>
      <c r="M33" s="87"/>
      <c r="N33" s="123">
        <v>15.5</v>
      </c>
      <c r="O33" s="87"/>
      <c r="P33" s="123">
        <v>15.6</v>
      </c>
      <c r="Q33" s="88"/>
      <c r="R33" s="87"/>
      <c r="S33" s="123">
        <v>15.6</v>
      </c>
      <c r="T33" s="87"/>
      <c r="U33" s="123">
        <v>10.3</v>
      </c>
      <c r="V33" s="87"/>
      <c r="W33" s="123">
        <v>10.3</v>
      </c>
      <c r="X33" s="88"/>
      <c r="Y33" s="88"/>
      <c r="Z33" s="88"/>
      <c r="AA33" s="87"/>
      <c r="AB33" s="9">
        <v>10.199999999999999</v>
      </c>
      <c r="AC33" s="93">
        <v>10.199999999999999</v>
      </c>
      <c r="AD33" s="88"/>
      <c r="AE33" s="87"/>
      <c r="AF33" s="10">
        <v>10.199999999999999</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835</v>
      </c>
      <c r="K35" s="87"/>
      <c r="L35" s="121" t="s">
        <v>835</v>
      </c>
      <c r="M35" s="87"/>
      <c r="N35" s="121" t="s">
        <v>835</v>
      </c>
      <c r="O35" s="87"/>
      <c r="P35" s="121" t="s">
        <v>835</v>
      </c>
      <c r="Q35" s="88"/>
      <c r="R35" s="87"/>
      <c r="S35" s="121" t="s">
        <v>835</v>
      </c>
      <c r="T35" s="87"/>
      <c r="U35" s="121" t="s">
        <v>835</v>
      </c>
      <c r="V35" s="87"/>
      <c r="W35" s="121" t="s">
        <v>835</v>
      </c>
      <c r="X35" s="88"/>
      <c r="Y35" s="88"/>
      <c r="Z35" s="88"/>
      <c r="AA35" s="87"/>
      <c r="AB35" s="5" t="s">
        <v>835</v>
      </c>
      <c r="AC35" s="86" t="s">
        <v>835</v>
      </c>
      <c r="AD35" s="88"/>
      <c r="AE35" s="87"/>
      <c r="AF35" s="6" t="s">
        <v>835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rj3POSrSirGpLoEVklGerXGBImXTDmtOe/9gUkMHDLkNIc2yBhjabCWhogJ/8/UQNVMqkVUbOARLtcB+Z1Q7Q==" saltValue="98T80rEdWgtq9ThQou9GC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A86FF78-3635-47F1-9B06-82F07118F7B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NESM - Neil Smith (66/11kV)</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842</v>
      </c>
      <c r="J3" s="110"/>
      <c r="K3" s="110"/>
      <c r="L3" s="110"/>
      <c r="M3" s="110"/>
      <c r="N3" s="110"/>
      <c r="O3" s="110"/>
      <c r="P3" s="110"/>
      <c r="Q3" s="110"/>
      <c r="R3" s="110"/>
      <c r="S3" s="110"/>
      <c r="V3" s="112" t="s">
        <v>3</v>
      </c>
      <c r="W3" s="110"/>
      <c r="Y3" s="113" t="s">
        <v>307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843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654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844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10.8</v>
      </c>
      <c r="K26" s="87"/>
      <c r="L26" s="122">
        <v>10.8</v>
      </c>
      <c r="M26" s="87"/>
      <c r="N26" s="122">
        <v>10.8</v>
      </c>
      <c r="O26" s="87"/>
      <c r="P26" s="122">
        <v>10.8</v>
      </c>
      <c r="Q26" s="88"/>
      <c r="R26" s="87"/>
      <c r="S26" s="122">
        <v>10.8</v>
      </c>
      <c r="T26" s="87"/>
      <c r="U26" s="122">
        <v>13.1</v>
      </c>
      <c r="V26" s="87"/>
      <c r="W26" s="122">
        <v>13.1</v>
      </c>
      <c r="X26" s="88"/>
      <c r="Y26" s="88"/>
      <c r="Z26" s="88"/>
      <c r="AA26" s="87"/>
      <c r="AB26" s="3">
        <v>13.1</v>
      </c>
      <c r="AC26" s="91">
        <v>13.1</v>
      </c>
      <c r="AD26" s="88"/>
      <c r="AE26" s="87"/>
      <c r="AF26" s="4">
        <v>13.1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3.9</v>
      </c>
      <c r="K28" s="87"/>
      <c r="L28" s="122">
        <v>3.9</v>
      </c>
      <c r="M28" s="87"/>
      <c r="N28" s="122">
        <v>3.9</v>
      </c>
      <c r="O28" s="87"/>
      <c r="P28" s="122">
        <v>3.9</v>
      </c>
      <c r="Q28" s="88"/>
      <c r="R28" s="87"/>
      <c r="S28" s="122">
        <v>3.9</v>
      </c>
      <c r="T28" s="87"/>
      <c r="U28" s="122">
        <v>2</v>
      </c>
      <c r="V28" s="87"/>
      <c r="W28" s="122">
        <v>2</v>
      </c>
      <c r="X28" s="88"/>
      <c r="Y28" s="88"/>
      <c r="Z28" s="88"/>
      <c r="AA28" s="87"/>
      <c r="AB28" s="3">
        <v>2</v>
      </c>
      <c r="AC28" s="91">
        <v>2</v>
      </c>
      <c r="AD28" s="88"/>
      <c r="AE28" s="87"/>
      <c r="AF28" s="4">
        <v>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0.99399999999999999</v>
      </c>
      <c r="K31" s="87"/>
      <c r="L31" s="124">
        <v>0.99399999999999999</v>
      </c>
      <c r="M31" s="87"/>
      <c r="N31" s="124">
        <v>0.99399999999999999</v>
      </c>
      <c r="O31" s="87"/>
      <c r="P31" s="124">
        <v>0.99399999999999999</v>
      </c>
      <c r="Q31" s="88"/>
      <c r="R31" s="87"/>
      <c r="S31" s="124">
        <v>0.99399999999999999</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6.2</v>
      </c>
      <c r="K32" s="87"/>
      <c r="L32" s="122">
        <v>6.2</v>
      </c>
      <c r="M32" s="87"/>
      <c r="N32" s="122">
        <v>6.2</v>
      </c>
      <c r="O32" s="87"/>
      <c r="P32" s="122">
        <v>6.2</v>
      </c>
      <c r="Q32" s="88"/>
      <c r="R32" s="87"/>
      <c r="S32" s="122">
        <v>6.2</v>
      </c>
      <c r="T32" s="87"/>
      <c r="U32" s="122">
        <v>7.2</v>
      </c>
      <c r="V32" s="87"/>
      <c r="W32" s="122">
        <v>7.2</v>
      </c>
      <c r="X32" s="88"/>
      <c r="Y32" s="88"/>
      <c r="Z32" s="88"/>
      <c r="AA32" s="87"/>
      <c r="AB32" s="3">
        <v>7.2</v>
      </c>
      <c r="AC32" s="91">
        <v>7.2</v>
      </c>
      <c r="AD32" s="88"/>
      <c r="AE32" s="87"/>
      <c r="AF32" s="4">
        <v>7.2</v>
      </c>
    </row>
    <row r="33" spans="5:32" ht="13.15" customHeight="1" x14ac:dyDescent="0.25">
      <c r="E33" s="92" t="s">
        <v>35</v>
      </c>
      <c r="F33" s="88"/>
      <c r="G33" s="88"/>
      <c r="H33" s="88"/>
      <c r="I33" s="90"/>
      <c r="J33" s="123">
        <v>3.6</v>
      </c>
      <c r="K33" s="87"/>
      <c r="L33" s="123">
        <v>3.6</v>
      </c>
      <c r="M33" s="87"/>
      <c r="N33" s="123">
        <v>3.6</v>
      </c>
      <c r="O33" s="87"/>
      <c r="P33" s="123">
        <v>3.6</v>
      </c>
      <c r="Q33" s="88"/>
      <c r="R33" s="87"/>
      <c r="S33" s="123">
        <v>3.6</v>
      </c>
      <c r="T33" s="87"/>
      <c r="U33" s="123">
        <v>1.9</v>
      </c>
      <c r="V33" s="87"/>
      <c r="W33" s="123">
        <v>1.9</v>
      </c>
      <c r="X33" s="88"/>
      <c r="Y33" s="88"/>
      <c r="Z33" s="88"/>
      <c r="AA33" s="87"/>
      <c r="AB33" s="9">
        <v>1.9</v>
      </c>
      <c r="AC33" s="93">
        <v>1.9</v>
      </c>
      <c r="AD33" s="88"/>
      <c r="AE33" s="87"/>
      <c r="AF33" s="10">
        <v>1.9</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845</v>
      </c>
      <c r="K35" s="87"/>
      <c r="L35" s="121" t="s">
        <v>845</v>
      </c>
      <c r="M35" s="87"/>
      <c r="N35" s="121" t="s">
        <v>845</v>
      </c>
      <c r="O35" s="87"/>
      <c r="P35" s="121" t="s">
        <v>845</v>
      </c>
      <c r="Q35" s="88"/>
      <c r="R35" s="87"/>
      <c r="S35" s="121" t="s">
        <v>845</v>
      </c>
      <c r="T35" s="87"/>
      <c r="U35" s="121" t="s">
        <v>845</v>
      </c>
      <c r="V35" s="87"/>
      <c r="W35" s="121" t="s">
        <v>845</v>
      </c>
      <c r="X35" s="88"/>
      <c r="Y35" s="88"/>
      <c r="Z35" s="88"/>
      <c r="AA35" s="87"/>
      <c r="AB35" s="5" t="s">
        <v>845</v>
      </c>
      <c r="AC35" s="86" t="s">
        <v>845</v>
      </c>
      <c r="AD35" s="88"/>
      <c r="AE35" s="87"/>
      <c r="AF35" s="6" t="s">
        <v>845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0.3</v>
      </c>
      <c r="K39" s="87"/>
      <c r="L39" s="122">
        <v>0.3</v>
      </c>
      <c r="M39" s="87"/>
      <c r="N39" s="122">
        <v>0.3</v>
      </c>
      <c r="O39" s="87"/>
      <c r="P39" s="122">
        <v>0.3</v>
      </c>
      <c r="Q39" s="88"/>
      <c r="R39" s="87"/>
      <c r="S39" s="122">
        <v>0.3</v>
      </c>
      <c r="T39" s="87"/>
      <c r="U39" s="122">
        <v>0.3</v>
      </c>
      <c r="V39" s="87"/>
      <c r="W39" s="122">
        <v>0.3</v>
      </c>
      <c r="X39" s="88"/>
      <c r="Y39" s="88"/>
      <c r="Z39" s="88"/>
      <c r="AA39" s="87"/>
      <c r="AB39" s="3">
        <v>0.3</v>
      </c>
      <c r="AC39" s="91">
        <v>0.3</v>
      </c>
      <c r="AD39" s="88"/>
      <c r="AE39" s="87"/>
      <c r="AF39" s="4">
        <v>0.3</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J+kIc8z0X6g+BiEQfaDgw8IDC7csVF2zFw8NJG8YmXFEbZtUvda3qpwdKd/HJQQ1JiB7PB7LAGI+EVWBkZa3g==" saltValue="gBRVc1m6cOlIwGgiAAjYE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C6DE738-2CE0-45CC-93C6-0E101E78612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NOCL - North Cloncurry (66/11kV)</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846</v>
      </c>
      <c r="J3" s="110"/>
      <c r="K3" s="110"/>
      <c r="L3" s="110"/>
      <c r="M3" s="110"/>
      <c r="N3" s="110"/>
      <c r="O3" s="110"/>
      <c r="P3" s="110"/>
      <c r="Q3" s="110"/>
      <c r="R3" s="110"/>
      <c r="S3" s="110"/>
      <c r="V3" s="112" t="s">
        <v>3</v>
      </c>
      <c r="W3" s="110"/>
      <c r="Y3" s="113" t="s">
        <v>847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848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849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850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47.7</v>
      </c>
      <c r="K26" s="87"/>
      <c r="L26" s="122">
        <v>47.7</v>
      </c>
      <c r="M26" s="87"/>
      <c r="N26" s="122">
        <v>47.7</v>
      </c>
      <c r="O26" s="87"/>
      <c r="P26" s="122">
        <v>47.7</v>
      </c>
      <c r="Q26" s="88"/>
      <c r="R26" s="87"/>
      <c r="S26" s="122">
        <v>47.7</v>
      </c>
      <c r="T26" s="87"/>
      <c r="U26" s="122">
        <v>53.1</v>
      </c>
      <c r="V26" s="87"/>
      <c r="W26" s="122">
        <v>53.1</v>
      </c>
      <c r="X26" s="88"/>
      <c r="Y26" s="88"/>
      <c r="Z26" s="88"/>
      <c r="AA26" s="87"/>
      <c r="AB26" s="3">
        <v>53.1</v>
      </c>
      <c r="AC26" s="91">
        <v>53.1</v>
      </c>
      <c r="AD26" s="88"/>
      <c r="AE26" s="87"/>
      <c r="AF26" s="4">
        <v>53.1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26.5</v>
      </c>
      <c r="K28" s="87"/>
      <c r="L28" s="122">
        <v>26.7</v>
      </c>
      <c r="M28" s="87"/>
      <c r="N28" s="122">
        <v>26.9</v>
      </c>
      <c r="O28" s="87"/>
      <c r="P28" s="122">
        <v>27.1</v>
      </c>
      <c r="Q28" s="88"/>
      <c r="R28" s="87"/>
      <c r="S28" s="122">
        <v>27.3</v>
      </c>
      <c r="T28" s="87"/>
      <c r="U28" s="122">
        <v>15.9</v>
      </c>
      <c r="V28" s="87"/>
      <c r="W28" s="122">
        <v>15.9</v>
      </c>
      <c r="X28" s="88"/>
      <c r="Y28" s="88"/>
      <c r="Z28" s="88"/>
      <c r="AA28" s="87"/>
      <c r="AB28" s="3">
        <v>15.9</v>
      </c>
      <c r="AC28" s="91">
        <v>15.9</v>
      </c>
      <c r="AD28" s="88"/>
      <c r="AE28" s="87"/>
      <c r="AF28" s="4">
        <v>16.100000000000001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26.9</v>
      </c>
      <c r="K32" s="87"/>
      <c r="L32" s="122">
        <v>26.9</v>
      </c>
      <c r="M32" s="87"/>
      <c r="N32" s="122">
        <v>26.9</v>
      </c>
      <c r="O32" s="87"/>
      <c r="P32" s="122">
        <v>26.9</v>
      </c>
      <c r="Q32" s="88"/>
      <c r="R32" s="87"/>
      <c r="S32" s="122">
        <v>26.9</v>
      </c>
      <c r="T32" s="87"/>
      <c r="U32" s="122">
        <v>29.1</v>
      </c>
      <c r="V32" s="87"/>
      <c r="W32" s="122">
        <v>29.1</v>
      </c>
      <c r="X32" s="88"/>
      <c r="Y32" s="88"/>
      <c r="Z32" s="88"/>
      <c r="AA32" s="87"/>
      <c r="AB32" s="3">
        <v>29.1</v>
      </c>
      <c r="AC32" s="91">
        <v>29.1</v>
      </c>
      <c r="AD32" s="88"/>
      <c r="AE32" s="87"/>
      <c r="AF32" s="4">
        <v>29.1</v>
      </c>
    </row>
    <row r="33" spans="5:32" ht="13.15" customHeight="1" x14ac:dyDescent="0.25">
      <c r="E33" s="92" t="s">
        <v>35</v>
      </c>
      <c r="F33" s="88"/>
      <c r="G33" s="88"/>
      <c r="H33" s="88"/>
      <c r="I33" s="90"/>
      <c r="J33" s="123">
        <v>23.9</v>
      </c>
      <c r="K33" s="87"/>
      <c r="L33" s="123">
        <v>24</v>
      </c>
      <c r="M33" s="87"/>
      <c r="N33" s="123">
        <v>24.2</v>
      </c>
      <c r="O33" s="87"/>
      <c r="P33" s="123">
        <v>24.4</v>
      </c>
      <c r="Q33" s="88"/>
      <c r="R33" s="87"/>
      <c r="S33" s="123">
        <v>24.6</v>
      </c>
      <c r="T33" s="87"/>
      <c r="U33" s="123">
        <v>15.4</v>
      </c>
      <c r="V33" s="87"/>
      <c r="W33" s="123">
        <v>15.4</v>
      </c>
      <c r="X33" s="88"/>
      <c r="Y33" s="88"/>
      <c r="Z33" s="88"/>
      <c r="AA33" s="87"/>
      <c r="AB33" s="9">
        <v>15.4</v>
      </c>
      <c r="AC33" s="93">
        <v>15.4</v>
      </c>
      <c r="AD33" s="88"/>
      <c r="AE33" s="87"/>
      <c r="AF33" s="10">
        <v>15.6</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845</v>
      </c>
      <c r="K35" s="87"/>
      <c r="L35" s="121" t="s">
        <v>845</v>
      </c>
      <c r="M35" s="87"/>
      <c r="N35" s="121" t="s">
        <v>845</v>
      </c>
      <c r="O35" s="87"/>
      <c r="P35" s="121" t="s">
        <v>845</v>
      </c>
      <c r="Q35" s="88"/>
      <c r="R35" s="87"/>
      <c r="S35" s="121" t="s">
        <v>845</v>
      </c>
      <c r="T35" s="87"/>
      <c r="U35" s="121" t="s">
        <v>845</v>
      </c>
      <c r="V35" s="87"/>
      <c r="W35" s="121" t="s">
        <v>845</v>
      </c>
      <c r="X35" s="88"/>
      <c r="Y35" s="88"/>
      <c r="Z35" s="88"/>
      <c r="AA35" s="87"/>
      <c r="AB35" s="5" t="s">
        <v>845</v>
      </c>
      <c r="AC35" s="86" t="s">
        <v>845</v>
      </c>
      <c r="AD35" s="88"/>
      <c r="AE35" s="87"/>
      <c r="AF35" s="6" t="s">
        <v>845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SagYx0I/HHrLUWmr/O/JIEHTucXqAQOWm2D1K6QPNMUOVipCIUzr5klMdSCwnyyZcJYyi4AbAx8XPx6Luoze7g==" saltValue="2jBrnYV4P8D5F8R5j7tBz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2467972-78A6-4893-AC0F-E5E1F8F400F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NOMA - North Mackay (33/11kV)</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836</v>
      </c>
      <c r="J3" s="110"/>
      <c r="K3" s="110"/>
      <c r="L3" s="110"/>
      <c r="M3" s="110"/>
      <c r="N3" s="110"/>
      <c r="O3" s="110"/>
      <c r="P3" s="110"/>
      <c r="Q3" s="110"/>
      <c r="R3" s="110"/>
      <c r="S3" s="110"/>
      <c r="V3" s="112" t="s">
        <v>3</v>
      </c>
      <c r="W3" s="110"/>
      <c r="Y3" s="113" t="s">
        <v>345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837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838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839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840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10.199999999999999</v>
      </c>
      <c r="K26" s="87"/>
      <c r="L26" s="122">
        <v>10.199999999999999</v>
      </c>
      <c r="M26" s="87"/>
      <c r="N26" s="122">
        <v>10.199999999999999</v>
      </c>
      <c r="O26" s="87"/>
      <c r="P26" s="122">
        <v>10.199999999999999</v>
      </c>
      <c r="Q26" s="88"/>
      <c r="R26" s="87"/>
      <c r="S26" s="122">
        <v>10.199999999999999</v>
      </c>
      <c r="T26" s="87"/>
      <c r="U26" s="122">
        <v>10.199999999999999</v>
      </c>
      <c r="V26" s="87"/>
      <c r="W26" s="122">
        <v>10.199999999999999</v>
      </c>
      <c r="X26" s="88"/>
      <c r="Y26" s="88"/>
      <c r="Z26" s="88"/>
      <c r="AA26" s="87"/>
      <c r="AB26" s="3">
        <v>10.199999999999999</v>
      </c>
      <c r="AC26" s="91">
        <v>10.199999999999999</v>
      </c>
      <c r="AD26" s="88"/>
      <c r="AE26" s="87"/>
      <c r="AF26" s="4">
        <v>10.199999999999999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4.9000000000000004</v>
      </c>
      <c r="K28" s="87"/>
      <c r="L28" s="122">
        <v>4.9000000000000004</v>
      </c>
      <c r="M28" s="87"/>
      <c r="N28" s="122">
        <v>4.9000000000000004</v>
      </c>
      <c r="O28" s="87"/>
      <c r="P28" s="122">
        <v>5</v>
      </c>
      <c r="Q28" s="88"/>
      <c r="R28" s="87"/>
      <c r="S28" s="122">
        <v>5</v>
      </c>
      <c r="T28" s="87"/>
      <c r="U28" s="122">
        <v>3.5</v>
      </c>
      <c r="V28" s="87"/>
      <c r="W28" s="122">
        <v>3.5</v>
      </c>
      <c r="X28" s="88"/>
      <c r="Y28" s="88"/>
      <c r="Z28" s="88"/>
      <c r="AA28" s="87"/>
      <c r="AB28" s="3">
        <v>3.6</v>
      </c>
      <c r="AC28" s="91">
        <v>3.6</v>
      </c>
      <c r="AD28" s="88"/>
      <c r="AE28" s="87"/>
      <c r="AF28" s="4">
        <v>3.6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0.92600000000000005</v>
      </c>
      <c r="V31" s="87"/>
      <c r="W31" s="124">
        <v>0.92600000000000005</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5.2</v>
      </c>
      <c r="K32" s="87"/>
      <c r="L32" s="122">
        <v>5.2</v>
      </c>
      <c r="M32" s="87"/>
      <c r="N32" s="122">
        <v>5.2</v>
      </c>
      <c r="O32" s="87"/>
      <c r="P32" s="122">
        <v>5.2</v>
      </c>
      <c r="Q32" s="88"/>
      <c r="R32" s="87"/>
      <c r="S32" s="122">
        <v>5.2</v>
      </c>
      <c r="T32" s="87"/>
      <c r="U32" s="122">
        <v>5.8</v>
      </c>
      <c r="V32" s="87"/>
      <c r="W32" s="122">
        <v>5.8</v>
      </c>
      <c r="X32" s="88"/>
      <c r="Y32" s="88"/>
      <c r="Z32" s="88"/>
      <c r="AA32" s="87"/>
      <c r="AB32" s="3">
        <v>5.8</v>
      </c>
      <c r="AC32" s="91">
        <v>5.8</v>
      </c>
      <c r="AD32" s="88"/>
      <c r="AE32" s="87"/>
      <c r="AF32" s="4">
        <v>5.8</v>
      </c>
    </row>
    <row r="33" spans="5:32" ht="13.15" customHeight="1" x14ac:dyDescent="0.25">
      <c r="E33" s="92" t="s">
        <v>35</v>
      </c>
      <c r="F33" s="88"/>
      <c r="G33" s="88"/>
      <c r="H33" s="88"/>
      <c r="I33" s="90"/>
      <c r="J33" s="123">
        <v>4.7</v>
      </c>
      <c r="K33" s="87"/>
      <c r="L33" s="123">
        <v>4.7</v>
      </c>
      <c r="M33" s="87"/>
      <c r="N33" s="123">
        <v>4.7</v>
      </c>
      <c r="O33" s="87"/>
      <c r="P33" s="123">
        <v>4.7</v>
      </c>
      <c r="Q33" s="88"/>
      <c r="R33" s="87"/>
      <c r="S33" s="123">
        <v>4.7</v>
      </c>
      <c r="T33" s="87"/>
      <c r="U33" s="123">
        <v>3.4</v>
      </c>
      <c r="V33" s="87"/>
      <c r="W33" s="123">
        <v>3.4</v>
      </c>
      <c r="X33" s="88"/>
      <c r="Y33" s="88"/>
      <c r="Z33" s="88"/>
      <c r="AA33" s="87"/>
      <c r="AB33" s="9">
        <v>3.4</v>
      </c>
      <c r="AC33" s="93">
        <v>3.4</v>
      </c>
      <c r="AD33" s="88"/>
      <c r="AE33" s="87"/>
      <c r="AF33" s="10">
        <v>3.4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841</v>
      </c>
      <c r="K35" s="87"/>
      <c r="L35" s="121" t="s">
        <v>841</v>
      </c>
      <c r="M35" s="87"/>
      <c r="N35" s="121" t="s">
        <v>841</v>
      </c>
      <c r="O35" s="87"/>
      <c r="P35" s="121" t="s">
        <v>841</v>
      </c>
      <c r="Q35" s="88"/>
      <c r="R35" s="87"/>
      <c r="S35" s="121" t="s">
        <v>841</v>
      </c>
      <c r="T35" s="87"/>
      <c r="U35" s="121" t="s">
        <v>841</v>
      </c>
      <c r="V35" s="87"/>
      <c r="W35" s="121" t="s">
        <v>841</v>
      </c>
      <c r="X35" s="88"/>
      <c r="Y35" s="88"/>
      <c r="Z35" s="88"/>
      <c r="AA35" s="87"/>
      <c r="AB35" s="5" t="s">
        <v>841</v>
      </c>
      <c r="AC35" s="86" t="s">
        <v>841</v>
      </c>
      <c r="AD35" s="88"/>
      <c r="AE35" s="87"/>
      <c r="AF35" s="6" t="s">
        <v>841</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1.3</v>
      </c>
      <c r="K40" s="87"/>
      <c r="L40" s="122">
        <v>1.3</v>
      </c>
      <c r="M40" s="87"/>
      <c r="N40" s="122">
        <v>1.3</v>
      </c>
      <c r="O40" s="87"/>
      <c r="P40" s="122">
        <v>1.3</v>
      </c>
      <c r="Q40" s="88"/>
      <c r="R40" s="87"/>
      <c r="S40" s="122">
        <v>1.3</v>
      </c>
      <c r="T40" s="87"/>
      <c r="U40" s="122">
        <v>1.3</v>
      </c>
      <c r="V40" s="87"/>
      <c r="W40" s="122">
        <v>1.3</v>
      </c>
      <c r="X40" s="88"/>
      <c r="Y40" s="88"/>
      <c r="Z40" s="88"/>
      <c r="AA40" s="87"/>
      <c r="AB40" s="3">
        <v>1.3</v>
      </c>
      <c r="AC40" s="91">
        <v>1.3</v>
      </c>
      <c r="AD40" s="88"/>
      <c r="AE40" s="87"/>
      <c r="AF40" s="4">
        <v>1.3</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1.29999995231628</v>
      </c>
      <c r="K42" s="87"/>
      <c r="L42" s="122">
        <v>1.29999995231628</v>
      </c>
      <c r="M42" s="87"/>
      <c r="N42" s="122">
        <v>1.29999995231628</v>
      </c>
      <c r="O42" s="87"/>
      <c r="P42" s="122">
        <v>1.29999995231628</v>
      </c>
      <c r="Q42" s="88"/>
      <c r="R42" s="87"/>
      <c r="S42" s="122">
        <v>1.29999995231628</v>
      </c>
      <c r="T42" s="87"/>
      <c r="U42" s="122">
        <v>1.29999995231628</v>
      </c>
      <c r="V42" s="87"/>
      <c r="W42" s="122">
        <v>1.29999995231628</v>
      </c>
      <c r="X42" s="88"/>
      <c r="Y42" s="88"/>
      <c r="Z42" s="88"/>
      <c r="AA42" s="87"/>
      <c r="AB42" s="3">
        <v>1.29999995231628</v>
      </c>
      <c r="AC42" s="91">
        <v>1.29999995231628</v>
      </c>
      <c r="AD42" s="88"/>
      <c r="AE42" s="87"/>
      <c r="AF42" s="4">
        <v>1.29999995231628</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706j82Qlv8KcI9OzJq0qf0fA96Srq9nrW7sprIcnd//LDNGuuouTE01NP+tlf8lpeImYCUqrlY63CT7OiALVw==" saltValue="E8BOlE8rwyvSNY7QKjwLc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148A37B-4B39-4667-A973-10F9318834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NORM - Normanton (66/22kV)</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855</v>
      </c>
      <c r="J3" s="110"/>
      <c r="K3" s="110"/>
      <c r="L3" s="110"/>
      <c r="M3" s="110"/>
      <c r="N3" s="110"/>
      <c r="O3" s="110"/>
      <c r="P3" s="110"/>
      <c r="Q3" s="110"/>
      <c r="R3" s="110"/>
      <c r="S3" s="110"/>
      <c r="V3" s="112" t="s">
        <v>3</v>
      </c>
      <c r="W3" s="110"/>
      <c r="Y3" s="113" t="s">
        <v>194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856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857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858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v>
      </c>
      <c r="K26" s="87"/>
      <c r="L26" s="122">
        <v>22</v>
      </c>
      <c r="M26" s="87"/>
      <c r="N26" s="122">
        <v>22</v>
      </c>
      <c r="O26" s="87"/>
      <c r="P26" s="122">
        <v>22</v>
      </c>
      <c r="Q26" s="88"/>
      <c r="R26" s="87"/>
      <c r="S26" s="122">
        <v>22</v>
      </c>
      <c r="T26" s="87"/>
      <c r="U26" s="122">
        <v>22</v>
      </c>
      <c r="V26" s="87"/>
      <c r="W26" s="122">
        <v>22</v>
      </c>
      <c r="X26" s="88"/>
      <c r="Y26" s="88"/>
      <c r="Z26" s="88"/>
      <c r="AA26" s="87"/>
      <c r="AB26" s="3">
        <v>22</v>
      </c>
      <c r="AC26" s="91">
        <v>22</v>
      </c>
      <c r="AD26" s="88"/>
      <c r="AE26" s="87"/>
      <c r="AF26" s="4">
        <v>22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2.2000000000000002</v>
      </c>
      <c r="K28" s="87"/>
      <c r="L28" s="122">
        <v>2.2000000000000002</v>
      </c>
      <c r="M28" s="87"/>
      <c r="N28" s="122">
        <v>2.2000000000000002</v>
      </c>
      <c r="O28" s="87"/>
      <c r="P28" s="122">
        <v>2.2000000000000002</v>
      </c>
      <c r="Q28" s="88"/>
      <c r="R28" s="87"/>
      <c r="S28" s="122">
        <v>2.2999999999999998</v>
      </c>
      <c r="T28" s="87"/>
      <c r="U28" s="122">
        <v>1.2</v>
      </c>
      <c r="V28" s="87"/>
      <c r="W28" s="122">
        <v>1.2</v>
      </c>
      <c r="X28" s="88"/>
      <c r="Y28" s="88"/>
      <c r="Z28" s="88"/>
      <c r="AA28" s="87"/>
      <c r="AB28" s="3">
        <v>1.2</v>
      </c>
      <c r="AC28" s="91">
        <v>1.2</v>
      </c>
      <c r="AD28" s="88"/>
      <c r="AE28" s="87"/>
      <c r="AF28" s="4">
        <v>1.2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0.86899999999999999</v>
      </c>
      <c r="K31" s="87"/>
      <c r="L31" s="124">
        <v>0.86899999999999999</v>
      </c>
      <c r="M31" s="87"/>
      <c r="N31" s="124">
        <v>0.86899999999999999</v>
      </c>
      <c r="O31" s="87"/>
      <c r="P31" s="124">
        <v>0.86899999999999999</v>
      </c>
      <c r="Q31" s="88"/>
      <c r="R31" s="87"/>
      <c r="S31" s="124">
        <v>0.877</v>
      </c>
      <c r="T31" s="87"/>
      <c r="U31" s="124">
        <v>0.90100000000000002</v>
      </c>
      <c r="V31" s="87"/>
      <c r="W31" s="124">
        <v>0.90100000000000002</v>
      </c>
      <c r="X31" s="88"/>
      <c r="Y31" s="88"/>
      <c r="Z31" s="88"/>
      <c r="AA31" s="87"/>
      <c r="AB31" s="7">
        <v>0.90100000000000002</v>
      </c>
      <c r="AC31" s="94">
        <v>0.90100000000000002</v>
      </c>
      <c r="AD31" s="88"/>
      <c r="AE31" s="87"/>
      <c r="AF31" s="8">
        <v>0.90100000000000002</v>
      </c>
    </row>
    <row r="32" spans="4:32" ht="13.15" customHeight="1" x14ac:dyDescent="0.25">
      <c r="E32" s="89" t="s">
        <v>34</v>
      </c>
      <c r="F32" s="88"/>
      <c r="G32" s="88"/>
      <c r="H32" s="88"/>
      <c r="I32" s="90"/>
      <c r="J32" s="122">
        <v>11.5</v>
      </c>
      <c r="K32" s="87"/>
      <c r="L32" s="122">
        <v>11.5</v>
      </c>
      <c r="M32" s="87"/>
      <c r="N32" s="122">
        <v>11.5</v>
      </c>
      <c r="O32" s="87"/>
      <c r="P32" s="122">
        <v>11.5</v>
      </c>
      <c r="Q32" s="88"/>
      <c r="R32" s="87"/>
      <c r="S32" s="122">
        <v>11.5</v>
      </c>
      <c r="T32" s="87"/>
      <c r="U32" s="122">
        <v>13</v>
      </c>
      <c r="V32" s="87"/>
      <c r="W32" s="122">
        <v>13</v>
      </c>
      <c r="X32" s="88"/>
      <c r="Y32" s="88"/>
      <c r="Z32" s="88"/>
      <c r="AA32" s="87"/>
      <c r="AB32" s="3">
        <v>13</v>
      </c>
      <c r="AC32" s="91">
        <v>13</v>
      </c>
      <c r="AD32" s="88"/>
      <c r="AE32" s="87"/>
      <c r="AF32" s="4">
        <v>13</v>
      </c>
    </row>
    <row r="33" spans="5:32" ht="13.15" customHeight="1" x14ac:dyDescent="0.25">
      <c r="E33" s="92" t="s">
        <v>35</v>
      </c>
      <c r="F33" s="88"/>
      <c r="G33" s="88"/>
      <c r="H33" s="88"/>
      <c r="I33" s="90"/>
      <c r="J33" s="123">
        <v>2.2000000000000002</v>
      </c>
      <c r="K33" s="87"/>
      <c r="L33" s="123">
        <v>2.2000000000000002</v>
      </c>
      <c r="M33" s="87"/>
      <c r="N33" s="123">
        <v>2.2000000000000002</v>
      </c>
      <c r="O33" s="87"/>
      <c r="P33" s="123">
        <v>2.2000000000000002</v>
      </c>
      <c r="Q33" s="88"/>
      <c r="R33" s="87"/>
      <c r="S33" s="123">
        <v>2.2999999999999998</v>
      </c>
      <c r="T33" s="87"/>
      <c r="U33" s="123">
        <v>1.1000000000000001</v>
      </c>
      <c r="V33" s="87"/>
      <c r="W33" s="123">
        <v>1.1000000000000001</v>
      </c>
      <c r="X33" s="88"/>
      <c r="Y33" s="88"/>
      <c r="Z33" s="88"/>
      <c r="AA33" s="87"/>
      <c r="AB33" s="9">
        <v>1.1000000000000001</v>
      </c>
      <c r="AC33" s="93">
        <v>1.1000000000000001</v>
      </c>
      <c r="AD33" s="88"/>
      <c r="AE33" s="87"/>
      <c r="AF33" s="10">
        <v>1.1000000000000001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EqPxXSwWZZiTaIL4WfeocyM7hT9Syk6RiSkUFkXLuvC5zrie53z3e5AbIsJI90F+02VyXbk/TN4/4Ql5zemNQ==" saltValue="4dNzZaaKLnpUBeeXo8qxX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5A71872-7948-4143-A75C-58BB5A3C78B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NORW - Norwin (33/11kV)</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851</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852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853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854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31.1</v>
      </c>
      <c r="K26" s="87"/>
      <c r="L26" s="122">
        <v>31.1</v>
      </c>
      <c r="M26" s="87"/>
      <c r="N26" s="122">
        <v>31.1</v>
      </c>
      <c r="O26" s="87"/>
      <c r="P26" s="122">
        <v>31.1</v>
      </c>
      <c r="Q26" s="88"/>
      <c r="R26" s="87"/>
      <c r="S26" s="122">
        <v>31.1</v>
      </c>
      <c r="T26" s="87"/>
      <c r="U26" s="122">
        <v>34.5</v>
      </c>
      <c r="V26" s="87"/>
      <c r="W26" s="122">
        <v>34.5</v>
      </c>
      <c r="X26" s="88"/>
      <c r="Y26" s="88"/>
      <c r="Z26" s="88"/>
      <c r="AA26" s="87"/>
      <c r="AB26" s="3">
        <v>34.5</v>
      </c>
      <c r="AC26" s="91">
        <v>34.5</v>
      </c>
      <c r="AD26" s="88"/>
      <c r="AE26" s="87"/>
      <c r="AF26" s="4">
        <v>34.5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20.2</v>
      </c>
      <c r="K28" s="87"/>
      <c r="L28" s="122">
        <v>20.2</v>
      </c>
      <c r="M28" s="87"/>
      <c r="N28" s="122">
        <v>20.3</v>
      </c>
      <c r="O28" s="87"/>
      <c r="P28" s="122">
        <v>20.399999999999999</v>
      </c>
      <c r="Q28" s="88"/>
      <c r="R28" s="87"/>
      <c r="S28" s="122">
        <v>20.5</v>
      </c>
      <c r="T28" s="87"/>
      <c r="U28" s="122">
        <v>19.399999999999999</v>
      </c>
      <c r="V28" s="87"/>
      <c r="W28" s="122">
        <v>19.3</v>
      </c>
      <c r="X28" s="88"/>
      <c r="Y28" s="88"/>
      <c r="Z28" s="88"/>
      <c r="AA28" s="87"/>
      <c r="AB28" s="3">
        <v>19.2</v>
      </c>
      <c r="AC28" s="91">
        <v>19.2</v>
      </c>
      <c r="AD28" s="88"/>
      <c r="AE28" s="87"/>
      <c r="AF28" s="4">
        <v>19.3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0.83899999999999997</v>
      </c>
      <c r="K31" s="87"/>
      <c r="L31" s="124">
        <v>0.83899999999999997</v>
      </c>
      <c r="M31" s="87"/>
      <c r="N31" s="124">
        <v>0.83899999999999997</v>
      </c>
      <c r="O31" s="87"/>
      <c r="P31" s="124">
        <v>0.83899999999999997</v>
      </c>
      <c r="Q31" s="88"/>
      <c r="R31" s="87"/>
      <c r="S31" s="124">
        <v>0.83899999999999997</v>
      </c>
      <c r="T31" s="87"/>
      <c r="U31" s="124">
        <v>0.92900000000000005</v>
      </c>
      <c r="V31" s="87"/>
      <c r="W31" s="124">
        <v>0.92900000000000005</v>
      </c>
      <c r="X31" s="88"/>
      <c r="Y31" s="88"/>
      <c r="Z31" s="88"/>
      <c r="AA31" s="87"/>
      <c r="AB31" s="7">
        <v>0.92900000000000005</v>
      </c>
      <c r="AC31" s="94">
        <v>0.92900000000000005</v>
      </c>
      <c r="AD31" s="88"/>
      <c r="AE31" s="87"/>
      <c r="AF31" s="8">
        <v>0.92900000000000005</v>
      </c>
    </row>
    <row r="32" spans="4:32" ht="13.15" customHeight="1" x14ac:dyDescent="0.25">
      <c r="E32" s="89" t="s">
        <v>34</v>
      </c>
      <c r="F32" s="88"/>
      <c r="G32" s="88"/>
      <c r="H32" s="88"/>
      <c r="I32" s="90"/>
      <c r="J32" s="122">
        <v>23.6</v>
      </c>
      <c r="K32" s="87"/>
      <c r="L32" s="122">
        <v>23.6</v>
      </c>
      <c r="M32" s="87"/>
      <c r="N32" s="122">
        <v>23.6</v>
      </c>
      <c r="O32" s="87"/>
      <c r="P32" s="122">
        <v>23.6</v>
      </c>
      <c r="Q32" s="88"/>
      <c r="R32" s="87"/>
      <c r="S32" s="122">
        <v>23.6</v>
      </c>
      <c r="T32" s="87"/>
      <c r="U32" s="122">
        <v>26.5</v>
      </c>
      <c r="V32" s="87"/>
      <c r="W32" s="122">
        <v>26.5</v>
      </c>
      <c r="X32" s="88"/>
      <c r="Y32" s="88"/>
      <c r="Z32" s="88"/>
      <c r="AA32" s="87"/>
      <c r="AB32" s="3">
        <v>26.5</v>
      </c>
      <c r="AC32" s="91">
        <v>26.5</v>
      </c>
      <c r="AD32" s="88"/>
      <c r="AE32" s="87"/>
      <c r="AF32" s="4">
        <v>26.5</v>
      </c>
    </row>
    <row r="33" spans="5:32" ht="13.15" customHeight="1" x14ac:dyDescent="0.25">
      <c r="E33" s="92" t="s">
        <v>35</v>
      </c>
      <c r="F33" s="88"/>
      <c r="G33" s="88"/>
      <c r="H33" s="88"/>
      <c r="I33" s="90"/>
      <c r="J33" s="123">
        <v>18.100000000000001</v>
      </c>
      <c r="K33" s="87"/>
      <c r="L33" s="123">
        <v>18.100000000000001</v>
      </c>
      <c r="M33" s="87"/>
      <c r="N33" s="123">
        <v>18.2</v>
      </c>
      <c r="O33" s="87"/>
      <c r="P33" s="123">
        <v>18.3</v>
      </c>
      <c r="Q33" s="88"/>
      <c r="R33" s="87"/>
      <c r="S33" s="123">
        <v>18.399999999999999</v>
      </c>
      <c r="T33" s="87"/>
      <c r="U33" s="123">
        <v>17.899999999999999</v>
      </c>
      <c r="V33" s="87"/>
      <c r="W33" s="123">
        <v>17.899999999999999</v>
      </c>
      <c r="X33" s="88"/>
      <c r="Y33" s="88"/>
      <c r="Z33" s="88"/>
      <c r="AA33" s="87"/>
      <c r="AB33" s="9">
        <v>17.7</v>
      </c>
      <c r="AC33" s="93">
        <v>17.7</v>
      </c>
      <c r="AD33" s="88"/>
      <c r="AE33" s="87"/>
      <c r="AF33" s="10">
        <v>17.8</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0.9</v>
      </c>
      <c r="V34" s="87"/>
      <c r="W34" s="121">
        <v>0.9</v>
      </c>
      <c r="X34" s="88"/>
      <c r="Y34" s="88"/>
      <c r="Z34" s="88"/>
      <c r="AA34" s="87"/>
      <c r="AB34" s="11">
        <v>0.9</v>
      </c>
      <c r="AC34" s="86">
        <v>0.9</v>
      </c>
      <c r="AD34" s="88"/>
      <c r="AE34" s="87"/>
      <c r="AF34" s="12">
        <v>0.9</v>
      </c>
    </row>
    <row r="35" spans="5:32" ht="20.25" customHeight="1" x14ac:dyDescent="0.25">
      <c r="E35" s="89" t="s">
        <v>37</v>
      </c>
      <c r="F35" s="88"/>
      <c r="G35" s="88"/>
      <c r="H35" s="88"/>
      <c r="I35" s="90"/>
      <c r="J35" s="121" t="s">
        <v>232</v>
      </c>
      <c r="K35" s="87"/>
      <c r="L35" s="121" t="s">
        <v>232</v>
      </c>
      <c r="M35" s="87"/>
      <c r="N35" s="121" t="s">
        <v>232</v>
      </c>
      <c r="O35" s="87"/>
      <c r="P35" s="121" t="s">
        <v>232</v>
      </c>
      <c r="Q35" s="88"/>
      <c r="R35" s="87"/>
      <c r="S35" s="121" t="s">
        <v>232</v>
      </c>
      <c r="T35" s="87"/>
      <c r="U35" s="121" t="s">
        <v>232</v>
      </c>
      <c r="V35" s="87"/>
      <c r="W35" s="121" t="s">
        <v>232</v>
      </c>
      <c r="X35" s="88"/>
      <c r="Y35" s="88"/>
      <c r="Z35" s="88"/>
      <c r="AA35" s="87"/>
      <c r="AB35" s="5" t="s">
        <v>232</v>
      </c>
      <c r="AC35" s="86" t="s">
        <v>232</v>
      </c>
      <c r="AD35" s="88"/>
      <c r="AE35" s="87"/>
      <c r="AF35" s="6" t="s">
        <v>232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5OpD834YmVP8v7YRSIjxuuIUzl+1wfWE0QqMPlMMyfhwzGt7M2KTfyHNlKrOqo46ffdxLCd2s+R8bgSUp9uKQ==" saltValue="di2JESA7mpxTtd+dd+uNl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C5D6E65-2EEA-44FC-A77D-5AE0CFFD5B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NOST - North Street (33/11kV)</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859</v>
      </c>
      <c r="J3" s="110"/>
      <c r="K3" s="110"/>
      <c r="L3" s="110"/>
      <c r="M3" s="110"/>
      <c r="N3" s="110"/>
      <c r="O3" s="110"/>
      <c r="P3" s="110"/>
      <c r="Q3" s="110"/>
      <c r="R3" s="110"/>
      <c r="S3" s="110"/>
      <c r="V3" s="112" t="s">
        <v>3</v>
      </c>
      <c r="W3" s="110"/>
      <c r="Y3" s="113" t="s">
        <v>860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861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862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863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49.7</v>
      </c>
      <c r="K26" s="87"/>
      <c r="L26" s="122">
        <v>49.7</v>
      </c>
      <c r="M26" s="87"/>
      <c r="N26" s="122">
        <v>49.7</v>
      </c>
      <c r="O26" s="87"/>
      <c r="P26" s="122">
        <v>49.7</v>
      </c>
      <c r="Q26" s="88"/>
      <c r="R26" s="87"/>
      <c r="S26" s="122">
        <v>49.7</v>
      </c>
      <c r="T26" s="87"/>
      <c r="U26" s="122">
        <v>56.3</v>
      </c>
      <c r="V26" s="87"/>
      <c r="W26" s="122">
        <v>56.3</v>
      </c>
      <c r="X26" s="88"/>
      <c r="Y26" s="88"/>
      <c r="Z26" s="88"/>
      <c r="AA26" s="87"/>
      <c r="AB26" s="3">
        <v>56.3</v>
      </c>
      <c r="AC26" s="91">
        <v>56.3</v>
      </c>
      <c r="AD26" s="88"/>
      <c r="AE26" s="87"/>
      <c r="AF26" s="4">
        <v>56.3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16.8</v>
      </c>
      <c r="K28" s="87"/>
      <c r="L28" s="122">
        <v>16.600000000000001</v>
      </c>
      <c r="M28" s="87"/>
      <c r="N28" s="122">
        <v>16.5</v>
      </c>
      <c r="O28" s="87"/>
      <c r="P28" s="122">
        <v>16.5</v>
      </c>
      <c r="Q28" s="88"/>
      <c r="R28" s="87"/>
      <c r="S28" s="122">
        <v>16.399999999999999</v>
      </c>
      <c r="T28" s="87"/>
      <c r="U28" s="122">
        <v>15</v>
      </c>
      <c r="V28" s="87"/>
      <c r="W28" s="122">
        <v>14.8</v>
      </c>
      <c r="X28" s="88"/>
      <c r="Y28" s="88"/>
      <c r="Z28" s="88"/>
      <c r="AA28" s="87"/>
      <c r="AB28" s="3">
        <v>14.6</v>
      </c>
      <c r="AC28" s="91">
        <v>14.4</v>
      </c>
      <c r="AD28" s="88"/>
      <c r="AE28" s="87"/>
      <c r="AF28" s="4">
        <v>14.4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0.96099999999999997</v>
      </c>
      <c r="K31" s="87"/>
      <c r="L31" s="124">
        <v>0.96099999999999997</v>
      </c>
      <c r="M31" s="87"/>
      <c r="N31" s="124">
        <v>0.96099999999999997</v>
      </c>
      <c r="O31" s="87"/>
      <c r="P31" s="124">
        <v>0.96099999999999997</v>
      </c>
      <c r="Q31" s="88"/>
      <c r="R31" s="87"/>
      <c r="S31" s="124">
        <v>0.96099999999999997</v>
      </c>
      <c r="T31" s="87"/>
      <c r="U31" s="124">
        <v>0.96899999999999997</v>
      </c>
      <c r="V31" s="87"/>
      <c r="W31" s="124">
        <v>0.96899999999999997</v>
      </c>
      <c r="X31" s="88"/>
      <c r="Y31" s="88"/>
      <c r="Z31" s="88"/>
      <c r="AA31" s="87"/>
      <c r="AB31" s="7">
        <v>0.96899999999999997</v>
      </c>
      <c r="AC31" s="94">
        <v>0.96899999999999997</v>
      </c>
      <c r="AD31" s="88"/>
      <c r="AE31" s="87"/>
      <c r="AF31" s="8">
        <v>0.96899999999999997</v>
      </c>
    </row>
    <row r="32" spans="4:32" ht="13.15" customHeight="1" x14ac:dyDescent="0.25">
      <c r="E32" s="89" t="s">
        <v>34</v>
      </c>
      <c r="F32" s="88"/>
      <c r="G32" s="88"/>
      <c r="H32" s="88"/>
      <c r="I32" s="90"/>
      <c r="J32" s="122">
        <v>28.4</v>
      </c>
      <c r="K32" s="87"/>
      <c r="L32" s="122">
        <v>28.4</v>
      </c>
      <c r="M32" s="87"/>
      <c r="N32" s="122">
        <v>28.4</v>
      </c>
      <c r="O32" s="87"/>
      <c r="P32" s="122">
        <v>28.4</v>
      </c>
      <c r="Q32" s="88"/>
      <c r="R32" s="87"/>
      <c r="S32" s="122">
        <v>28.4</v>
      </c>
      <c r="T32" s="87"/>
      <c r="U32" s="122">
        <v>32.299999999999997</v>
      </c>
      <c r="V32" s="87"/>
      <c r="W32" s="122">
        <v>32.299999999999997</v>
      </c>
      <c r="X32" s="88"/>
      <c r="Y32" s="88"/>
      <c r="Z32" s="88"/>
      <c r="AA32" s="87"/>
      <c r="AB32" s="3">
        <v>32.299999999999997</v>
      </c>
      <c r="AC32" s="91">
        <v>32.299999999999997</v>
      </c>
      <c r="AD32" s="88"/>
      <c r="AE32" s="87"/>
      <c r="AF32" s="4">
        <v>32.299999999999997</v>
      </c>
    </row>
    <row r="33" spans="5:32" ht="13.15" customHeight="1" x14ac:dyDescent="0.25">
      <c r="E33" s="92" t="s">
        <v>35</v>
      </c>
      <c r="F33" s="88"/>
      <c r="G33" s="88"/>
      <c r="H33" s="88"/>
      <c r="I33" s="90"/>
      <c r="J33" s="123">
        <v>15.7</v>
      </c>
      <c r="K33" s="87"/>
      <c r="L33" s="123">
        <v>15.5</v>
      </c>
      <c r="M33" s="87"/>
      <c r="N33" s="123">
        <v>15.5</v>
      </c>
      <c r="O33" s="87"/>
      <c r="P33" s="123">
        <v>15.4</v>
      </c>
      <c r="Q33" s="88"/>
      <c r="R33" s="87"/>
      <c r="S33" s="123">
        <v>15.3</v>
      </c>
      <c r="T33" s="87"/>
      <c r="U33" s="123">
        <v>14.5</v>
      </c>
      <c r="V33" s="87"/>
      <c r="W33" s="123">
        <v>14.3</v>
      </c>
      <c r="X33" s="88"/>
      <c r="Y33" s="88"/>
      <c r="Z33" s="88"/>
      <c r="AA33" s="87"/>
      <c r="AB33" s="9">
        <v>14.1</v>
      </c>
      <c r="AC33" s="93">
        <v>13.9</v>
      </c>
      <c r="AD33" s="88"/>
      <c r="AE33" s="87"/>
      <c r="AF33" s="10">
        <v>13.9</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0.7</v>
      </c>
      <c r="V34" s="87"/>
      <c r="W34" s="121">
        <v>0.7</v>
      </c>
      <c r="X34" s="88"/>
      <c r="Y34" s="88"/>
      <c r="Z34" s="88"/>
      <c r="AA34" s="87"/>
      <c r="AB34" s="11">
        <v>0.7</v>
      </c>
      <c r="AC34" s="86">
        <v>0.7</v>
      </c>
      <c r="AD34" s="88"/>
      <c r="AE34" s="87"/>
      <c r="AF34" s="12">
        <v>0.7</v>
      </c>
    </row>
    <row r="35" spans="5:32" ht="20.25" customHeight="1" x14ac:dyDescent="0.25">
      <c r="E35" s="89" t="s">
        <v>37</v>
      </c>
      <c r="F35" s="88"/>
      <c r="G35" s="88"/>
      <c r="H35" s="88"/>
      <c r="I35" s="90"/>
      <c r="J35" s="121" t="s">
        <v>99</v>
      </c>
      <c r="K35" s="87"/>
      <c r="L35" s="121" t="s">
        <v>99</v>
      </c>
      <c r="M35" s="87"/>
      <c r="N35" s="121" t="s">
        <v>99</v>
      </c>
      <c r="O35" s="87"/>
      <c r="P35" s="121" t="s">
        <v>99</v>
      </c>
      <c r="Q35" s="88"/>
      <c r="R35" s="87"/>
      <c r="S35" s="121" t="s">
        <v>99</v>
      </c>
      <c r="T35" s="87"/>
      <c r="U35" s="121" t="s">
        <v>99</v>
      </c>
      <c r="V35" s="87"/>
      <c r="W35" s="121" t="s">
        <v>99</v>
      </c>
      <c r="X35" s="88"/>
      <c r="Y35" s="88"/>
      <c r="Z35" s="88"/>
      <c r="AA35" s="87"/>
      <c r="AB35" s="5" t="s">
        <v>99</v>
      </c>
      <c r="AC35" s="86" t="s">
        <v>99</v>
      </c>
      <c r="AD35" s="88"/>
      <c r="AE35" s="87"/>
      <c r="AF35" s="6" t="s">
        <v>99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S70IuzD8S74cbWhkXNlv27/Z85YZHSiY+ZO9S2o71t9HBtEe73dGsbwfquS1OqzCX3T3KRNMmziRrMTtyBdZw==" saltValue="x5JfSywTWRM/S708F8feb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2212D85-80CB-401E-9769-316E029C1E9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OAKE - Oakey (33/11kV)</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864</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865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866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74.2</v>
      </c>
      <c r="K26" s="87"/>
      <c r="L26" s="122">
        <v>74.2</v>
      </c>
      <c r="M26" s="87"/>
      <c r="N26" s="122">
        <v>74.2</v>
      </c>
      <c r="O26" s="87"/>
      <c r="P26" s="122">
        <v>74.2</v>
      </c>
      <c r="Q26" s="88"/>
      <c r="R26" s="87"/>
      <c r="S26" s="122">
        <v>74.2</v>
      </c>
      <c r="T26" s="87"/>
      <c r="U26" s="122">
        <v>77.599999999999994</v>
      </c>
      <c r="V26" s="87"/>
      <c r="W26" s="122">
        <v>77.599999999999994</v>
      </c>
      <c r="X26" s="88"/>
      <c r="Y26" s="88"/>
      <c r="Z26" s="88"/>
      <c r="AA26" s="87"/>
      <c r="AB26" s="3">
        <v>77.599999999999994</v>
      </c>
      <c r="AC26" s="91">
        <v>77.599999999999994</v>
      </c>
      <c r="AD26" s="88"/>
      <c r="AE26" s="87"/>
      <c r="AF26" s="4">
        <v>77.599999999999994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16.3</v>
      </c>
      <c r="K28" s="87"/>
      <c r="L28" s="122">
        <v>16.5</v>
      </c>
      <c r="M28" s="87"/>
      <c r="N28" s="122">
        <v>16.8</v>
      </c>
      <c r="O28" s="87"/>
      <c r="P28" s="122">
        <v>17.100000000000001</v>
      </c>
      <c r="Q28" s="88"/>
      <c r="R28" s="87"/>
      <c r="S28" s="122">
        <v>17.399999999999999</v>
      </c>
      <c r="T28" s="87"/>
      <c r="U28" s="122">
        <v>7.1</v>
      </c>
      <c r="V28" s="87"/>
      <c r="W28" s="122">
        <v>7.2</v>
      </c>
      <c r="X28" s="88"/>
      <c r="Y28" s="88"/>
      <c r="Z28" s="88"/>
      <c r="AA28" s="87"/>
      <c r="AB28" s="3">
        <v>7.2</v>
      </c>
      <c r="AC28" s="91">
        <v>7.3</v>
      </c>
      <c r="AD28" s="88"/>
      <c r="AE28" s="87"/>
      <c r="AF28" s="4">
        <v>7.4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0.98899999999999999</v>
      </c>
      <c r="K31" s="87"/>
      <c r="L31" s="124">
        <v>0.98899999999999999</v>
      </c>
      <c r="M31" s="87"/>
      <c r="N31" s="124">
        <v>0.98899999999999999</v>
      </c>
      <c r="O31" s="87"/>
      <c r="P31" s="124">
        <v>0.98899999999999999</v>
      </c>
      <c r="Q31" s="88"/>
      <c r="R31" s="87"/>
      <c r="S31" s="124">
        <v>0.98899999999999999</v>
      </c>
      <c r="T31" s="87"/>
      <c r="U31" s="124">
        <v>0.98699999999999999</v>
      </c>
      <c r="V31" s="87"/>
      <c r="W31" s="124">
        <v>0.98699999999999999</v>
      </c>
      <c r="X31" s="88"/>
      <c r="Y31" s="88"/>
      <c r="Z31" s="88"/>
      <c r="AA31" s="87"/>
      <c r="AB31" s="7">
        <v>0.98699999999999999</v>
      </c>
      <c r="AC31" s="94">
        <v>0.98699999999999999</v>
      </c>
      <c r="AD31" s="88"/>
      <c r="AE31" s="87"/>
      <c r="AF31" s="8">
        <v>0.98699999999999999</v>
      </c>
    </row>
    <row r="32" spans="4:32" ht="13.15" customHeight="1" x14ac:dyDescent="0.25">
      <c r="E32" s="89" t="s">
        <v>34</v>
      </c>
      <c r="F32" s="88"/>
      <c r="G32" s="88"/>
      <c r="H32" s="88"/>
      <c r="I32" s="90"/>
      <c r="J32" s="122">
        <v>41.2</v>
      </c>
      <c r="K32" s="87"/>
      <c r="L32" s="122">
        <v>41.2</v>
      </c>
      <c r="M32" s="87"/>
      <c r="N32" s="122">
        <v>41.2</v>
      </c>
      <c r="O32" s="87"/>
      <c r="P32" s="122">
        <v>41.2</v>
      </c>
      <c r="Q32" s="88"/>
      <c r="R32" s="87"/>
      <c r="S32" s="122">
        <v>41.2</v>
      </c>
      <c r="T32" s="87"/>
      <c r="U32" s="122">
        <v>42.8</v>
      </c>
      <c r="V32" s="87"/>
      <c r="W32" s="122">
        <v>42.8</v>
      </c>
      <c r="X32" s="88"/>
      <c r="Y32" s="88"/>
      <c r="Z32" s="88"/>
      <c r="AA32" s="87"/>
      <c r="AB32" s="3">
        <v>42.8</v>
      </c>
      <c r="AC32" s="91">
        <v>42.8</v>
      </c>
      <c r="AD32" s="88"/>
      <c r="AE32" s="87"/>
      <c r="AF32" s="4">
        <v>42.8</v>
      </c>
    </row>
    <row r="33" spans="5:32" ht="13.15" customHeight="1" x14ac:dyDescent="0.25">
      <c r="E33" s="92" t="s">
        <v>35</v>
      </c>
      <c r="F33" s="88"/>
      <c r="G33" s="88"/>
      <c r="H33" s="88"/>
      <c r="I33" s="90"/>
      <c r="J33" s="123">
        <v>14.7</v>
      </c>
      <c r="K33" s="87"/>
      <c r="L33" s="123">
        <v>14.9</v>
      </c>
      <c r="M33" s="87"/>
      <c r="N33" s="123">
        <v>15.2</v>
      </c>
      <c r="O33" s="87"/>
      <c r="P33" s="123">
        <v>15.4</v>
      </c>
      <c r="Q33" s="88"/>
      <c r="R33" s="87"/>
      <c r="S33" s="123">
        <v>15.7</v>
      </c>
      <c r="T33" s="87"/>
      <c r="U33" s="123">
        <v>7</v>
      </c>
      <c r="V33" s="87"/>
      <c r="W33" s="123">
        <v>7.1</v>
      </c>
      <c r="X33" s="88"/>
      <c r="Y33" s="88"/>
      <c r="Z33" s="88"/>
      <c r="AA33" s="87"/>
      <c r="AB33" s="9">
        <v>7.1</v>
      </c>
      <c r="AC33" s="93">
        <v>7.2</v>
      </c>
      <c r="AD33" s="88"/>
      <c r="AE33" s="87"/>
      <c r="AF33" s="10">
        <v>7.3</v>
      </c>
    </row>
    <row r="34" spans="5:32" ht="20.25" customHeight="1" x14ac:dyDescent="0.25">
      <c r="E34" s="89" t="s">
        <v>36</v>
      </c>
      <c r="F34" s="88"/>
      <c r="G34" s="88"/>
      <c r="H34" s="88"/>
      <c r="I34" s="90"/>
      <c r="J34" s="121">
        <v>0.7</v>
      </c>
      <c r="K34" s="87"/>
      <c r="L34" s="121">
        <v>0.7</v>
      </c>
      <c r="M34" s="87"/>
      <c r="N34" s="121">
        <v>0.8</v>
      </c>
      <c r="O34" s="87"/>
      <c r="P34" s="121">
        <v>0.8</v>
      </c>
      <c r="Q34" s="88"/>
      <c r="R34" s="87"/>
      <c r="S34" s="121">
        <v>0.8</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QjN3azxlSqsPF+au/X2tO97azSLqEI+UiACcV3P75JnB48kgY7WBwcnMG+JL8fsYhpF1AJpz5oYcOVkZIcYaQ==" saltValue="hoBM4jmeQAdEG6LJEJ6qx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63F0E97-FD2A-4F88-9038-278C3F50A37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OONN - Oonoonba (66/11kV)</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867</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361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869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v>
      </c>
      <c r="K26" s="87"/>
      <c r="L26" s="122">
        <v>22</v>
      </c>
      <c r="M26" s="87"/>
      <c r="N26" s="122">
        <v>22</v>
      </c>
      <c r="O26" s="87"/>
      <c r="P26" s="122">
        <v>22</v>
      </c>
      <c r="Q26" s="88"/>
      <c r="R26" s="87"/>
      <c r="S26" s="122">
        <v>22</v>
      </c>
      <c r="T26" s="87"/>
      <c r="U26" s="122">
        <v>22</v>
      </c>
      <c r="V26" s="87"/>
      <c r="W26" s="122">
        <v>22</v>
      </c>
      <c r="X26" s="88"/>
      <c r="Y26" s="88"/>
      <c r="Z26" s="88"/>
      <c r="AA26" s="87"/>
      <c r="AB26" s="3">
        <v>22</v>
      </c>
      <c r="AC26" s="91">
        <v>22</v>
      </c>
      <c r="AD26" s="88"/>
      <c r="AE26" s="87"/>
      <c r="AF26" s="4">
        <v>22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8.6999999999999993</v>
      </c>
      <c r="K28" s="87"/>
      <c r="L28" s="122">
        <v>8.6999999999999993</v>
      </c>
      <c r="M28" s="87"/>
      <c r="N28" s="122">
        <v>8.8000000000000007</v>
      </c>
      <c r="O28" s="87"/>
      <c r="P28" s="122">
        <v>8.9</v>
      </c>
      <c r="Q28" s="88"/>
      <c r="R28" s="87"/>
      <c r="S28" s="122">
        <v>8.9</v>
      </c>
      <c r="T28" s="87"/>
      <c r="U28" s="122">
        <v>3.5</v>
      </c>
      <c r="V28" s="87"/>
      <c r="W28" s="122">
        <v>3.6</v>
      </c>
      <c r="X28" s="88"/>
      <c r="Y28" s="88"/>
      <c r="Z28" s="88"/>
      <c r="AA28" s="87"/>
      <c r="AB28" s="3">
        <v>3.5</v>
      </c>
      <c r="AC28" s="91">
        <v>3.6</v>
      </c>
      <c r="AD28" s="88"/>
      <c r="AE28" s="87"/>
      <c r="AF28" s="4">
        <v>3.6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0.93100000000000005</v>
      </c>
      <c r="K31" s="87"/>
      <c r="L31" s="124">
        <v>0.93100000000000005</v>
      </c>
      <c r="M31" s="87"/>
      <c r="N31" s="124">
        <v>0.93100000000000005</v>
      </c>
      <c r="O31" s="87"/>
      <c r="P31" s="124">
        <v>0.93100000000000005</v>
      </c>
      <c r="Q31" s="88"/>
      <c r="R31" s="87"/>
      <c r="S31" s="124">
        <v>0.93100000000000005</v>
      </c>
      <c r="T31" s="87"/>
      <c r="U31" s="124">
        <v>0.95699999999999996</v>
      </c>
      <c r="V31" s="87"/>
      <c r="W31" s="124">
        <v>0.95699999999999996</v>
      </c>
      <c r="X31" s="88"/>
      <c r="Y31" s="88"/>
      <c r="Z31" s="88"/>
      <c r="AA31" s="87"/>
      <c r="AB31" s="7">
        <v>0.95699999999999996</v>
      </c>
      <c r="AC31" s="94">
        <v>0.95699999999999996</v>
      </c>
      <c r="AD31" s="88"/>
      <c r="AE31" s="87"/>
      <c r="AF31" s="8">
        <v>0.95699999999999996</v>
      </c>
    </row>
    <row r="32" spans="4:32" ht="13.15" customHeight="1" x14ac:dyDescent="0.25">
      <c r="E32" s="89" t="s">
        <v>34</v>
      </c>
      <c r="F32" s="88"/>
      <c r="G32" s="88"/>
      <c r="H32" s="88"/>
      <c r="I32" s="90"/>
      <c r="J32" s="122">
        <v>12</v>
      </c>
      <c r="K32" s="87"/>
      <c r="L32" s="122">
        <v>12</v>
      </c>
      <c r="M32" s="87"/>
      <c r="N32" s="122">
        <v>12</v>
      </c>
      <c r="O32" s="87"/>
      <c r="P32" s="122">
        <v>12</v>
      </c>
      <c r="Q32" s="88"/>
      <c r="R32" s="87"/>
      <c r="S32" s="122">
        <v>12</v>
      </c>
      <c r="T32" s="87"/>
      <c r="U32" s="122">
        <v>13</v>
      </c>
      <c r="V32" s="87"/>
      <c r="W32" s="122">
        <v>13</v>
      </c>
      <c r="X32" s="88"/>
      <c r="Y32" s="88"/>
      <c r="Z32" s="88"/>
      <c r="AA32" s="87"/>
      <c r="AB32" s="3">
        <v>13</v>
      </c>
      <c r="AC32" s="91">
        <v>13</v>
      </c>
      <c r="AD32" s="88"/>
      <c r="AE32" s="87"/>
      <c r="AF32" s="4">
        <v>13</v>
      </c>
    </row>
    <row r="33" spans="5:32" ht="13.15" customHeight="1" x14ac:dyDescent="0.25">
      <c r="E33" s="92" t="s">
        <v>35</v>
      </c>
      <c r="F33" s="88"/>
      <c r="G33" s="88"/>
      <c r="H33" s="88"/>
      <c r="I33" s="90"/>
      <c r="J33" s="123">
        <v>7.1</v>
      </c>
      <c r="K33" s="87"/>
      <c r="L33" s="123">
        <v>7.1</v>
      </c>
      <c r="M33" s="87"/>
      <c r="N33" s="123">
        <v>7.1</v>
      </c>
      <c r="O33" s="87"/>
      <c r="P33" s="123">
        <v>7.2</v>
      </c>
      <c r="Q33" s="88"/>
      <c r="R33" s="87"/>
      <c r="S33" s="123">
        <v>7.2</v>
      </c>
      <c r="T33" s="87"/>
      <c r="U33" s="123">
        <v>3.4</v>
      </c>
      <c r="V33" s="87"/>
      <c r="W33" s="123">
        <v>3.4</v>
      </c>
      <c r="X33" s="88"/>
      <c r="Y33" s="88"/>
      <c r="Z33" s="88"/>
      <c r="AA33" s="87"/>
      <c r="AB33" s="9">
        <v>3.4</v>
      </c>
      <c r="AC33" s="93">
        <v>3.4</v>
      </c>
      <c r="AD33" s="88"/>
      <c r="AE33" s="87"/>
      <c r="AF33" s="10">
        <v>3.4</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3WjZ39bhq2XtRwn3kTTQdZxVzH80ZzLn2LuAr7H4mHZS1eL+k9mnWJQ/RLinpleMWDU/Y0EVYB8wIQGv57EpA==" saltValue="iFDcSLsAQSWo1ZNVEGDte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5A23552-08D9-436E-A852-0E00D36588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OWAN - Owanyilla (66/11kV)</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870</v>
      </c>
      <c r="J3" s="110"/>
      <c r="K3" s="110"/>
      <c r="L3" s="110"/>
      <c r="M3" s="110"/>
      <c r="N3" s="110"/>
      <c r="O3" s="110"/>
      <c r="P3" s="110"/>
      <c r="Q3" s="110"/>
      <c r="R3" s="110"/>
      <c r="S3" s="110"/>
      <c r="V3" s="112" t="s">
        <v>3</v>
      </c>
      <c r="W3" s="110"/>
      <c r="Y3" s="113" t="s">
        <v>194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195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871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872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v>
      </c>
      <c r="K26" s="87"/>
      <c r="L26" s="122">
        <v>10</v>
      </c>
      <c r="M26" s="87"/>
      <c r="N26" s="122">
        <v>10</v>
      </c>
      <c r="O26" s="87"/>
      <c r="P26" s="122">
        <v>10</v>
      </c>
      <c r="Q26" s="88"/>
      <c r="R26" s="87"/>
      <c r="S26" s="122">
        <v>10</v>
      </c>
      <c r="T26" s="87"/>
      <c r="U26" s="122">
        <v>10</v>
      </c>
      <c r="V26" s="87"/>
      <c r="W26" s="122">
        <v>10</v>
      </c>
      <c r="X26" s="88"/>
      <c r="Y26" s="88"/>
      <c r="Z26" s="88"/>
      <c r="AA26" s="87"/>
      <c r="AB26" s="3">
        <v>10</v>
      </c>
      <c r="AC26" s="91">
        <v>10</v>
      </c>
      <c r="AD26" s="88"/>
      <c r="AE26" s="87"/>
      <c r="AF26" s="4">
        <v>10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8.8000000000000007</v>
      </c>
      <c r="K28" s="87"/>
      <c r="L28" s="122">
        <v>8.8000000000000007</v>
      </c>
      <c r="M28" s="87"/>
      <c r="N28" s="122">
        <v>8.8000000000000007</v>
      </c>
      <c r="O28" s="87"/>
      <c r="P28" s="122">
        <v>8.8000000000000007</v>
      </c>
      <c r="Q28" s="88"/>
      <c r="R28" s="87"/>
      <c r="S28" s="122">
        <v>8.8000000000000007</v>
      </c>
      <c r="T28" s="87"/>
      <c r="U28" s="122">
        <v>3.3</v>
      </c>
      <c r="V28" s="87"/>
      <c r="W28" s="122">
        <v>3.2</v>
      </c>
      <c r="X28" s="88"/>
      <c r="Y28" s="88"/>
      <c r="Z28" s="88"/>
      <c r="AA28" s="87"/>
      <c r="AB28" s="3">
        <v>3.2</v>
      </c>
      <c r="AC28" s="91">
        <v>3.2</v>
      </c>
      <c r="AD28" s="88"/>
      <c r="AE28" s="87"/>
      <c r="AF28" s="4">
        <v>3.2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0.77400000000000002</v>
      </c>
      <c r="K31" s="87"/>
      <c r="L31" s="124">
        <v>0.77400000000000002</v>
      </c>
      <c r="M31" s="87"/>
      <c r="N31" s="124">
        <v>0.77400000000000002</v>
      </c>
      <c r="O31" s="87"/>
      <c r="P31" s="124">
        <v>0.77400000000000002</v>
      </c>
      <c r="Q31" s="88"/>
      <c r="R31" s="87"/>
      <c r="S31" s="124">
        <v>0.77400000000000002</v>
      </c>
      <c r="T31" s="87"/>
      <c r="U31" s="124">
        <v>0.78300000000000003</v>
      </c>
      <c r="V31" s="87"/>
      <c r="W31" s="124">
        <v>0.78300000000000003</v>
      </c>
      <c r="X31" s="88"/>
      <c r="Y31" s="88"/>
      <c r="Z31" s="88"/>
      <c r="AA31" s="87"/>
      <c r="AB31" s="7">
        <v>0.78300000000000003</v>
      </c>
      <c r="AC31" s="94">
        <v>0.78300000000000003</v>
      </c>
      <c r="AD31" s="88"/>
      <c r="AE31" s="87"/>
      <c r="AF31" s="8">
        <v>0.78300000000000003</v>
      </c>
    </row>
    <row r="32" spans="4:32" ht="13.15" customHeight="1" x14ac:dyDescent="0.25">
      <c r="E32" s="89" t="s">
        <v>34</v>
      </c>
      <c r="F32" s="88"/>
      <c r="G32" s="88"/>
      <c r="H32" s="88"/>
      <c r="I32" s="90"/>
      <c r="J32" s="122">
        <v>5.5</v>
      </c>
      <c r="K32" s="87"/>
      <c r="L32" s="122">
        <v>5.5</v>
      </c>
      <c r="M32" s="87"/>
      <c r="N32" s="122">
        <v>5.5</v>
      </c>
      <c r="O32" s="87"/>
      <c r="P32" s="122">
        <v>5.5</v>
      </c>
      <c r="Q32" s="88"/>
      <c r="R32" s="87"/>
      <c r="S32" s="122">
        <v>5.5</v>
      </c>
      <c r="T32" s="87"/>
      <c r="U32" s="122">
        <v>5.5</v>
      </c>
      <c r="V32" s="87"/>
      <c r="W32" s="122">
        <v>5.5</v>
      </c>
      <c r="X32" s="88"/>
      <c r="Y32" s="88"/>
      <c r="Z32" s="88"/>
      <c r="AA32" s="87"/>
      <c r="AB32" s="3">
        <v>5.5</v>
      </c>
      <c r="AC32" s="91">
        <v>5.5</v>
      </c>
      <c r="AD32" s="88"/>
      <c r="AE32" s="87"/>
      <c r="AF32" s="4">
        <v>5.5</v>
      </c>
    </row>
    <row r="33" spans="5:32" ht="13.15" customHeight="1" x14ac:dyDescent="0.25">
      <c r="E33" s="92" t="s">
        <v>35</v>
      </c>
      <c r="F33" s="88"/>
      <c r="G33" s="88"/>
      <c r="H33" s="88"/>
      <c r="I33" s="90"/>
      <c r="J33" s="123">
        <v>8.6</v>
      </c>
      <c r="K33" s="87"/>
      <c r="L33" s="123">
        <v>8.6</v>
      </c>
      <c r="M33" s="87"/>
      <c r="N33" s="123">
        <v>8.6</v>
      </c>
      <c r="O33" s="87"/>
      <c r="P33" s="123">
        <v>8.6</v>
      </c>
      <c r="Q33" s="88"/>
      <c r="R33" s="87"/>
      <c r="S33" s="123">
        <v>8.6</v>
      </c>
      <c r="T33" s="87"/>
      <c r="U33" s="123">
        <v>3.2</v>
      </c>
      <c r="V33" s="87"/>
      <c r="W33" s="123">
        <v>3.1</v>
      </c>
      <c r="X33" s="88"/>
      <c r="Y33" s="88"/>
      <c r="Z33" s="88"/>
      <c r="AA33" s="87"/>
      <c r="AB33" s="9">
        <v>3.1</v>
      </c>
      <c r="AC33" s="93">
        <v>3.1</v>
      </c>
      <c r="AD33" s="88"/>
      <c r="AE33" s="87"/>
      <c r="AF33" s="10">
        <v>3.1</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349</v>
      </c>
      <c r="K35" s="87"/>
      <c r="L35" s="121" t="s">
        <v>349</v>
      </c>
      <c r="M35" s="87"/>
      <c r="N35" s="121" t="s">
        <v>349</v>
      </c>
      <c r="O35" s="87"/>
      <c r="P35" s="121" t="s">
        <v>349</v>
      </c>
      <c r="Q35" s="88"/>
      <c r="R35" s="87"/>
      <c r="S35" s="121" t="s">
        <v>349</v>
      </c>
      <c r="T35" s="87"/>
      <c r="U35" s="121" t="s">
        <v>349</v>
      </c>
      <c r="V35" s="87"/>
      <c r="W35" s="121" t="s">
        <v>349</v>
      </c>
      <c r="X35" s="88"/>
      <c r="Y35" s="88"/>
      <c r="Z35" s="88"/>
      <c r="AA35" s="87"/>
      <c r="AB35" s="5" t="s">
        <v>349</v>
      </c>
      <c r="AC35" s="86" t="s">
        <v>349</v>
      </c>
      <c r="AD35" s="88"/>
      <c r="AE35" s="87"/>
      <c r="AF35" s="6" t="s">
        <v>349</v>
      </c>
    </row>
    <row r="36" spans="5:32" ht="13.15" customHeight="1" x14ac:dyDescent="0.25">
      <c r="E36" s="89" t="s">
        <v>39</v>
      </c>
      <c r="F36" s="88"/>
      <c r="G36" s="88"/>
      <c r="H36" s="88"/>
      <c r="I36" s="90"/>
      <c r="J36" s="122">
        <v>3.1</v>
      </c>
      <c r="K36" s="87"/>
      <c r="L36" s="122">
        <v>3.1</v>
      </c>
      <c r="M36" s="87"/>
      <c r="N36" s="122">
        <v>3.1</v>
      </c>
      <c r="O36" s="87"/>
      <c r="P36" s="122">
        <v>3.1</v>
      </c>
      <c r="Q36" s="88"/>
      <c r="R36" s="87"/>
      <c r="S36" s="122">
        <v>3.1</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mQKCMvvhzZwXtSRx7x0Tq8rCB0AddxoYbX4vehUplbWNYEH5VC+8+r2TP0bsq+b3UOYh6+jt0lWLGFw5RMPDQ==" saltValue="rwkvMif1dA3fQFy+IImcJ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44562DD-58DF-484A-BDB5-E4B743B2516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PAMP - Pampas (33/11kV)</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36AC-753C-44AB-BCD4-880B33B8BD7B}">
  <sheetPr codeName="Sheet52"/>
  <dimension ref="A31:A44"/>
  <sheetViews>
    <sheetView workbookViewId="0">
      <selection activeCell="W15" sqref="W15"/>
    </sheetView>
  </sheetViews>
  <sheetFormatPr defaultRowHeight="12.75" x14ac:dyDescent="0.2"/>
  <cols>
    <col min="1" max="16384" width="9.140625" style="27"/>
  </cols>
  <sheetData>
    <row r="31" ht="19.5" customHeight="1" x14ac:dyDescent="0.2"/>
    <row r="34" ht="19.5" customHeight="1" x14ac:dyDescent="0.2"/>
    <row r="35" ht="18" customHeight="1" x14ac:dyDescent="0.2"/>
    <row r="38" ht="17.25" customHeight="1" x14ac:dyDescent="0.2"/>
    <row r="39" ht="19.5" customHeight="1" x14ac:dyDescent="0.2"/>
    <row r="40" ht="14.25" customHeight="1" x14ac:dyDescent="0.2"/>
    <row r="41" ht="17.25" customHeight="1" x14ac:dyDescent="0.2"/>
    <row r="42" ht="15" customHeight="1" x14ac:dyDescent="0.2"/>
    <row r="44" ht="15.75" customHeight="1" x14ac:dyDescent="0.2"/>
  </sheetData>
  <sheetProtection algorithmName="SHA-512" hashValue="+WpLIYTx5KGcZdwIWGdypyGlhL8/jy1pCGBtoZu3h0yW7Nltek0bkJHwNPAs20To9bWtWn8xV2bLGxB/wPwb7g==" saltValue="gcz2qIRmsh1bWfNUcwWl0w==" spinCount="100000"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J51"/>
  <sheetViews>
    <sheetView showGridLines="0" topLeftCell="A13"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144</v>
      </c>
      <c r="J3" s="110"/>
      <c r="K3" s="110"/>
      <c r="L3" s="110"/>
      <c r="M3" s="110"/>
      <c r="N3" s="110"/>
      <c r="O3" s="110"/>
      <c r="P3" s="110"/>
      <c r="Q3" s="110"/>
      <c r="R3" s="110"/>
      <c r="S3" s="110"/>
      <c r="V3" s="112" t="s">
        <v>3</v>
      </c>
      <c r="W3" s="110"/>
      <c r="Y3" s="113" t="s">
        <v>145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147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148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47.3</v>
      </c>
      <c r="K26" s="87"/>
      <c r="L26" s="122">
        <v>47.3</v>
      </c>
      <c r="M26" s="87"/>
      <c r="N26" s="122">
        <v>47.3</v>
      </c>
      <c r="O26" s="87"/>
      <c r="P26" s="122">
        <v>47.3</v>
      </c>
      <c r="Q26" s="88"/>
      <c r="R26" s="87"/>
      <c r="S26" s="122">
        <v>47.3</v>
      </c>
      <c r="T26" s="87"/>
      <c r="U26" s="122">
        <v>55</v>
      </c>
      <c r="V26" s="87"/>
      <c r="W26" s="122">
        <v>55</v>
      </c>
      <c r="X26" s="88"/>
      <c r="Y26" s="88"/>
      <c r="Z26" s="88"/>
      <c r="AA26" s="87"/>
      <c r="AB26" s="3">
        <v>55</v>
      </c>
      <c r="AC26" s="91">
        <v>55</v>
      </c>
      <c r="AD26" s="88"/>
      <c r="AE26" s="87"/>
      <c r="AF26" s="4">
        <v>55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18.100000000000001</v>
      </c>
      <c r="K28" s="87"/>
      <c r="L28" s="122">
        <v>18</v>
      </c>
      <c r="M28" s="87"/>
      <c r="N28" s="122">
        <v>17.899999999999999</v>
      </c>
      <c r="O28" s="87"/>
      <c r="P28" s="122">
        <v>17.899999999999999</v>
      </c>
      <c r="Q28" s="88"/>
      <c r="R28" s="87"/>
      <c r="S28" s="122">
        <v>17.8</v>
      </c>
      <c r="T28" s="87"/>
      <c r="U28" s="122">
        <v>10.8</v>
      </c>
      <c r="V28" s="87"/>
      <c r="W28" s="122">
        <v>10.7</v>
      </c>
      <c r="X28" s="88"/>
      <c r="Y28" s="88"/>
      <c r="Z28" s="88"/>
      <c r="AA28" s="87"/>
      <c r="AB28" s="3">
        <v>10.6</v>
      </c>
      <c r="AC28" s="91">
        <v>10.5</v>
      </c>
      <c r="AD28" s="88"/>
      <c r="AE28" s="87"/>
      <c r="AF28" s="4">
        <v>10.5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0.95199999999999996</v>
      </c>
      <c r="K31" s="87"/>
      <c r="L31" s="124">
        <v>0.95199999999999996</v>
      </c>
      <c r="M31" s="87"/>
      <c r="N31" s="124">
        <v>0.95199999999999996</v>
      </c>
      <c r="O31" s="87"/>
      <c r="P31" s="124">
        <v>0.95199999999999996</v>
      </c>
      <c r="Q31" s="88"/>
      <c r="R31" s="87"/>
      <c r="S31" s="124">
        <v>0.95199999999999996</v>
      </c>
      <c r="T31" s="87"/>
      <c r="U31" s="124">
        <v>0.96699999999999997</v>
      </c>
      <c r="V31" s="87"/>
      <c r="W31" s="124">
        <v>0.96699999999999997</v>
      </c>
      <c r="X31" s="88"/>
      <c r="Y31" s="88"/>
      <c r="Z31" s="88"/>
      <c r="AA31" s="87"/>
      <c r="AB31" s="7">
        <v>0.96699999999999997</v>
      </c>
      <c r="AC31" s="94">
        <v>0.96699999999999997</v>
      </c>
      <c r="AD31" s="88"/>
      <c r="AE31" s="87"/>
      <c r="AF31" s="8">
        <v>0.96699999999999997</v>
      </c>
    </row>
    <row r="32" spans="4:32" ht="13.15" customHeight="1" x14ac:dyDescent="0.25">
      <c r="E32" s="89" t="s">
        <v>34</v>
      </c>
      <c r="F32" s="88"/>
      <c r="G32" s="88"/>
      <c r="H32" s="88"/>
      <c r="I32" s="90"/>
      <c r="J32" s="122">
        <v>27.2</v>
      </c>
      <c r="K32" s="87"/>
      <c r="L32" s="122">
        <v>27.2</v>
      </c>
      <c r="M32" s="87"/>
      <c r="N32" s="122">
        <v>27.2</v>
      </c>
      <c r="O32" s="87"/>
      <c r="P32" s="122">
        <v>27.2</v>
      </c>
      <c r="Q32" s="88"/>
      <c r="R32" s="87"/>
      <c r="S32" s="122">
        <v>27.2</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16.399999999999999</v>
      </c>
      <c r="K33" s="87"/>
      <c r="L33" s="123">
        <v>16.3</v>
      </c>
      <c r="M33" s="87"/>
      <c r="N33" s="123">
        <v>16.3</v>
      </c>
      <c r="O33" s="87"/>
      <c r="P33" s="123">
        <v>16.3</v>
      </c>
      <c r="Q33" s="88"/>
      <c r="R33" s="87"/>
      <c r="S33" s="123">
        <v>16.2</v>
      </c>
      <c r="T33" s="87"/>
      <c r="U33" s="123">
        <v>10.5</v>
      </c>
      <c r="V33" s="87"/>
      <c r="W33" s="123">
        <v>10.4</v>
      </c>
      <c r="X33" s="88"/>
      <c r="Y33" s="88"/>
      <c r="Z33" s="88"/>
      <c r="AA33" s="87"/>
      <c r="AB33" s="9">
        <v>10.199999999999999</v>
      </c>
      <c r="AC33" s="93">
        <v>10.199999999999999</v>
      </c>
      <c r="AD33" s="88"/>
      <c r="AE33" s="87"/>
      <c r="AF33" s="10">
        <v>10.1</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6.1</v>
      </c>
      <c r="K39" s="87"/>
      <c r="L39" s="122">
        <v>6.1</v>
      </c>
      <c r="M39" s="87"/>
      <c r="N39" s="122">
        <v>6.1</v>
      </c>
      <c r="O39" s="87"/>
      <c r="P39" s="122">
        <v>6.1</v>
      </c>
      <c r="Q39" s="88"/>
      <c r="R39" s="87"/>
      <c r="S39" s="122">
        <v>6.1</v>
      </c>
      <c r="T39" s="87"/>
      <c r="U39" s="122">
        <v>6.1</v>
      </c>
      <c r="V39" s="87"/>
      <c r="W39" s="122">
        <v>6.1</v>
      </c>
      <c r="X39" s="88"/>
      <c r="Y39" s="88"/>
      <c r="Z39" s="88"/>
      <c r="AA39" s="87"/>
      <c r="AB39" s="3">
        <v>6.1</v>
      </c>
      <c r="AC39" s="91">
        <v>6.1</v>
      </c>
      <c r="AD39" s="88"/>
      <c r="AE39" s="87"/>
      <c r="AF39" s="4">
        <v>6.1</v>
      </c>
    </row>
    <row r="40" spans="5:32" x14ac:dyDescent="0.25">
      <c r="E40" s="89" t="s">
        <v>43</v>
      </c>
      <c r="F40" s="88"/>
      <c r="G40" s="88"/>
      <c r="H40" s="88"/>
      <c r="I40" s="90"/>
      <c r="J40" s="122">
        <v>3.3</v>
      </c>
      <c r="K40" s="87"/>
      <c r="L40" s="122">
        <v>3.3</v>
      </c>
      <c r="M40" s="87"/>
      <c r="N40" s="122">
        <v>3.3</v>
      </c>
      <c r="O40" s="87"/>
      <c r="P40" s="122">
        <v>3.3</v>
      </c>
      <c r="Q40" s="88"/>
      <c r="R40" s="87"/>
      <c r="S40" s="122">
        <v>3.3</v>
      </c>
      <c r="T40" s="87"/>
      <c r="U40" s="122">
        <v>3.3</v>
      </c>
      <c r="V40" s="87"/>
      <c r="W40" s="122">
        <v>3.3</v>
      </c>
      <c r="X40" s="88"/>
      <c r="Y40" s="88"/>
      <c r="Z40" s="88"/>
      <c r="AA40" s="87"/>
      <c r="AB40" s="3">
        <v>3.3</v>
      </c>
      <c r="AC40" s="91">
        <v>3.3</v>
      </c>
      <c r="AD40" s="88"/>
      <c r="AE40" s="87"/>
      <c r="AF40" s="4">
        <v>3.3</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1.8999999761581401</v>
      </c>
      <c r="K42" s="87"/>
      <c r="L42" s="122">
        <v>1.8999999761581401</v>
      </c>
      <c r="M42" s="87"/>
      <c r="N42" s="122">
        <v>1.8999999761581401</v>
      </c>
      <c r="O42" s="87"/>
      <c r="P42" s="122">
        <v>1.8999999761581401</v>
      </c>
      <c r="Q42" s="88"/>
      <c r="R42" s="87"/>
      <c r="S42" s="122">
        <v>1.8999999761581401</v>
      </c>
      <c r="T42" s="87"/>
      <c r="U42" s="122">
        <v>1.8999999761581401</v>
      </c>
      <c r="V42" s="87"/>
      <c r="W42" s="122">
        <v>1.8999999761581401</v>
      </c>
      <c r="X42" s="88"/>
      <c r="Y42" s="88"/>
      <c r="Z42" s="88"/>
      <c r="AA42" s="87"/>
      <c r="AB42" s="3">
        <v>1.8999999761581401</v>
      </c>
      <c r="AC42" s="91">
        <v>1.8999999761581401</v>
      </c>
      <c r="AD42" s="88"/>
      <c r="AE42" s="87"/>
      <c r="AF42" s="4">
        <v>1.8999999761581401</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R0Ll/X9PmcpFSh0emkz4pq42dkket5jXjzoZpTbJQFrLN6cwFY8XpYpRtBRKiQ4zSs0wywjk+cyNRGBJRR2HA==" saltValue="ymzZPVIkzU+h3M0iqu3Q7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A3AF09D-03AB-4066-AF35-F0A030DBDC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BILO - Biloela (66/11kV)</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873</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874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875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23.2</v>
      </c>
      <c r="K26" s="87"/>
      <c r="L26" s="122">
        <v>23.2</v>
      </c>
      <c r="M26" s="87"/>
      <c r="N26" s="122">
        <v>23.2</v>
      </c>
      <c r="O26" s="87"/>
      <c r="P26" s="122">
        <v>23.2</v>
      </c>
      <c r="Q26" s="88"/>
      <c r="R26" s="87"/>
      <c r="S26" s="122">
        <v>23.2</v>
      </c>
      <c r="T26" s="87"/>
      <c r="U26" s="122">
        <v>26.6</v>
      </c>
      <c r="V26" s="87"/>
      <c r="W26" s="122">
        <v>26.6</v>
      </c>
      <c r="X26" s="88"/>
      <c r="Y26" s="88"/>
      <c r="Z26" s="88"/>
      <c r="AA26" s="87"/>
      <c r="AB26" s="3">
        <v>26.6</v>
      </c>
      <c r="AC26" s="91">
        <v>26.6</v>
      </c>
      <c r="AD26" s="88"/>
      <c r="AE26" s="87"/>
      <c r="AF26" s="4">
        <v>26.6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11.2</v>
      </c>
      <c r="K28" s="87"/>
      <c r="L28" s="122">
        <v>11.2</v>
      </c>
      <c r="M28" s="87"/>
      <c r="N28" s="122">
        <v>11.2</v>
      </c>
      <c r="O28" s="87"/>
      <c r="P28" s="122">
        <v>11.2</v>
      </c>
      <c r="Q28" s="88"/>
      <c r="R28" s="87"/>
      <c r="S28" s="122">
        <v>11.2</v>
      </c>
      <c r="T28" s="87"/>
      <c r="U28" s="122">
        <v>8.8000000000000007</v>
      </c>
      <c r="V28" s="87"/>
      <c r="W28" s="122">
        <v>8.8000000000000007</v>
      </c>
      <c r="X28" s="88"/>
      <c r="Y28" s="88"/>
      <c r="Z28" s="88"/>
      <c r="AA28" s="87"/>
      <c r="AB28" s="3">
        <v>8.8000000000000007</v>
      </c>
      <c r="AC28" s="91">
        <v>8.6999999999999993</v>
      </c>
      <c r="AD28" s="88"/>
      <c r="AE28" s="87"/>
      <c r="AF28" s="4">
        <v>8.8000000000000007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13.6</v>
      </c>
      <c r="K32" s="87"/>
      <c r="L32" s="122">
        <v>13.6</v>
      </c>
      <c r="M32" s="87"/>
      <c r="N32" s="122">
        <v>13.6</v>
      </c>
      <c r="O32" s="87"/>
      <c r="P32" s="122">
        <v>13.6</v>
      </c>
      <c r="Q32" s="88"/>
      <c r="R32" s="87"/>
      <c r="S32" s="122">
        <v>13.6</v>
      </c>
      <c r="T32" s="87"/>
      <c r="U32" s="122">
        <v>14.5</v>
      </c>
      <c r="V32" s="87"/>
      <c r="W32" s="122">
        <v>14.5</v>
      </c>
      <c r="X32" s="88"/>
      <c r="Y32" s="88"/>
      <c r="Z32" s="88"/>
      <c r="AA32" s="87"/>
      <c r="AB32" s="3">
        <v>14.5</v>
      </c>
      <c r="AC32" s="91">
        <v>14.5</v>
      </c>
      <c r="AD32" s="88"/>
      <c r="AE32" s="87"/>
      <c r="AF32" s="4">
        <v>14.5</v>
      </c>
    </row>
    <row r="33" spans="5:32" ht="13.15" customHeight="1" x14ac:dyDescent="0.25">
      <c r="E33" s="92" t="s">
        <v>35</v>
      </c>
      <c r="F33" s="88"/>
      <c r="G33" s="88"/>
      <c r="H33" s="88"/>
      <c r="I33" s="90"/>
      <c r="J33" s="123">
        <v>10.1</v>
      </c>
      <c r="K33" s="87"/>
      <c r="L33" s="123">
        <v>10.1</v>
      </c>
      <c r="M33" s="87"/>
      <c r="N33" s="123">
        <v>10.1</v>
      </c>
      <c r="O33" s="87"/>
      <c r="P33" s="123">
        <v>10.199999999999999</v>
      </c>
      <c r="Q33" s="88"/>
      <c r="R33" s="87"/>
      <c r="S33" s="123">
        <v>10.199999999999999</v>
      </c>
      <c r="T33" s="87"/>
      <c r="U33" s="123">
        <v>8.3000000000000007</v>
      </c>
      <c r="V33" s="87"/>
      <c r="W33" s="123">
        <v>8.1999999999999993</v>
      </c>
      <c r="X33" s="88"/>
      <c r="Y33" s="88"/>
      <c r="Z33" s="88"/>
      <c r="AA33" s="87"/>
      <c r="AB33" s="9">
        <v>8.1999999999999993</v>
      </c>
      <c r="AC33" s="93">
        <v>8.1999999999999993</v>
      </c>
      <c r="AD33" s="88"/>
      <c r="AE33" s="87"/>
      <c r="AF33" s="10">
        <v>8.1999999999999993</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440</v>
      </c>
      <c r="K35" s="87"/>
      <c r="L35" s="121" t="s">
        <v>440</v>
      </c>
      <c r="M35" s="87"/>
      <c r="N35" s="121" t="s">
        <v>440</v>
      </c>
      <c r="O35" s="87"/>
      <c r="P35" s="121" t="s">
        <v>440</v>
      </c>
      <c r="Q35" s="88"/>
      <c r="R35" s="87"/>
      <c r="S35" s="121" t="s">
        <v>440</v>
      </c>
      <c r="T35" s="87"/>
      <c r="U35" s="121" t="s">
        <v>440</v>
      </c>
      <c r="V35" s="87"/>
      <c r="W35" s="121" t="s">
        <v>440</v>
      </c>
      <c r="X35" s="88"/>
      <c r="Y35" s="88"/>
      <c r="Z35" s="88"/>
      <c r="AA35" s="87"/>
      <c r="AB35" s="5" t="s">
        <v>440</v>
      </c>
      <c r="AC35" s="86" t="s">
        <v>440</v>
      </c>
      <c r="AD35" s="88"/>
      <c r="AE35" s="87"/>
      <c r="AF35" s="6" t="s">
        <v>440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ZSIEOVDb4TOt309igKTPwTmXpKw6OpGF+DeNMHKb31Uy1rfSPWfwtpY0OpccIwvlLlP207HpiGQU5xpjfmKRg==" saltValue="HjTaHj7mqTCnMeoHdmzcG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9712DED-DB18-407E-906A-C5C1DC78EF8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PAND - Pandoin (66/22kV)</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876</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877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878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48.3</v>
      </c>
      <c r="K26" s="87"/>
      <c r="L26" s="122">
        <v>48.3</v>
      </c>
      <c r="M26" s="87"/>
      <c r="N26" s="122">
        <v>48.3</v>
      </c>
      <c r="O26" s="87"/>
      <c r="P26" s="122">
        <v>48.3</v>
      </c>
      <c r="Q26" s="88"/>
      <c r="R26" s="87"/>
      <c r="S26" s="122">
        <v>48.3</v>
      </c>
      <c r="T26" s="87"/>
      <c r="U26" s="122">
        <v>55.4</v>
      </c>
      <c r="V26" s="87"/>
      <c r="W26" s="122">
        <v>55.4</v>
      </c>
      <c r="X26" s="88"/>
      <c r="Y26" s="88"/>
      <c r="Z26" s="88"/>
      <c r="AA26" s="87"/>
      <c r="AB26" s="3">
        <v>55.4</v>
      </c>
      <c r="AC26" s="91">
        <v>55.4</v>
      </c>
      <c r="AD26" s="88"/>
      <c r="AE26" s="87"/>
      <c r="AF26" s="4">
        <v>55.4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16.899999999999999</v>
      </c>
      <c r="K28" s="87"/>
      <c r="L28" s="122">
        <v>16.899999999999999</v>
      </c>
      <c r="M28" s="87"/>
      <c r="N28" s="122">
        <v>16.899999999999999</v>
      </c>
      <c r="O28" s="87"/>
      <c r="P28" s="122">
        <v>17</v>
      </c>
      <c r="Q28" s="88"/>
      <c r="R28" s="87"/>
      <c r="S28" s="122">
        <v>17</v>
      </c>
      <c r="T28" s="87"/>
      <c r="U28" s="122">
        <v>10.9</v>
      </c>
      <c r="V28" s="87"/>
      <c r="W28" s="122">
        <v>10.9</v>
      </c>
      <c r="X28" s="88"/>
      <c r="Y28" s="88"/>
      <c r="Z28" s="88"/>
      <c r="AA28" s="87"/>
      <c r="AB28" s="3">
        <v>10.8</v>
      </c>
      <c r="AC28" s="91">
        <v>10.8</v>
      </c>
      <c r="AD28" s="88"/>
      <c r="AE28" s="87"/>
      <c r="AF28" s="4">
        <v>10.9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0.95</v>
      </c>
      <c r="V31" s="87"/>
      <c r="W31" s="124">
        <v>0.95</v>
      </c>
      <c r="X31" s="88"/>
      <c r="Y31" s="88"/>
      <c r="Z31" s="88"/>
      <c r="AA31" s="87"/>
      <c r="AB31" s="7">
        <v>0.95</v>
      </c>
      <c r="AC31" s="94">
        <v>0.95</v>
      </c>
      <c r="AD31" s="88"/>
      <c r="AE31" s="87"/>
      <c r="AF31" s="8">
        <v>0.95</v>
      </c>
    </row>
    <row r="32" spans="4:32" ht="13.15" customHeight="1" x14ac:dyDescent="0.25">
      <c r="E32" s="89" t="s">
        <v>34</v>
      </c>
      <c r="F32" s="88"/>
      <c r="G32" s="88"/>
      <c r="H32" s="88"/>
      <c r="I32" s="90"/>
      <c r="J32" s="122">
        <v>28</v>
      </c>
      <c r="K32" s="87"/>
      <c r="L32" s="122">
        <v>28</v>
      </c>
      <c r="M32" s="87"/>
      <c r="N32" s="122">
        <v>28</v>
      </c>
      <c r="O32" s="87"/>
      <c r="P32" s="122">
        <v>28</v>
      </c>
      <c r="Q32" s="88"/>
      <c r="R32" s="87"/>
      <c r="S32" s="122">
        <v>28</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16</v>
      </c>
      <c r="K33" s="87"/>
      <c r="L33" s="123">
        <v>16</v>
      </c>
      <c r="M33" s="87"/>
      <c r="N33" s="123">
        <v>16</v>
      </c>
      <c r="O33" s="87"/>
      <c r="P33" s="123">
        <v>16.100000000000001</v>
      </c>
      <c r="Q33" s="88"/>
      <c r="R33" s="87"/>
      <c r="S33" s="123">
        <v>16.100000000000001</v>
      </c>
      <c r="T33" s="87"/>
      <c r="U33" s="123">
        <v>10.5</v>
      </c>
      <c r="V33" s="87"/>
      <c r="W33" s="123">
        <v>10.5</v>
      </c>
      <c r="X33" s="88"/>
      <c r="Y33" s="88"/>
      <c r="Z33" s="88"/>
      <c r="AA33" s="87"/>
      <c r="AB33" s="9">
        <v>10.4</v>
      </c>
      <c r="AC33" s="93">
        <v>10.4</v>
      </c>
      <c r="AD33" s="88"/>
      <c r="AE33" s="87"/>
      <c r="AF33" s="10">
        <v>10.4</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232</v>
      </c>
      <c r="K35" s="87"/>
      <c r="L35" s="121" t="s">
        <v>232</v>
      </c>
      <c r="M35" s="87"/>
      <c r="N35" s="121" t="s">
        <v>232</v>
      </c>
      <c r="O35" s="87"/>
      <c r="P35" s="121" t="s">
        <v>232</v>
      </c>
      <c r="Q35" s="88"/>
      <c r="R35" s="87"/>
      <c r="S35" s="121" t="s">
        <v>232</v>
      </c>
      <c r="T35" s="87"/>
      <c r="U35" s="121" t="s">
        <v>232</v>
      </c>
      <c r="V35" s="87"/>
      <c r="W35" s="121" t="s">
        <v>232</v>
      </c>
      <c r="X35" s="88"/>
      <c r="Y35" s="88"/>
      <c r="Z35" s="88"/>
      <c r="AA35" s="87"/>
      <c r="AB35" s="5" t="s">
        <v>232</v>
      </c>
      <c r="AC35" s="86" t="s">
        <v>232</v>
      </c>
      <c r="AD35" s="88"/>
      <c r="AE35" s="87"/>
      <c r="AF35" s="6" t="s">
        <v>232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QVatXL/Pi+XT0gIAarQGc+L1Fd2lX6DL4Vw9RByXS3D9Pef3CHfhKVZjR/kTom5VpYTDcMVW4Y1Ag9GTHd62A==" saltValue="gZOkDeWAO9niV75M8EdHt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8062838-A102-44AD-A601-080E4ACED80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PARK - Parkhurst (66/11kV)</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883</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674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884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885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78.900000000000006</v>
      </c>
      <c r="K26" s="87"/>
      <c r="L26" s="122">
        <v>78.900000000000006</v>
      </c>
      <c r="M26" s="87"/>
      <c r="N26" s="122">
        <v>78.900000000000006</v>
      </c>
      <c r="O26" s="87"/>
      <c r="P26" s="122">
        <v>78.900000000000006</v>
      </c>
      <c r="Q26" s="88"/>
      <c r="R26" s="87"/>
      <c r="S26" s="122">
        <v>78.900000000000006</v>
      </c>
      <c r="T26" s="87"/>
      <c r="U26" s="122">
        <v>87.4</v>
      </c>
      <c r="V26" s="87"/>
      <c r="W26" s="122">
        <v>87.4</v>
      </c>
      <c r="X26" s="88"/>
      <c r="Y26" s="88"/>
      <c r="Z26" s="88"/>
      <c r="AA26" s="87"/>
      <c r="AB26" s="3">
        <v>87.4</v>
      </c>
      <c r="AC26" s="91">
        <v>87.4</v>
      </c>
      <c r="AD26" s="88"/>
      <c r="AE26" s="87"/>
      <c r="AF26" s="4">
        <v>87.4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24.9</v>
      </c>
      <c r="K28" s="87"/>
      <c r="L28" s="122">
        <v>25.1</v>
      </c>
      <c r="M28" s="87"/>
      <c r="N28" s="122">
        <v>25.3</v>
      </c>
      <c r="O28" s="87"/>
      <c r="P28" s="122">
        <v>25.5</v>
      </c>
      <c r="Q28" s="88"/>
      <c r="R28" s="87"/>
      <c r="S28" s="122">
        <v>25.6</v>
      </c>
      <c r="T28" s="87"/>
      <c r="U28" s="122">
        <v>16.399999999999999</v>
      </c>
      <c r="V28" s="87"/>
      <c r="W28" s="122">
        <v>16.399999999999999</v>
      </c>
      <c r="X28" s="88"/>
      <c r="Y28" s="88"/>
      <c r="Z28" s="88"/>
      <c r="AA28" s="87"/>
      <c r="AB28" s="3">
        <v>16.399999999999999</v>
      </c>
      <c r="AC28" s="91">
        <v>16.399999999999999</v>
      </c>
      <c r="AD28" s="88"/>
      <c r="AE28" s="87"/>
      <c r="AF28" s="4">
        <v>16.5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0.98199999999999998</v>
      </c>
      <c r="V31" s="87"/>
      <c r="W31" s="124">
        <v>0.98199999999999998</v>
      </c>
      <c r="X31" s="88"/>
      <c r="Y31" s="88"/>
      <c r="Z31" s="88"/>
      <c r="AA31" s="87"/>
      <c r="AB31" s="7">
        <v>0.98199999999999998</v>
      </c>
      <c r="AC31" s="94">
        <v>0.98199999999999998</v>
      </c>
      <c r="AD31" s="88"/>
      <c r="AE31" s="87"/>
      <c r="AF31" s="8">
        <v>0.98199999999999998</v>
      </c>
    </row>
    <row r="32" spans="4:32" ht="13.15" customHeight="1" x14ac:dyDescent="0.25">
      <c r="E32" s="89" t="s">
        <v>34</v>
      </c>
      <c r="F32" s="88"/>
      <c r="G32" s="88"/>
      <c r="H32" s="88"/>
      <c r="I32" s="90"/>
      <c r="J32" s="122">
        <v>44.4</v>
      </c>
      <c r="K32" s="87"/>
      <c r="L32" s="122">
        <v>44.4</v>
      </c>
      <c r="M32" s="87"/>
      <c r="N32" s="122">
        <v>44.4</v>
      </c>
      <c r="O32" s="87"/>
      <c r="P32" s="122">
        <v>44.4</v>
      </c>
      <c r="Q32" s="88"/>
      <c r="R32" s="87"/>
      <c r="S32" s="122">
        <v>44.4</v>
      </c>
      <c r="T32" s="87"/>
      <c r="U32" s="122">
        <v>47.1</v>
      </c>
      <c r="V32" s="87"/>
      <c r="W32" s="122">
        <v>47.1</v>
      </c>
      <c r="X32" s="88"/>
      <c r="Y32" s="88"/>
      <c r="Z32" s="88"/>
      <c r="AA32" s="87"/>
      <c r="AB32" s="3">
        <v>47.1</v>
      </c>
      <c r="AC32" s="91">
        <v>47.1</v>
      </c>
      <c r="AD32" s="88"/>
      <c r="AE32" s="87"/>
      <c r="AF32" s="4">
        <v>47.1</v>
      </c>
    </row>
    <row r="33" spans="5:32" ht="13.15" customHeight="1" x14ac:dyDescent="0.25">
      <c r="E33" s="92" t="s">
        <v>35</v>
      </c>
      <c r="F33" s="88"/>
      <c r="G33" s="88"/>
      <c r="H33" s="88"/>
      <c r="I33" s="90"/>
      <c r="J33" s="123">
        <v>23</v>
      </c>
      <c r="K33" s="87"/>
      <c r="L33" s="123">
        <v>23.1</v>
      </c>
      <c r="M33" s="87"/>
      <c r="N33" s="123">
        <v>23.3</v>
      </c>
      <c r="O33" s="87"/>
      <c r="P33" s="123">
        <v>23.4</v>
      </c>
      <c r="Q33" s="88"/>
      <c r="R33" s="87"/>
      <c r="S33" s="123">
        <v>23.6</v>
      </c>
      <c r="T33" s="87"/>
      <c r="U33" s="123">
        <v>15.8</v>
      </c>
      <c r="V33" s="87"/>
      <c r="W33" s="123">
        <v>15.8</v>
      </c>
      <c r="X33" s="88"/>
      <c r="Y33" s="88"/>
      <c r="Z33" s="88"/>
      <c r="AA33" s="87"/>
      <c r="AB33" s="9">
        <v>15.8</v>
      </c>
      <c r="AC33" s="93">
        <v>15.8</v>
      </c>
      <c r="AD33" s="88"/>
      <c r="AE33" s="87"/>
      <c r="AF33" s="10">
        <v>16</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9de7gKpEWc55725lN7wDsPLVEwWrnsY4ZW0ykn+385sP9zYlprjtUp+EPaxvczd+2riHvmn4m9pQkotRiffeg==" saltValue="Em2evuNns0LtvGzbpgRPG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A64E00C-5D55-47CA-8BC9-09E5EA0C2D2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PEAR - Peter Arlett (66/11kV)</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879</v>
      </c>
      <c r="J3" s="110"/>
      <c r="K3" s="110"/>
      <c r="L3" s="110"/>
      <c r="M3" s="110"/>
      <c r="N3" s="110"/>
      <c r="O3" s="110"/>
      <c r="P3" s="110"/>
      <c r="Q3" s="110"/>
      <c r="R3" s="110"/>
      <c r="S3" s="110"/>
      <c r="V3" s="112" t="s">
        <v>3</v>
      </c>
      <c r="W3" s="110"/>
      <c r="Y3" s="113" t="s">
        <v>860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880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881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882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4.7</v>
      </c>
      <c r="K26" s="87"/>
      <c r="L26" s="122">
        <v>4.7</v>
      </c>
      <c r="M26" s="87"/>
      <c r="N26" s="122">
        <v>4.7</v>
      </c>
      <c r="O26" s="87"/>
      <c r="P26" s="122">
        <v>4.7</v>
      </c>
      <c r="Q26" s="88"/>
      <c r="R26" s="87"/>
      <c r="S26" s="122">
        <v>4.7</v>
      </c>
      <c r="T26" s="87"/>
      <c r="U26" s="122">
        <v>5.0999999999999996</v>
      </c>
      <c r="V26" s="87"/>
      <c r="W26" s="122">
        <v>5.0999999999999996</v>
      </c>
      <c r="X26" s="88"/>
      <c r="Y26" s="88"/>
      <c r="Z26" s="88"/>
      <c r="AA26" s="87"/>
      <c r="AB26" s="3">
        <v>5.0999999999999996</v>
      </c>
      <c r="AC26" s="91">
        <v>5.0999999999999996</v>
      </c>
      <c r="AD26" s="88"/>
      <c r="AE26" s="87"/>
      <c r="AF26" s="4">
        <v>5.0999999999999996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1.8</v>
      </c>
      <c r="K28" s="87"/>
      <c r="L28" s="122">
        <v>1.8</v>
      </c>
      <c r="M28" s="87"/>
      <c r="N28" s="122">
        <v>1.8</v>
      </c>
      <c r="O28" s="87"/>
      <c r="P28" s="122">
        <v>1.8</v>
      </c>
      <c r="Q28" s="88"/>
      <c r="R28" s="87"/>
      <c r="S28" s="122">
        <v>1.8</v>
      </c>
      <c r="T28" s="87"/>
      <c r="U28" s="122">
        <v>1.6</v>
      </c>
      <c r="V28" s="87"/>
      <c r="W28" s="122">
        <v>1.6</v>
      </c>
      <c r="X28" s="88"/>
      <c r="Y28" s="88"/>
      <c r="Z28" s="88"/>
      <c r="AA28" s="87"/>
      <c r="AB28" s="3">
        <v>1.5</v>
      </c>
      <c r="AC28" s="91">
        <v>1.5</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0.90900000000000003</v>
      </c>
      <c r="K31" s="87"/>
      <c r="L31" s="124">
        <v>0.90900000000000003</v>
      </c>
      <c r="M31" s="87"/>
      <c r="N31" s="124">
        <v>0.90900000000000003</v>
      </c>
      <c r="O31" s="87"/>
      <c r="P31" s="124">
        <v>0.90900000000000003</v>
      </c>
      <c r="Q31" s="88"/>
      <c r="R31" s="87"/>
      <c r="S31" s="124">
        <v>0.90900000000000003</v>
      </c>
      <c r="T31" s="87"/>
      <c r="U31" s="124">
        <v>0.89200000000000002</v>
      </c>
      <c r="V31" s="87"/>
      <c r="W31" s="124">
        <v>0.89200000000000002</v>
      </c>
      <c r="X31" s="88"/>
      <c r="Y31" s="88"/>
      <c r="Z31" s="88"/>
      <c r="AA31" s="87"/>
      <c r="AB31" s="7">
        <v>0.89200000000000002</v>
      </c>
      <c r="AC31" s="94">
        <v>0.89200000000000002</v>
      </c>
      <c r="AD31" s="88"/>
      <c r="AE31" s="87"/>
      <c r="AF31" s="8">
        <v>0.89200000000000002</v>
      </c>
    </row>
    <row r="32" spans="4:32" ht="13.15" customHeight="1" x14ac:dyDescent="0.25">
      <c r="E32" s="89" t="s">
        <v>34</v>
      </c>
      <c r="F32" s="88"/>
      <c r="G32" s="88"/>
      <c r="H32" s="88"/>
      <c r="I32" s="90"/>
      <c r="J32" s="122">
        <v>0.8</v>
      </c>
      <c r="K32" s="87"/>
      <c r="L32" s="122">
        <v>0.8</v>
      </c>
      <c r="M32" s="87"/>
      <c r="N32" s="122">
        <v>0.8</v>
      </c>
      <c r="O32" s="87"/>
      <c r="P32" s="122">
        <v>0.8</v>
      </c>
      <c r="Q32" s="88"/>
      <c r="R32" s="87"/>
      <c r="S32" s="122">
        <v>0.8</v>
      </c>
      <c r="T32" s="87"/>
      <c r="U32" s="122">
        <v>0.8</v>
      </c>
      <c r="V32" s="87"/>
      <c r="W32" s="122">
        <v>0.8</v>
      </c>
      <c r="X32" s="88"/>
      <c r="Y32" s="88"/>
      <c r="Z32" s="88"/>
      <c r="AA32" s="87"/>
      <c r="AB32" s="3">
        <v>0.8</v>
      </c>
      <c r="AC32" s="91">
        <v>0.8</v>
      </c>
      <c r="AD32" s="88"/>
      <c r="AE32" s="87"/>
      <c r="AF32" s="4">
        <v>0.8</v>
      </c>
    </row>
    <row r="33" spans="5:32" ht="13.15" customHeight="1" x14ac:dyDescent="0.25">
      <c r="E33" s="92" t="s">
        <v>35</v>
      </c>
      <c r="F33" s="88"/>
      <c r="G33" s="88"/>
      <c r="H33" s="88"/>
      <c r="I33" s="90"/>
      <c r="J33" s="123">
        <v>1.7</v>
      </c>
      <c r="K33" s="87"/>
      <c r="L33" s="123">
        <v>1.7</v>
      </c>
      <c r="M33" s="87"/>
      <c r="N33" s="123">
        <v>1.7</v>
      </c>
      <c r="O33" s="87"/>
      <c r="P33" s="123">
        <v>1.7</v>
      </c>
      <c r="Q33" s="88"/>
      <c r="R33" s="87"/>
      <c r="S33" s="123">
        <v>1.7</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497</v>
      </c>
      <c r="K35" s="87"/>
      <c r="L35" s="121" t="s">
        <v>497</v>
      </c>
      <c r="M35" s="87"/>
      <c r="N35" s="121" t="s">
        <v>497</v>
      </c>
      <c r="O35" s="87"/>
      <c r="P35" s="121" t="s">
        <v>497</v>
      </c>
      <c r="Q35" s="88"/>
      <c r="R35" s="87"/>
      <c r="S35" s="121" t="s">
        <v>497</v>
      </c>
      <c r="T35" s="87"/>
      <c r="U35" s="121" t="s">
        <v>497</v>
      </c>
      <c r="V35" s="87"/>
      <c r="W35" s="121" t="s">
        <v>497</v>
      </c>
      <c r="X35" s="88"/>
      <c r="Y35" s="88"/>
      <c r="Z35" s="88"/>
      <c r="AA35" s="87"/>
      <c r="AB35" s="5" t="s">
        <v>497</v>
      </c>
      <c r="AC35" s="86" t="s">
        <v>497</v>
      </c>
      <c r="AD35" s="88"/>
      <c r="AE35" s="87"/>
      <c r="AF35" s="6" t="s">
        <v>497</v>
      </c>
    </row>
    <row r="36" spans="5:32" ht="13.15" customHeight="1" x14ac:dyDescent="0.25">
      <c r="E36" s="89" t="s">
        <v>39</v>
      </c>
      <c r="F36" s="88"/>
      <c r="G36" s="88"/>
      <c r="H36" s="88"/>
      <c r="I36" s="90"/>
      <c r="J36" s="122">
        <v>0.9</v>
      </c>
      <c r="K36" s="87"/>
      <c r="L36" s="122">
        <v>0.9</v>
      </c>
      <c r="M36" s="87"/>
      <c r="N36" s="122">
        <v>0.9</v>
      </c>
      <c r="O36" s="87"/>
      <c r="P36" s="122">
        <v>0.9</v>
      </c>
      <c r="Q36" s="88"/>
      <c r="R36" s="87"/>
      <c r="S36" s="122">
        <v>0.9</v>
      </c>
      <c r="T36" s="87"/>
      <c r="U36" s="122">
        <v>0.7</v>
      </c>
      <c r="V36" s="87"/>
      <c r="W36" s="122">
        <v>0.7</v>
      </c>
      <c r="X36" s="88"/>
      <c r="Y36" s="88"/>
      <c r="Z36" s="88"/>
      <c r="AA36" s="87"/>
      <c r="AB36" s="3">
        <v>0.7</v>
      </c>
      <c r="AC36" s="91">
        <v>0.7</v>
      </c>
      <c r="AD36" s="88"/>
      <c r="AE36" s="87"/>
      <c r="AF36" s="4">
        <v>0.7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Uw1Ubub/wE69OSNW/9lCw1fTUygKZymD/EqBw8BW65kKKKo3n+KC4JGunwPVyIKy5wk3IK9CojCflX+psL/Yw==" saltValue="APpmBF9CDad5E+mGOrQTT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956BD54-332B-4FAF-9CE2-26885FC5F18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PERA - Peranga (33/11kV)</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886</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887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888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889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890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33.200000000000003</v>
      </c>
      <c r="K26" s="87"/>
      <c r="L26" s="122">
        <v>33.200000000000003</v>
      </c>
      <c r="M26" s="87"/>
      <c r="N26" s="122">
        <v>33.200000000000003</v>
      </c>
      <c r="O26" s="87"/>
      <c r="P26" s="122">
        <v>33.200000000000003</v>
      </c>
      <c r="Q26" s="88"/>
      <c r="R26" s="87"/>
      <c r="S26" s="122">
        <v>33.200000000000003</v>
      </c>
      <c r="T26" s="87"/>
      <c r="U26" s="122">
        <v>37.200000000000003</v>
      </c>
      <c r="V26" s="87"/>
      <c r="W26" s="122">
        <v>37.200000000000003</v>
      </c>
      <c r="X26" s="88"/>
      <c r="Y26" s="88"/>
      <c r="Z26" s="88"/>
      <c r="AA26" s="87"/>
      <c r="AB26" s="3">
        <v>37.200000000000003</v>
      </c>
      <c r="AC26" s="91">
        <v>37.200000000000003</v>
      </c>
      <c r="AD26" s="88"/>
      <c r="AE26" s="87"/>
      <c r="AF26" s="4">
        <v>37.200000000000003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17.600000000000001</v>
      </c>
      <c r="K28" s="87"/>
      <c r="L28" s="122">
        <v>17.5</v>
      </c>
      <c r="M28" s="87"/>
      <c r="N28" s="122">
        <v>17.5</v>
      </c>
      <c r="O28" s="87"/>
      <c r="P28" s="122">
        <v>17.5</v>
      </c>
      <c r="Q28" s="88"/>
      <c r="R28" s="87"/>
      <c r="S28" s="122">
        <v>17.600000000000001</v>
      </c>
      <c r="T28" s="87"/>
      <c r="U28" s="122">
        <v>13.4</v>
      </c>
      <c r="V28" s="87"/>
      <c r="W28" s="122">
        <v>13.4</v>
      </c>
      <c r="X28" s="88"/>
      <c r="Y28" s="88"/>
      <c r="Z28" s="88"/>
      <c r="AA28" s="87"/>
      <c r="AB28" s="3">
        <v>13.2</v>
      </c>
      <c r="AC28" s="91">
        <v>13.1</v>
      </c>
      <c r="AD28" s="88"/>
      <c r="AE28" s="87"/>
      <c r="AF28" s="4">
        <v>13.2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0.997</v>
      </c>
      <c r="K31" s="87"/>
      <c r="L31" s="124">
        <v>0.997</v>
      </c>
      <c r="M31" s="87"/>
      <c r="N31" s="124">
        <v>0.997</v>
      </c>
      <c r="O31" s="87"/>
      <c r="P31" s="124">
        <v>0.997</v>
      </c>
      <c r="Q31" s="88"/>
      <c r="R31" s="87"/>
      <c r="S31" s="124">
        <v>0.997</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19.100000000000001</v>
      </c>
      <c r="K32" s="87"/>
      <c r="L32" s="122">
        <v>19.100000000000001</v>
      </c>
      <c r="M32" s="87"/>
      <c r="N32" s="122">
        <v>19.100000000000001</v>
      </c>
      <c r="O32" s="87"/>
      <c r="P32" s="122">
        <v>19.100000000000001</v>
      </c>
      <c r="Q32" s="88"/>
      <c r="R32" s="87"/>
      <c r="S32" s="122">
        <v>19.100000000000001</v>
      </c>
      <c r="T32" s="87"/>
      <c r="U32" s="122">
        <v>21</v>
      </c>
      <c r="V32" s="87"/>
      <c r="W32" s="122">
        <v>21</v>
      </c>
      <c r="X32" s="88"/>
      <c r="Y32" s="88"/>
      <c r="Z32" s="88"/>
      <c r="AA32" s="87"/>
      <c r="AB32" s="3">
        <v>21</v>
      </c>
      <c r="AC32" s="91">
        <v>21</v>
      </c>
      <c r="AD32" s="88"/>
      <c r="AE32" s="87"/>
      <c r="AF32" s="4">
        <v>21</v>
      </c>
    </row>
    <row r="33" spans="5:32" ht="13.15" customHeight="1" x14ac:dyDescent="0.25">
      <c r="E33" s="92" t="s">
        <v>35</v>
      </c>
      <c r="F33" s="88"/>
      <c r="G33" s="88"/>
      <c r="H33" s="88"/>
      <c r="I33" s="90"/>
      <c r="J33" s="123">
        <v>16.2</v>
      </c>
      <c r="K33" s="87"/>
      <c r="L33" s="123">
        <v>16.100000000000001</v>
      </c>
      <c r="M33" s="87"/>
      <c r="N33" s="123">
        <v>16.100000000000001</v>
      </c>
      <c r="O33" s="87"/>
      <c r="P33" s="123">
        <v>16.100000000000001</v>
      </c>
      <c r="Q33" s="88"/>
      <c r="R33" s="87"/>
      <c r="S33" s="123">
        <v>16.2</v>
      </c>
      <c r="T33" s="87"/>
      <c r="U33" s="123">
        <v>12.7</v>
      </c>
      <c r="V33" s="87"/>
      <c r="W33" s="123">
        <v>12.7</v>
      </c>
      <c r="X33" s="88"/>
      <c r="Y33" s="88"/>
      <c r="Z33" s="88"/>
      <c r="AA33" s="87"/>
      <c r="AB33" s="9">
        <v>12.5</v>
      </c>
      <c r="AC33" s="93">
        <v>12.5</v>
      </c>
      <c r="AD33" s="88"/>
      <c r="AE33" s="87"/>
      <c r="AF33" s="10">
        <v>12.5</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4</v>
      </c>
      <c r="K39" s="87"/>
      <c r="L39" s="122">
        <v>4</v>
      </c>
      <c r="M39" s="87"/>
      <c r="N39" s="122">
        <v>4</v>
      </c>
      <c r="O39" s="87"/>
      <c r="P39" s="122">
        <v>4</v>
      </c>
      <c r="Q39" s="88"/>
      <c r="R39" s="87"/>
      <c r="S39" s="122">
        <v>4</v>
      </c>
      <c r="T39" s="87"/>
      <c r="U39" s="122">
        <v>4</v>
      </c>
      <c r="V39" s="87"/>
      <c r="W39" s="122">
        <v>4</v>
      </c>
      <c r="X39" s="88"/>
      <c r="Y39" s="88"/>
      <c r="Z39" s="88"/>
      <c r="AA39" s="87"/>
      <c r="AB39" s="3">
        <v>4</v>
      </c>
      <c r="AC39" s="91">
        <v>4</v>
      </c>
      <c r="AD39" s="88"/>
      <c r="AE39" s="87"/>
      <c r="AF39" s="4">
        <v>4</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Z5u40oWWLHg9zWIbe4G+yy1dTHndI8lcn0RTzOUIw8F8qR16txU41DDsDKRV+iHphuP6+d2S+mTwAVkZLMr5xQ==" saltValue="pNJe4RvYDbsIepnyovGRH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3C95CD0-4551-4EC5-A2FE-12C0A0B00FC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PIAL - Pialba (66/11kV)</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891</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221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892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893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12</v>
      </c>
      <c r="V26" s="87"/>
      <c r="W26" s="122">
        <v>12</v>
      </c>
      <c r="X26" s="88"/>
      <c r="Y26" s="88"/>
      <c r="Z26" s="88"/>
      <c r="AA26" s="87"/>
      <c r="AB26" s="3">
        <v>12</v>
      </c>
      <c r="AC26" s="91">
        <v>12</v>
      </c>
      <c r="AD26" s="88"/>
      <c r="AE26" s="87"/>
      <c r="AF26" s="4">
        <v>12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5.3</v>
      </c>
      <c r="K28" s="87"/>
      <c r="L28" s="122">
        <v>5.3</v>
      </c>
      <c r="M28" s="87"/>
      <c r="N28" s="122">
        <v>5.3</v>
      </c>
      <c r="O28" s="87"/>
      <c r="P28" s="122">
        <v>5.3</v>
      </c>
      <c r="Q28" s="88"/>
      <c r="R28" s="87"/>
      <c r="S28" s="122">
        <v>5.4</v>
      </c>
      <c r="T28" s="87"/>
      <c r="U28" s="122">
        <v>2.4</v>
      </c>
      <c r="V28" s="87"/>
      <c r="W28" s="122">
        <v>2.4</v>
      </c>
      <c r="X28" s="88"/>
      <c r="Y28" s="88"/>
      <c r="Z28" s="88"/>
      <c r="AA28" s="87"/>
      <c r="AB28" s="3">
        <v>2.4</v>
      </c>
      <c r="AC28" s="91">
        <v>2.4</v>
      </c>
      <c r="AD28" s="88"/>
      <c r="AE28" s="87"/>
      <c r="AF28" s="4">
        <v>2.4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0.97099999999999997</v>
      </c>
      <c r="K31" s="87"/>
      <c r="L31" s="124">
        <v>0.97</v>
      </c>
      <c r="M31" s="87"/>
      <c r="N31" s="124">
        <v>0.97</v>
      </c>
      <c r="O31" s="87"/>
      <c r="P31" s="124">
        <v>0.97</v>
      </c>
      <c r="Q31" s="88"/>
      <c r="R31" s="87"/>
      <c r="S31" s="124">
        <v>0.96899999999999997</v>
      </c>
      <c r="T31" s="87"/>
      <c r="U31" s="124">
        <v>0.874</v>
      </c>
      <c r="V31" s="87"/>
      <c r="W31" s="124">
        <v>0.874</v>
      </c>
      <c r="X31" s="88"/>
      <c r="Y31" s="88"/>
      <c r="Z31" s="88"/>
      <c r="AA31" s="87"/>
      <c r="AB31" s="7">
        <v>0.874</v>
      </c>
      <c r="AC31" s="94">
        <v>0.874</v>
      </c>
      <c r="AD31" s="88"/>
      <c r="AE31" s="87"/>
      <c r="AF31" s="8">
        <v>0.874</v>
      </c>
    </row>
    <row r="32" spans="4:32" ht="13.15" customHeight="1" x14ac:dyDescent="0.25">
      <c r="E32" s="89" t="s">
        <v>34</v>
      </c>
      <c r="F32" s="88"/>
      <c r="G32" s="88"/>
      <c r="H32" s="88"/>
      <c r="I32" s="90"/>
      <c r="J32" s="122">
        <v>6.3</v>
      </c>
      <c r="K32" s="87"/>
      <c r="L32" s="122">
        <v>6.3</v>
      </c>
      <c r="M32" s="87"/>
      <c r="N32" s="122">
        <v>6.3</v>
      </c>
      <c r="O32" s="87"/>
      <c r="P32" s="122">
        <v>6.3</v>
      </c>
      <c r="Q32" s="88"/>
      <c r="R32" s="87"/>
      <c r="S32" s="122">
        <v>6.3</v>
      </c>
      <c r="T32" s="87"/>
      <c r="U32" s="122">
        <v>6.5</v>
      </c>
      <c r="V32" s="87"/>
      <c r="W32" s="122">
        <v>6.5</v>
      </c>
      <c r="X32" s="88"/>
      <c r="Y32" s="88"/>
      <c r="Z32" s="88"/>
      <c r="AA32" s="87"/>
      <c r="AB32" s="3">
        <v>6.5</v>
      </c>
      <c r="AC32" s="91">
        <v>6.5</v>
      </c>
      <c r="AD32" s="88"/>
      <c r="AE32" s="87"/>
      <c r="AF32" s="4">
        <v>6.5</v>
      </c>
    </row>
    <row r="33" spans="5:32" ht="13.15" customHeight="1" x14ac:dyDescent="0.25">
      <c r="E33" s="92" t="s">
        <v>35</v>
      </c>
      <c r="F33" s="88"/>
      <c r="G33" s="88"/>
      <c r="H33" s="88"/>
      <c r="I33" s="90"/>
      <c r="J33" s="123">
        <v>4.0999999999999996</v>
      </c>
      <c r="K33" s="87"/>
      <c r="L33" s="123">
        <v>4.0999999999999996</v>
      </c>
      <c r="M33" s="87"/>
      <c r="N33" s="123">
        <v>4.0999999999999996</v>
      </c>
      <c r="O33" s="87"/>
      <c r="P33" s="123">
        <v>4.0999999999999996</v>
      </c>
      <c r="Q33" s="88"/>
      <c r="R33" s="87"/>
      <c r="S33" s="123">
        <v>4.2</v>
      </c>
      <c r="T33" s="87"/>
      <c r="U33" s="123">
        <v>2.2000000000000002</v>
      </c>
      <c r="V33" s="87"/>
      <c r="W33" s="123">
        <v>2.2000000000000002</v>
      </c>
      <c r="X33" s="88"/>
      <c r="Y33" s="88"/>
      <c r="Z33" s="88"/>
      <c r="AA33" s="87"/>
      <c r="AB33" s="9">
        <v>2.1</v>
      </c>
      <c r="AC33" s="93">
        <v>2.1</v>
      </c>
      <c r="AD33" s="88"/>
      <c r="AE33" s="87"/>
      <c r="AF33" s="10">
        <v>2.2000000000000002</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vTYy4mhHvgwfpb/Ng8r4Suu2qkrySCgCAxsUzs40ZuXC/eP1yR/qcOE3llVSvO8b/fC6h50UW461PUqLnNWKQ==" saltValue="XcFCaToYp6VDCyzNAG0H7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F9C915A-5BC9-438B-8E11-BF171543BC7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PINN - Pinnacle (66/11kV)</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894</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895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896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897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3.2</v>
      </c>
      <c r="K26" s="87"/>
      <c r="L26" s="122">
        <v>3.2</v>
      </c>
      <c r="M26" s="87"/>
      <c r="N26" s="122">
        <v>3.2</v>
      </c>
      <c r="O26" s="87"/>
      <c r="P26" s="122">
        <v>3.2</v>
      </c>
      <c r="Q26" s="88"/>
      <c r="R26" s="87"/>
      <c r="S26" s="122">
        <v>3.2</v>
      </c>
      <c r="T26" s="87"/>
      <c r="U26" s="122">
        <v>3.2</v>
      </c>
      <c r="V26" s="87"/>
      <c r="W26" s="122">
        <v>3.2</v>
      </c>
      <c r="X26" s="88"/>
      <c r="Y26" s="88"/>
      <c r="Z26" s="88"/>
      <c r="AA26" s="87"/>
      <c r="AB26" s="3">
        <v>3.2</v>
      </c>
      <c r="AC26" s="91">
        <v>3.2</v>
      </c>
      <c r="AD26" s="88"/>
      <c r="AE26" s="87"/>
      <c r="AF26" s="4">
        <v>3.2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0.9</v>
      </c>
      <c r="K28" s="87"/>
      <c r="L28" s="122">
        <v>0.9</v>
      </c>
      <c r="M28" s="87"/>
      <c r="N28" s="122">
        <v>0.8</v>
      </c>
      <c r="O28" s="87"/>
      <c r="P28" s="122">
        <v>0.8</v>
      </c>
      <c r="Q28" s="88"/>
      <c r="R28" s="87"/>
      <c r="S28" s="122">
        <v>0.8</v>
      </c>
      <c r="T28" s="87"/>
      <c r="U28" s="122">
        <v>1.3</v>
      </c>
      <c r="V28" s="87"/>
      <c r="W28" s="122">
        <v>1.3</v>
      </c>
      <c r="X28" s="88"/>
      <c r="Y28" s="88"/>
      <c r="Z28" s="88"/>
      <c r="AA28" s="87"/>
      <c r="AB28" s="3">
        <v>1.2</v>
      </c>
      <c r="AC28" s="91">
        <v>1.1000000000000001</v>
      </c>
      <c r="AD28" s="88"/>
      <c r="AE28" s="87"/>
      <c r="AF28" s="4">
        <v>1.1000000000000001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0.67700000000000005</v>
      </c>
      <c r="K31" s="87"/>
      <c r="L31" s="124">
        <v>0.67700000000000005</v>
      </c>
      <c r="M31" s="87"/>
      <c r="N31" s="124">
        <v>0.67700000000000005</v>
      </c>
      <c r="O31" s="87"/>
      <c r="P31" s="124">
        <v>0.67700000000000005</v>
      </c>
      <c r="Q31" s="88"/>
      <c r="R31" s="87"/>
      <c r="S31" s="124">
        <v>0.67700000000000005</v>
      </c>
      <c r="T31" s="87"/>
      <c r="U31" s="124">
        <v>0.48099999999999998</v>
      </c>
      <c r="V31" s="87"/>
      <c r="W31" s="124">
        <v>0.48099999999999998</v>
      </c>
      <c r="X31" s="88"/>
      <c r="Y31" s="88"/>
      <c r="Z31" s="88"/>
      <c r="AA31" s="87"/>
      <c r="AB31" s="7">
        <v>0.48099999999999998</v>
      </c>
      <c r="AC31" s="94">
        <v>0.48099999999999998</v>
      </c>
      <c r="AD31" s="88"/>
      <c r="AE31" s="87"/>
      <c r="AF31" s="8">
        <v>0.48099999999999998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0.8</v>
      </c>
      <c r="K33" s="87"/>
      <c r="L33" s="123">
        <v>0.8</v>
      </c>
      <c r="M33" s="87"/>
      <c r="N33" s="123">
        <v>0.8</v>
      </c>
      <c r="O33" s="87"/>
      <c r="P33" s="123">
        <v>0.7</v>
      </c>
      <c r="Q33" s="88"/>
      <c r="R33" s="87"/>
      <c r="S33" s="123">
        <v>0.7</v>
      </c>
      <c r="T33" s="87"/>
      <c r="U33" s="123">
        <v>1.3</v>
      </c>
      <c r="V33" s="87"/>
      <c r="W33" s="123">
        <v>1.2</v>
      </c>
      <c r="X33" s="88"/>
      <c r="Y33" s="88"/>
      <c r="Z33" s="88"/>
      <c r="AA33" s="87"/>
      <c r="AB33" s="9">
        <v>1.1000000000000001</v>
      </c>
      <c r="AC33" s="93">
        <v>1.1000000000000001</v>
      </c>
      <c r="AD33" s="88"/>
      <c r="AE33" s="87"/>
      <c r="AF33" s="10">
        <v>1.1000000000000001</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111</v>
      </c>
      <c r="K35" s="87"/>
      <c r="L35" s="121" t="s">
        <v>111</v>
      </c>
      <c r="M35" s="87"/>
      <c r="N35" s="121" t="s">
        <v>111</v>
      </c>
      <c r="O35" s="87"/>
      <c r="P35" s="121" t="s">
        <v>111</v>
      </c>
      <c r="Q35" s="88"/>
      <c r="R35" s="87"/>
      <c r="S35" s="121" t="s">
        <v>111</v>
      </c>
      <c r="T35" s="87"/>
      <c r="U35" s="121" t="s">
        <v>111</v>
      </c>
      <c r="V35" s="87"/>
      <c r="W35" s="121" t="s">
        <v>111</v>
      </c>
      <c r="X35" s="88"/>
      <c r="Y35" s="88"/>
      <c r="Z35" s="88"/>
      <c r="AA35" s="87"/>
      <c r="AB35" s="5" t="s">
        <v>111</v>
      </c>
      <c r="AC35" s="86" t="s">
        <v>111</v>
      </c>
      <c r="AD35" s="88"/>
      <c r="AE35" s="87"/>
      <c r="AF35" s="6" t="s">
        <v>111</v>
      </c>
    </row>
    <row r="36" spans="5:32" ht="13.15" customHeight="1" x14ac:dyDescent="0.25">
      <c r="E36" s="89" t="s">
        <v>39</v>
      </c>
      <c r="F36" s="88"/>
      <c r="G36" s="88"/>
      <c r="H36" s="88"/>
      <c r="I36" s="90"/>
      <c r="J36" s="122">
        <v>0.8</v>
      </c>
      <c r="K36" s="87"/>
      <c r="L36" s="122">
        <v>0.8</v>
      </c>
      <c r="M36" s="87"/>
      <c r="N36" s="122">
        <v>0.8</v>
      </c>
      <c r="O36" s="87"/>
      <c r="P36" s="122">
        <v>0.7</v>
      </c>
      <c r="Q36" s="88"/>
      <c r="R36" s="87"/>
      <c r="S36" s="122">
        <v>0.7</v>
      </c>
      <c r="T36" s="87"/>
      <c r="U36" s="122">
        <v>1.3</v>
      </c>
      <c r="V36" s="87"/>
      <c r="W36" s="122">
        <v>1.2</v>
      </c>
      <c r="X36" s="88"/>
      <c r="Y36" s="88"/>
      <c r="Z36" s="88"/>
      <c r="AA36" s="87"/>
      <c r="AB36" s="3">
        <v>1.1000000000000001</v>
      </c>
      <c r="AC36" s="91">
        <v>1.1000000000000001</v>
      </c>
      <c r="AD36" s="88"/>
      <c r="AE36" s="87"/>
      <c r="AF36" s="4">
        <v>1.1000000000000001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0.3</v>
      </c>
      <c r="K39" s="87"/>
      <c r="L39" s="122">
        <v>0.3</v>
      </c>
      <c r="M39" s="87"/>
      <c r="N39" s="122">
        <v>0.3</v>
      </c>
      <c r="O39" s="87"/>
      <c r="P39" s="122">
        <v>0.3</v>
      </c>
      <c r="Q39" s="88"/>
      <c r="R39" s="87"/>
      <c r="S39" s="122">
        <v>0.3</v>
      </c>
      <c r="T39" s="87"/>
      <c r="U39" s="122">
        <v>0.3</v>
      </c>
      <c r="V39" s="87"/>
      <c r="W39" s="122">
        <v>0.3</v>
      </c>
      <c r="X39" s="88"/>
      <c r="Y39" s="88"/>
      <c r="Z39" s="88"/>
      <c r="AA39" s="87"/>
      <c r="AB39" s="3">
        <v>0.3</v>
      </c>
      <c r="AC39" s="91">
        <v>0.3</v>
      </c>
      <c r="AD39" s="88"/>
      <c r="AE39" s="87"/>
      <c r="AF39" s="4">
        <v>0.3</v>
      </c>
    </row>
    <row r="40" spans="5:32" x14ac:dyDescent="0.25">
      <c r="E40" s="89" t="s">
        <v>43</v>
      </c>
      <c r="F40" s="88"/>
      <c r="G40" s="88"/>
      <c r="H40" s="88"/>
      <c r="I40" s="90"/>
      <c r="J40" s="122">
        <v>1.5</v>
      </c>
      <c r="K40" s="87"/>
      <c r="L40" s="122">
        <v>1.5</v>
      </c>
      <c r="M40" s="87"/>
      <c r="N40" s="122">
        <v>1.5</v>
      </c>
      <c r="O40" s="87"/>
      <c r="P40" s="122">
        <v>1.5</v>
      </c>
      <c r="Q40" s="88"/>
      <c r="R40" s="87"/>
      <c r="S40" s="122">
        <v>1.5</v>
      </c>
      <c r="T40" s="87"/>
      <c r="U40" s="122">
        <v>1.5</v>
      </c>
      <c r="V40" s="87"/>
      <c r="W40" s="122">
        <v>1.5</v>
      </c>
      <c r="X40" s="88"/>
      <c r="Y40" s="88"/>
      <c r="Z40" s="88"/>
      <c r="AA40" s="87"/>
      <c r="AB40" s="3">
        <v>1.5</v>
      </c>
      <c r="AC40" s="91">
        <v>1.5</v>
      </c>
      <c r="AD40" s="88"/>
      <c r="AE40" s="87"/>
      <c r="AF40" s="4">
        <v>1.5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fYSpzcJYiGcUkfNA4mcYaMfM9XkOdNcP8Cwswuqesv2yxDcc7Ns78C4IUcjz3YCGZaoKFYpo3FHPgYlqNasiMA==" saltValue="lEx0pB4Y4gbggVmf5hm3K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35D3BFF-5E67-4953-AC0F-3F300472056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PIRR - Pirrinuan (33/11kV)</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898</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899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900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901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30.6</v>
      </c>
      <c r="K26" s="87"/>
      <c r="L26" s="122">
        <v>30.6</v>
      </c>
      <c r="M26" s="87"/>
      <c r="N26" s="122">
        <v>30.6</v>
      </c>
      <c r="O26" s="87"/>
      <c r="P26" s="122">
        <v>30.6</v>
      </c>
      <c r="Q26" s="88"/>
      <c r="R26" s="87"/>
      <c r="S26" s="122">
        <v>30.6</v>
      </c>
      <c r="T26" s="87"/>
      <c r="U26" s="122">
        <v>30.6</v>
      </c>
      <c r="V26" s="87"/>
      <c r="W26" s="122">
        <v>30.6</v>
      </c>
      <c r="X26" s="88"/>
      <c r="Y26" s="88"/>
      <c r="Z26" s="88"/>
      <c r="AA26" s="87"/>
      <c r="AB26" s="3">
        <v>30.6</v>
      </c>
      <c r="AC26" s="91">
        <v>30.6</v>
      </c>
      <c r="AD26" s="88"/>
      <c r="AE26" s="87"/>
      <c r="AF26" s="4">
        <v>30.6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19.7</v>
      </c>
      <c r="K28" s="87"/>
      <c r="L28" s="122">
        <v>20</v>
      </c>
      <c r="M28" s="87"/>
      <c r="N28" s="122">
        <v>20.2</v>
      </c>
      <c r="O28" s="87"/>
      <c r="P28" s="122">
        <v>20.5</v>
      </c>
      <c r="Q28" s="88"/>
      <c r="R28" s="87"/>
      <c r="S28" s="122">
        <v>20.8</v>
      </c>
      <c r="T28" s="87"/>
      <c r="U28" s="122">
        <v>11.6</v>
      </c>
      <c r="V28" s="87"/>
      <c r="W28" s="122">
        <v>10.3</v>
      </c>
      <c r="X28" s="88"/>
      <c r="Y28" s="88"/>
      <c r="Z28" s="88"/>
      <c r="AA28" s="87"/>
      <c r="AB28" s="3">
        <v>10.3</v>
      </c>
      <c r="AC28" s="91">
        <v>10.4</v>
      </c>
      <c r="AD28" s="88"/>
      <c r="AE28" s="87"/>
      <c r="AF28" s="4">
        <v>10.6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0.996</v>
      </c>
      <c r="K31" s="87"/>
      <c r="L31" s="124">
        <v>0.996</v>
      </c>
      <c r="M31" s="87"/>
      <c r="N31" s="124">
        <v>0.996</v>
      </c>
      <c r="O31" s="87"/>
      <c r="P31" s="124">
        <v>0.996</v>
      </c>
      <c r="Q31" s="88"/>
      <c r="R31" s="87"/>
      <c r="S31" s="124">
        <v>0.996</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15.3</v>
      </c>
      <c r="K32" s="87"/>
      <c r="L32" s="122">
        <v>15.3</v>
      </c>
      <c r="M32" s="87"/>
      <c r="N32" s="122">
        <v>15.3</v>
      </c>
      <c r="O32" s="87"/>
      <c r="P32" s="122">
        <v>15.3</v>
      </c>
      <c r="Q32" s="88"/>
      <c r="R32" s="87"/>
      <c r="S32" s="122">
        <v>15.3</v>
      </c>
      <c r="T32" s="87"/>
      <c r="U32" s="122">
        <v>15.3</v>
      </c>
      <c r="V32" s="87"/>
      <c r="W32" s="122">
        <v>15.3</v>
      </c>
      <c r="X32" s="88"/>
      <c r="Y32" s="88"/>
      <c r="Z32" s="88"/>
      <c r="AA32" s="87"/>
      <c r="AB32" s="3">
        <v>15.3</v>
      </c>
      <c r="AC32" s="91">
        <v>15.3</v>
      </c>
      <c r="AD32" s="88"/>
      <c r="AE32" s="87"/>
      <c r="AF32" s="4">
        <v>15.3</v>
      </c>
    </row>
    <row r="33" spans="5:32" ht="13.15" customHeight="1" x14ac:dyDescent="0.25">
      <c r="E33" s="92" t="s">
        <v>35</v>
      </c>
      <c r="F33" s="88"/>
      <c r="G33" s="88"/>
      <c r="H33" s="88"/>
      <c r="I33" s="90"/>
      <c r="J33" s="123">
        <v>17.3</v>
      </c>
      <c r="K33" s="87"/>
      <c r="L33" s="123">
        <v>17.5</v>
      </c>
      <c r="M33" s="87"/>
      <c r="N33" s="123">
        <v>17.7</v>
      </c>
      <c r="O33" s="87"/>
      <c r="P33" s="123">
        <v>18</v>
      </c>
      <c r="Q33" s="88"/>
      <c r="R33" s="87"/>
      <c r="S33" s="123">
        <v>18.2</v>
      </c>
      <c r="T33" s="87"/>
      <c r="U33" s="123">
        <v>11.4</v>
      </c>
      <c r="V33" s="87"/>
      <c r="W33" s="123">
        <v>10.1</v>
      </c>
      <c r="X33" s="88"/>
      <c r="Y33" s="88"/>
      <c r="Z33" s="88"/>
      <c r="AA33" s="87"/>
      <c r="AB33" s="9">
        <v>10.1</v>
      </c>
      <c r="AC33" s="93">
        <v>10.199999999999999</v>
      </c>
      <c r="AD33" s="88"/>
      <c r="AE33" s="87"/>
      <c r="AF33" s="10">
        <v>10.4</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0.6</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381</v>
      </c>
      <c r="K35" s="87"/>
      <c r="L35" s="121" t="s">
        <v>381</v>
      </c>
      <c r="M35" s="87"/>
      <c r="N35" s="121" t="s">
        <v>381</v>
      </c>
      <c r="O35" s="87"/>
      <c r="P35" s="121" t="s">
        <v>381</v>
      </c>
      <c r="Q35" s="88"/>
      <c r="R35" s="87"/>
      <c r="S35" s="121" t="s">
        <v>381</v>
      </c>
      <c r="T35" s="87"/>
      <c r="U35" s="121" t="s">
        <v>381</v>
      </c>
      <c r="V35" s="87"/>
      <c r="W35" s="121" t="s">
        <v>381</v>
      </c>
      <c r="X35" s="88"/>
      <c r="Y35" s="88"/>
      <c r="Z35" s="88"/>
      <c r="AA35" s="87"/>
      <c r="AB35" s="5" t="s">
        <v>381</v>
      </c>
      <c r="AC35" s="86" t="s">
        <v>381</v>
      </c>
      <c r="AD35" s="88"/>
      <c r="AE35" s="87"/>
      <c r="AF35" s="6" t="s">
        <v>381</v>
      </c>
    </row>
    <row r="36" spans="5:32" ht="13.15" customHeight="1" x14ac:dyDescent="0.25">
      <c r="E36" s="89" t="s">
        <v>39</v>
      </c>
      <c r="F36" s="88"/>
      <c r="G36" s="88"/>
      <c r="H36" s="88"/>
      <c r="I36" s="90"/>
      <c r="J36" s="122">
        <v>2</v>
      </c>
      <c r="K36" s="87"/>
      <c r="L36" s="122">
        <v>2.2000000000000002</v>
      </c>
      <c r="M36" s="87"/>
      <c r="N36" s="122">
        <v>2.4</v>
      </c>
      <c r="O36" s="87"/>
      <c r="P36" s="122">
        <v>2.7</v>
      </c>
      <c r="Q36" s="88"/>
      <c r="R36" s="87"/>
      <c r="S36" s="122">
        <v>2.9</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2.2999999999999998</v>
      </c>
      <c r="K39" s="87"/>
      <c r="L39" s="122">
        <v>2.2999999999999998</v>
      </c>
      <c r="M39" s="87"/>
      <c r="N39" s="122">
        <v>2.2999999999999998</v>
      </c>
      <c r="O39" s="87"/>
      <c r="P39" s="122">
        <v>2.2999999999999998</v>
      </c>
      <c r="Q39" s="88"/>
      <c r="R39" s="87"/>
      <c r="S39" s="122">
        <v>2.2999999999999998</v>
      </c>
      <c r="T39" s="87"/>
      <c r="U39" s="122">
        <v>2.2999999999999998</v>
      </c>
      <c r="V39" s="87"/>
      <c r="W39" s="122">
        <v>2.2999999999999998</v>
      </c>
      <c r="X39" s="88"/>
      <c r="Y39" s="88"/>
      <c r="Z39" s="88"/>
      <c r="AA39" s="87"/>
      <c r="AB39" s="3">
        <v>2.2999999999999998</v>
      </c>
      <c r="AC39" s="91">
        <v>2.2999999999999998</v>
      </c>
      <c r="AD39" s="88"/>
      <c r="AE39" s="87"/>
      <c r="AF39" s="4">
        <v>2.2999999999999998</v>
      </c>
    </row>
    <row r="40" spans="5:32" x14ac:dyDescent="0.25">
      <c r="E40" s="89" t="s">
        <v>43</v>
      </c>
      <c r="F40" s="88"/>
      <c r="G40" s="88"/>
      <c r="H40" s="88"/>
      <c r="I40" s="90"/>
      <c r="J40" s="122">
        <v>1.5</v>
      </c>
      <c r="K40" s="87"/>
      <c r="L40" s="122">
        <v>1.5</v>
      </c>
      <c r="M40" s="87"/>
      <c r="N40" s="122">
        <v>1.5</v>
      </c>
      <c r="O40" s="87"/>
      <c r="P40" s="122">
        <v>1.5</v>
      </c>
      <c r="Q40" s="88"/>
      <c r="R40" s="87"/>
      <c r="S40" s="122">
        <v>1.5</v>
      </c>
      <c r="T40" s="87"/>
      <c r="U40" s="122">
        <v>1.5</v>
      </c>
      <c r="V40" s="87"/>
      <c r="W40" s="122">
        <v>1.5</v>
      </c>
      <c r="X40" s="88"/>
      <c r="Y40" s="88"/>
      <c r="Z40" s="88"/>
      <c r="AA40" s="87"/>
      <c r="AB40" s="3">
        <v>1.5</v>
      </c>
      <c r="AC40" s="91">
        <v>1.5</v>
      </c>
      <c r="AD40" s="88"/>
      <c r="AE40" s="87"/>
      <c r="AF40" s="4">
        <v>1.5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ow31Y0sfMOz2QTmK+5y6R04R8Q3A7fqmLcIet6Doaq1eTuTO/OE+K6dfQOcHhgyV8KjrGqAtvAaOZMWew9fhA==" saltValue="hTmLnChm6Xj0V8FhYAAEH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EE7794B-1B37-45A3-8C79-AC989BD3148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PLAN - Planella (66/11kV)</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902</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903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202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904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13.5</v>
      </c>
      <c r="K26" s="87"/>
      <c r="L26" s="122">
        <v>13.5</v>
      </c>
      <c r="M26" s="87"/>
      <c r="N26" s="122">
        <v>13.5</v>
      </c>
      <c r="O26" s="87"/>
      <c r="P26" s="122">
        <v>13.5</v>
      </c>
      <c r="Q26" s="88"/>
      <c r="R26" s="87"/>
      <c r="S26" s="122">
        <v>13.5</v>
      </c>
      <c r="T26" s="87"/>
      <c r="U26" s="122">
        <v>13.5</v>
      </c>
      <c r="V26" s="87"/>
      <c r="W26" s="122">
        <v>13.5</v>
      </c>
      <c r="X26" s="88"/>
      <c r="Y26" s="88"/>
      <c r="Z26" s="88"/>
      <c r="AA26" s="87"/>
      <c r="AB26" s="3">
        <v>13.5</v>
      </c>
      <c r="AC26" s="91">
        <v>13.5</v>
      </c>
      <c r="AD26" s="88"/>
      <c r="AE26" s="87"/>
      <c r="AF26" s="4">
        <v>13.5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9.6</v>
      </c>
      <c r="K28" s="87"/>
      <c r="L28" s="122">
        <v>9.6</v>
      </c>
      <c r="M28" s="87"/>
      <c r="N28" s="122">
        <v>9.6</v>
      </c>
      <c r="O28" s="87"/>
      <c r="P28" s="122">
        <v>9.6</v>
      </c>
      <c r="Q28" s="88"/>
      <c r="R28" s="87"/>
      <c r="S28" s="122">
        <v>9.6999999999999993</v>
      </c>
      <c r="T28" s="87"/>
      <c r="U28" s="122">
        <v>4.9000000000000004</v>
      </c>
      <c r="V28" s="87"/>
      <c r="W28" s="122">
        <v>4.9000000000000004</v>
      </c>
      <c r="X28" s="88"/>
      <c r="Y28" s="88"/>
      <c r="Z28" s="88"/>
      <c r="AA28" s="87"/>
      <c r="AB28" s="3">
        <v>4.9000000000000004</v>
      </c>
      <c r="AC28" s="91">
        <v>4.9000000000000004</v>
      </c>
      <c r="AD28" s="88"/>
      <c r="AE28" s="87"/>
      <c r="AF28" s="4">
        <v>4.9000000000000004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0.97599999999999998</v>
      </c>
      <c r="K31" s="87"/>
      <c r="L31" s="124">
        <v>0.97599999999999998</v>
      </c>
      <c r="M31" s="87"/>
      <c r="N31" s="124">
        <v>0.97599999999999998</v>
      </c>
      <c r="O31" s="87"/>
      <c r="P31" s="124">
        <v>0.97599999999999998</v>
      </c>
      <c r="Q31" s="88"/>
      <c r="R31" s="87"/>
      <c r="S31" s="124">
        <v>0.97599999999999998</v>
      </c>
      <c r="T31" s="87"/>
      <c r="U31" s="124">
        <v>0.98399999999999999</v>
      </c>
      <c r="V31" s="87"/>
      <c r="W31" s="124">
        <v>0.98399999999999999</v>
      </c>
      <c r="X31" s="88"/>
      <c r="Y31" s="88"/>
      <c r="Z31" s="88"/>
      <c r="AA31" s="87"/>
      <c r="AB31" s="7">
        <v>0.98399999999999999</v>
      </c>
      <c r="AC31" s="94">
        <v>0.98399999999999999</v>
      </c>
      <c r="AD31" s="88"/>
      <c r="AE31" s="87"/>
      <c r="AF31" s="8">
        <v>0.98399999999999999</v>
      </c>
    </row>
    <row r="32" spans="4:32" ht="13.15" customHeight="1" x14ac:dyDescent="0.25">
      <c r="E32" s="89" t="s">
        <v>34</v>
      </c>
      <c r="F32" s="88"/>
      <c r="G32" s="88"/>
      <c r="H32" s="88"/>
      <c r="I32" s="90"/>
      <c r="J32" s="122">
        <v>9</v>
      </c>
      <c r="K32" s="87"/>
      <c r="L32" s="122">
        <v>9</v>
      </c>
      <c r="M32" s="87"/>
      <c r="N32" s="122">
        <v>9</v>
      </c>
      <c r="O32" s="87"/>
      <c r="P32" s="122">
        <v>9</v>
      </c>
      <c r="Q32" s="88"/>
      <c r="R32" s="87"/>
      <c r="S32" s="122">
        <v>9</v>
      </c>
      <c r="T32" s="87"/>
      <c r="U32" s="122">
        <v>9</v>
      </c>
      <c r="V32" s="87"/>
      <c r="W32" s="122">
        <v>9</v>
      </c>
      <c r="X32" s="88"/>
      <c r="Y32" s="88"/>
      <c r="Z32" s="88"/>
      <c r="AA32" s="87"/>
      <c r="AB32" s="3">
        <v>9</v>
      </c>
      <c r="AC32" s="91">
        <v>9</v>
      </c>
      <c r="AD32" s="88"/>
      <c r="AE32" s="87"/>
      <c r="AF32" s="4">
        <v>9</v>
      </c>
    </row>
    <row r="33" spans="5:32" ht="13.15" customHeight="1" x14ac:dyDescent="0.25">
      <c r="E33" s="92" t="s">
        <v>35</v>
      </c>
      <c r="F33" s="88"/>
      <c r="G33" s="88"/>
      <c r="H33" s="88"/>
      <c r="I33" s="90"/>
      <c r="J33" s="123">
        <v>8.1</v>
      </c>
      <c r="K33" s="87"/>
      <c r="L33" s="123">
        <v>8.1999999999999993</v>
      </c>
      <c r="M33" s="87"/>
      <c r="N33" s="123">
        <v>8.1999999999999993</v>
      </c>
      <c r="O33" s="87"/>
      <c r="P33" s="123">
        <v>8.1999999999999993</v>
      </c>
      <c r="Q33" s="88"/>
      <c r="R33" s="87"/>
      <c r="S33" s="123">
        <v>8.1999999999999993</v>
      </c>
      <c r="T33" s="87"/>
      <c r="U33" s="123">
        <v>4.7</v>
      </c>
      <c r="V33" s="87"/>
      <c r="W33" s="123">
        <v>4.7</v>
      </c>
      <c r="X33" s="88"/>
      <c r="Y33" s="88"/>
      <c r="Z33" s="88"/>
      <c r="AA33" s="87"/>
      <c r="AB33" s="9">
        <v>4.7</v>
      </c>
      <c r="AC33" s="93">
        <v>4.7</v>
      </c>
      <c r="AD33" s="88"/>
      <c r="AE33" s="87"/>
      <c r="AF33" s="10">
        <v>4.7</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DBQupy7tuwHcfhpR4vbpTA7sM/MfMvTI6CFzt4m6RELqXqX1dC5IylIuDb1e3Ba034XAns4YPPFgj+JRkSofg==" saltValue="c8+Rc7qh54A1l2Kc7CjVl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C15637A-7490-4598-ACF0-27FB0FBE57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PLEY - Pleystowe (33/11kV)</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AJ51"/>
  <sheetViews>
    <sheetView showGridLines="0" workbookViewId="0">
      <selection activeCell="E33" sqref="E33:AF3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905</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906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907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908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84.6</v>
      </c>
      <c r="K26" s="87"/>
      <c r="L26" s="122">
        <v>84.6</v>
      </c>
      <c r="M26" s="87"/>
      <c r="N26" s="122">
        <v>84.6</v>
      </c>
      <c r="O26" s="87"/>
      <c r="P26" s="122">
        <v>84.6</v>
      </c>
      <c r="Q26" s="88"/>
      <c r="R26" s="87"/>
      <c r="S26" s="122">
        <v>84.6</v>
      </c>
      <c r="T26" s="87"/>
      <c r="U26" s="122">
        <v>95.7</v>
      </c>
      <c r="V26" s="87"/>
      <c r="W26" s="122">
        <v>95.7</v>
      </c>
      <c r="X26" s="88"/>
      <c r="Y26" s="88"/>
      <c r="Z26" s="88"/>
      <c r="AA26" s="87"/>
      <c r="AB26" s="3">
        <v>95.7</v>
      </c>
      <c r="AC26" s="91">
        <v>95.7</v>
      </c>
      <c r="AD26" s="88"/>
      <c r="AE26" s="87"/>
      <c r="AF26" s="4">
        <v>95.7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23.3</v>
      </c>
      <c r="K28" s="87"/>
      <c r="L28" s="122">
        <v>23.2</v>
      </c>
      <c r="M28" s="87"/>
      <c r="N28" s="122">
        <v>23.1</v>
      </c>
      <c r="O28" s="87"/>
      <c r="P28" s="122">
        <v>23.1</v>
      </c>
      <c r="Q28" s="88"/>
      <c r="R28" s="87"/>
      <c r="S28" s="122">
        <v>23.1</v>
      </c>
      <c r="T28" s="87"/>
      <c r="U28" s="122">
        <v>17.5</v>
      </c>
      <c r="V28" s="87"/>
      <c r="W28" s="122">
        <v>17.399999999999999</v>
      </c>
      <c r="X28" s="88"/>
      <c r="Y28" s="88"/>
      <c r="Z28" s="88"/>
      <c r="AA28" s="87"/>
      <c r="AB28" s="3">
        <v>17.2</v>
      </c>
      <c r="AC28" s="91">
        <v>17.100000000000001</v>
      </c>
      <c r="AD28" s="88"/>
      <c r="AE28" s="87"/>
      <c r="AF28" s="4">
        <v>17.100000000000001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47.6</v>
      </c>
      <c r="K32" s="87"/>
      <c r="L32" s="122">
        <v>47.6</v>
      </c>
      <c r="M32" s="87"/>
      <c r="N32" s="122">
        <v>47.6</v>
      </c>
      <c r="O32" s="87"/>
      <c r="P32" s="122">
        <v>47.6</v>
      </c>
      <c r="Q32" s="88"/>
      <c r="R32" s="87"/>
      <c r="S32" s="122">
        <v>47.6</v>
      </c>
      <c r="T32" s="87"/>
      <c r="U32" s="122">
        <v>47.8</v>
      </c>
      <c r="V32" s="87"/>
      <c r="W32" s="122">
        <v>47.8</v>
      </c>
      <c r="X32" s="88"/>
      <c r="Y32" s="88"/>
      <c r="Z32" s="88"/>
      <c r="AA32" s="87"/>
      <c r="AB32" s="3">
        <v>47.8</v>
      </c>
      <c r="AC32" s="91">
        <v>47.8</v>
      </c>
      <c r="AD32" s="88"/>
      <c r="AE32" s="87"/>
      <c r="AF32" s="4">
        <v>47.8</v>
      </c>
    </row>
    <row r="33" spans="5:32" ht="13.15" customHeight="1" x14ac:dyDescent="0.25">
      <c r="E33" s="92" t="s">
        <v>35</v>
      </c>
      <c r="F33" s="88"/>
      <c r="G33" s="88"/>
      <c r="H33" s="88"/>
      <c r="I33" s="90"/>
      <c r="J33" s="123">
        <v>21.3</v>
      </c>
      <c r="K33" s="87"/>
      <c r="L33" s="123">
        <v>21.2</v>
      </c>
      <c r="M33" s="87"/>
      <c r="N33" s="123">
        <v>21.1</v>
      </c>
      <c r="O33" s="87"/>
      <c r="P33" s="123">
        <v>21.2</v>
      </c>
      <c r="Q33" s="88"/>
      <c r="R33" s="87"/>
      <c r="S33" s="123">
        <v>21.1</v>
      </c>
      <c r="T33" s="87"/>
      <c r="U33" s="123">
        <v>16.399999999999999</v>
      </c>
      <c r="V33" s="87"/>
      <c r="W33" s="123">
        <v>16.3</v>
      </c>
      <c r="X33" s="88"/>
      <c r="Y33" s="88"/>
      <c r="Z33" s="88"/>
      <c r="AA33" s="87"/>
      <c r="AB33" s="9">
        <v>16.100000000000001</v>
      </c>
      <c r="AC33" s="93">
        <v>16</v>
      </c>
      <c r="AD33" s="88"/>
      <c r="AE33" s="87"/>
      <c r="AF33" s="10">
        <v>16</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WKAGOrLuCiJOEKp1lds8WANl0FnMfNAzaDiZev9IgXvbwLku4hbHEimoDR150HRYgQU3tYp6MPQS1T4/FH4qgw==" saltValue="YHVf163/9DORu4iauAwij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7EDD480-B2E5-4690-9E96-A21A0AE74F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POVE - Point Vernon (66/11kV)</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149</v>
      </c>
      <c r="J3" s="110"/>
      <c r="K3" s="110"/>
      <c r="L3" s="110"/>
      <c r="M3" s="110"/>
      <c r="N3" s="110"/>
      <c r="O3" s="110"/>
      <c r="P3" s="110"/>
      <c r="Q3" s="110"/>
      <c r="R3" s="110"/>
      <c r="S3" s="110"/>
      <c r="V3" s="112" t="s">
        <v>3</v>
      </c>
      <c r="W3" s="110"/>
      <c r="Y3" s="113" t="s">
        <v>130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150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151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152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12</v>
      </c>
      <c r="V26" s="87"/>
      <c r="W26" s="122">
        <v>12</v>
      </c>
      <c r="X26" s="88"/>
      <c r="Y26" s="88"/>
      <c r="Z26" s="88"/>
      <c r="AA26" s="87"/>
      <c r="AB26" s="3">
        <v>12</v>
      </c>
      <c r="AC26" s="91">
        <v>12</v>
      </c>
      <c r="AD26" s="88"/>
      <c r="AE26" s="87"/>
      <c r="AF26" s="4">
        <v>12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v>
      </c>
      <c r="K28" s="87"/>
      <c r="L28" s="122">
        <v>2</v>
      </c>
      <c r="M28" s="87"/>
      <c r="N28" s="122">
        <v>2</v>
      </c>
      <c r="O28" s="87"/>
      <c r="P28" s="122">
        <v>2</v>
      </c>
      <c r="Q28" s="88"/>
      <c r="R28" s="87"/>
      <c r="S28" s="122">
        <v>2</v>
      </c>
      <c r="T28" s="87"/>
      <c r="U28" s="122">
        <v>1.4</v>
      </c>
      <c r="V28" s="87"/>
      <c r="W28" s="122">
        <v>1.4</v>
      </c>
      <c r="X28" s="88"/>
      <c r="Y28" s="88"/>
      <c r="Z28" s="88"/>
      <c r="AA28" s="87"/>
      <c r="AB28" s="3">
        <v>1.4</v>
      </c>
      <c r="AC28" s="91">
        <v>1.4</v>
      </c>
      <c r="AD28" s="88"/>
      <c r="AE28" s="87"/>
      <c r="AF28" s="4">
        <v>1.4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6.6</v>
      </c>
      <c r="K32" s="87"/>
      <c r="L32" s="122">
        <v>6.6</v>
      </c>
      <c r="M32" s="87"/>
      <c r="N32" s="122">
        <v>6.6</v>
      </c>
      <c r="O32" s="87"/>
      <c r="P32" s="122">
        <v>6.6</v>
      </c>
      <c r="Q32" s="88"/>
      <c r="R32" s="87"/>
      <c r="S32" s="122">
        <v>6.6</v>
      </c>
      <c r="T32" s="87"/>
      <c r="U32" s="122">
        <v>7.1</v>
      </c>
      <c r="V32" s="87"/>
      <c r="W32" s="122">
        <v>7.1</v>
      </c>
      <c r="X32" s="88"/>
      <c r="Y32" s="88"/>
      <c r="Z32" s="88"/>
      <c r="AA32" s="87"/>
      <c r="AB32" s="3">
        <v>7.1</v>
      </c>
      <c r="AC32" s="91">
        <v>7.1</v>
      </c>
      <c r="AD32" s="88"/>
      <c r="AE32" s="87"/>
      <c r="AF32" s="4">
        <v>7.1</v>
      </c>
    </row>
    <row r="33" spans="5:32" ht="13.15" customHeight="1" x14ac:dyDescent="0.25">
      <c r="E33" s="92" t="s">
        <v>35</v>
      </c>
      <c r="F33" s="88"/>
      <c r="G33" s="88"/>
      <c r="H33" s="88"/>
      <c r="I33" s="90"/>
      <c r="J33" s="123">
        <v>2</v>
      </c>
      <c r="K33" s="87"/>
      <c r="L33" s="123">
        <v>2</v>
      </c>
      <c r="M33" s="87"/>
      <c r="N33" s="123">
        <v>2</v>
      </c>
      <c r="O33" s="87"/>
      <c r="P33" s="123">
        <v>2</v>
      </c>
      <c r="Q33" s="88"/>
      <c r="R33" s="87"/>
      <c r="S33" s="123">
        <v>2</v>
      </c>
      <c r="T33" s="87"/>
      <c r="U33" s="123">
        <v>1.4</v>
      </c>
      <c r="V33" s="87"/>
      <c r="W33" s="123">
        <v>1.4</v>
      </c>
      <c r="X33" s="88"/>
      <c r="Y33" s="88"/>
      <c r="Z33" s="88"/>
      <c r="AA33" s="87"/>
      <c r="AB33" s="9">
        <v>1.4</v>
      </c>
      <c r="AC33" s="93">
        <v>1.3</v>
      </c>
      <c r="AD33" s="88"/>
      <c r="AE33" s="87"/>
      <c r="AF33" s="10">
        <v>1.3</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153</v>
      </c>
      <c r="K35" s="87"/>
      <c r="L35" s="121" t="s">
        <v>153</v>
      </c>
      <c r="M35" s="87"/>
      <c r="N35" s="121" t="s">
        <v>153</v>
      </c>
      <c r="O35" s="87"/>
      <c r="P35" s="121" t="s">
        <v>153</v>
      </c>
      <c r="Q35" s="88"/>
      <c r="R35" s="87"/>
      <c r="S35" s="121" t="s">
        <v>153</v>
      </c>
      <c r="T35" s="87"/>
      <c r="U35" s="121" t="s">
        <v>153</v>
      </c>
      <c r="V35" s="87"/>
      <c r="W35" s="121" t="s">
        <v>153</v>
      </c>
      <c r="X35" s="88"/>
      <c r="Y35" s="88"/>
      <c r="Z35" s="88"/>
      <c r="AA35" s="87"/>
      <c r="AB35" s="5" t="s">
        <v>153</v>
      </c>
      <c r="AC35" s="86" t="s">
        <v>153</v>
      </c>
      <c r="AD35" s="88"/>
      <c r="AE35" s="87"/>
      <c r="AF35" s="6" t="s">
        <v>153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MdxCZrzgP/uf8moFJvcI4c/E+wOoGuzkLMaUbHxANaHoZB9pk4++NH+GdfUJJeqdBKnQV+JwQqeBDqOzETqBw==" saltValue="CavvJwH3wGtYj1GjURMYa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550C097-A9C0-4581-AB6A-CE389EF72A1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BING - Bingegang (66/22kV)</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AJ51"/>
  <sheetViews>
    <sheetView showGridLines="0" workbookViewId="0">
      <selection sqref="A1:XFD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909</v>
      </c>
      <c r="J3" s="110"/>
      <c r="K3" s="110"/>
      <c r="L3" s="110"/>
      <c r="M3" s="110"/>
      <c r="N3" s="110"/>
      <c r="O3" s="110"/>
      <c r="P3" s="110"/>
      <c r="Q3" s="110"/>
      <c r="R3" s="110"/>
      <c r="S3" s="110"/>
      <c r="V3" s="112" t="s">
        <v>3</v>
      </c>
      <c r="W3" s="110"/>
      <c r="Y3" s="113" t="s">
        <v>910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911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912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913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7.1</v>
      </c>
      <c r="K26" s="87"/>
      <c r="L26" s="122">
        <v>7.1</v>
      </c>
      <c r="M26" s="87"/>
      <c r="N26" s="122">
        <v>7.1</v>
      </c>
      <c r="O26" s="87"/>
      <c r="P26" s="122">
        <v>7.1</v>
      </c>
      <c r="Q26" s="88"/>
      <c r="R26" s="87"/>
      <c r="S26" s="122">
        <v>7.1</v>
      </c>
      <c r="T26" s="87"/>
      <c r="U26" s="122">
        <v>7.5</v>
      </c>
      <c r="V26" s="87"/>
      <c r="W26" s="122">
        <v>7.5</v>
      </c>
      <c r="X26" s="88"/>
      <c r="Y26" s="88"/>
      <c r="Z26" s="88"/>
      <c r="AA26" s="87"/>
      <c r="AB26" s="3">
        <v>7.5</v>
      </c>
      <c r="AC26" s="91">
        <v>7.5</v>
      </c>
      <c r="AD26" s="88"/>
      <c r="AE26" s="87"/>
      <c r="AF26" s="4">
        <v>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2.9</v>
      </c>
      <c r="K28" s="87"/>
      <c r="L28" s="122">
        <v>2.8</v>
      </c>
      <c r="M28" s="87"/>
      <c r="N28" s="122">
        <v>2.8</v>
      </c>
      <c r="O28" s="87"/>
      <c r="P28" s="122">
        <v>2.8</v>
      </c>
      <c r="Q28" s="88"/>
      <c r="R28" s="87"/>
      <c r="S28" s="122">
        <v>2.8</v>
      </c>
      <c r="T28" s="87"/>
      <c r="U28" s="122">
        <v>2.2999999999999998</v>
      </c>
      <c r="V28" s="87"/>
      <c r="W28" s="122">
        <v>2.2999999999999998</v>
      </c>
      <c r="X28" s="88"/>
      <c r="Y28" s="88"/>
      <c r="Z28" s="88"/>
      <c r="AA28" s="87"/>
      <c r="AB28" s="3">
        <v>2.2999999999999998</v>
      </c>
      <c r="AC28" s="91">
        <v>2.2999999999999998</v>
      </c>
      <c r="AD28" s="88"/>
      <c r="AE28" s="87"/>
      <c r="AF28" s="4">
        <v>2.2999999999999998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0.86599999999999999</v>
      </c>
      <c r="K31" s="87"/>
      <c r="L31" s="124">
        <v>0.86599999999999999</v>
      </c>
      <c r="M31" s="87"/>
      <c r="N31" s="124">
        <v>0.86599999999999999</v>
      </c>
      <c r="O31" s="87"/>
      <c r="P31" s="124">
        <v>0.86599999999999999</v>
      </c>
      <c r="Q31" s="88"/>
      <c r="R31" s="87"/>
      <c r="S31" s="124">
        <v>0.86599999999999999</v>
      </c>
      <c r="T31" s="87"/>
      <c r="U31" s="124">
        <v>0.91300000000000003</v>
      </c>
      <c r="V31" s="87"/>
      <c r="W31" s="124">
        <v>0.91300000000000003</v>
      </c>
      <c r="X31" s="88"/>
      <c r="Y31" s="88"/>
      <c r="Z31" s="88"/>
      <c r="AA31" s="87"/>
      <c r="AB31" s="7">
        <v>0.91300000000000003</v>
      </c>
      <c r="AC31" s="94">
        <v>0.91300000000000003</v>
      </c>
      <c r="AD31" s="88"/>
      <c r="AE31" s="87"/>
      <c r="AF31" s="8">
        <v>0.91300000000000003</v>
      </c>
    </row>
    <row r="32" spans="4:32" ht="13.15" customHeight="1" x14ac:dyDescent="0.25">
      <c r="E32" s="89" t="s">
        <v>34</v>
      </c>
      <c r="F32" s="88"/>
      <c r="G32" s="88"/>
      <c r="H32" s="88"/>
      <c r="I32" s="90"/>
      <c r="J32" s="122">
        <v>3.9</v>
      </c>
      <c r="K32" s="87"/>
      <c r="L32" s="122">
        <v>3.9</v>
      </c>
      <c r="M32" s="87"/>
      <c r="N32" s="122">
        <v>3.9</v>
      </c>
      <c r="O32" s="87"/>
      <c r="P32" s="122">
        <v>3.9</v>
      </c>
      <c r="Q32" s="88"/>
      <c r="R32" s="87"/>
      <c r="S32" s="122">
        <v>3.9</v>
      </c>
      <c r="T32" s="87"/>
      <c r="U32" s="122">
        <v>4</v>
      </c>
      <c r="V32" s="87"/>
      <c r="W32" s="122">
        <v>4</v>
      </c>
      <c r="X32" s="88"/>
      <c r="Y32" s="88"/>
      <c r="Z32" s="88"/>
      <c r="AA32" s="87"/>
      <c r="AB32" s="3">
        <v>4</v>
      </c>
      <c r="AC32" s="91">
        <v>4</v>
      </c>
      <c r="AD32" s="88"/>
      <c r="AE32" s="87"/>
      <c r="AF32" s="4">
        <v>4</v>
      </c>
    </row>
    <row r="33" spans="5:32" ht="13.15" customHeight="1" x14ac:dyDescent="0.25">
      <c r="E33" s="92" t="s">
        <v>35</v>
      </c>
      <c r="F33" s="88"/>
      <c r="G33" s="88"/>
      <c r="H33" s="88"/>
      <c r="I33" s="90"/>
      <c r="J33" s="123">
        <v>2.7</v>
      </c>
      <c r="K33" s="87"/>
      <c r="L33" s="123">
        <v>2.7</v>
      </c>
      <c r="M33" s="87"/>
      <c r="N33" s="123">
        <v>2.7</v>
      </c>
      <c r="O33" s="87"/>
      <c r="P33" s="123">
        <v>2.7</v>
      </c>
      <c r="Q33" s="88"/>
      <c r="R33" s="87"/>
      <c r="S33" s="123">
        <v>2.7</v>
      </c>
      <c r="T33" s="87"/>
      <c r="U33" s="123">
        <v>2.2999999999999998</v>
      </c>
      <c r="V33" s="87"/>
      <c r="W33" s="123">
        <v>2.2000000000000002</v>
      </c>
      <c r="X33" s="88"/>
      <c r="Y33" s="88"/>
      <c r="Z33" s="88"/>
      <c r="AA33" s="87"/>
      <c r="AB33" s="9">
        <v>2.2000000000000002</v>
      </c>
      <c r="AC33" s="93">
        <v>2.2000000000000002</v>
      </c>
      <c r="AD33" s="88"/>
      <c r="AE33" s="87"/>
      <c r="AF33" s="10">
        <v>2.2000000000000002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914</v>
      </c>
      <c r="K35" s="87"/>
      <c r="L35" s="121" t="s">
        <v>914</v>
      </c>
      <c r="M35" s="87"/>
      <c r="N35" s="121" t="s">
        <v>914</v>
      </c>
      <c r="O35" s="87"/>
      <c r="P35" s="121" t="s">
        <v>914</v>
      </c>
      <c r="Q35" s="88"/>
      <c r="R35" s="87"/>
      <c r="S35" s="121" t="s">
        <v>914</v>
      </c>
      <c r="T35" s="87"/>
      <c r="U35" s="121" t="s">
        <v>914</v>
      </c>
      <c r="V35" s="87"/>
      <c r="W35" s="121" t="s">
        <v>914</v>
      </c>
      <c r="X35" s="88"/>
      <c r="Y35" s="88"/>
      <c r="Z35" s="88"/>
      <c r="AA35" s="87"/>
      <c r="AB35" s="5" t="s">
        <v>914</v>
      </c>
      <c r="AC35" s="86" t="s">
        <v>914</v>
      </c>
      <c r="AD35" s="88"/>
      <c r="AE35" s="87"/>
      <c r="AF35" s="6" t="s">
        <v>914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0.5</v>
      </c>
      <c r="K39" s="87"/>
      <c r="L39" s="122">
        <v>0.5</v>
      </c>
      <c r="M39" s="87"/>
      <c r="N39" s="122">
        <v>0.5</v>
      </c>
      <c r="O39" s="87"/>
      <c r="P39" s="122">
        <v>0.5</v>
      </c>
      <c r="Q39" s="88"/>
      <c r="R39" s="87"/>
      <c r="S39" s="122">
        <v>0.5</v>
      </c>
      <c r="T39" s="87"/>
      <c r="U39" s="122">
        <v>0.5</v>
      </c>
      <c r="V39" s="87"/>
      <c r="W39" s="122">
        <v>0.5</v>
      </c>
      <c r="X39" s="88"/>
      <c r="Y39" s="88"/>
      <c r="Z39" s="88"/>
      <c r="AA39" s="87"/>
      <c r="AB39" s="3">
        <v>0.5</v>
      </c>
      <c r="AC39" s="91">
        <v>0.5</v>
      </c>
      <c r="AD39" s="88"/>
      <c r="AE39" s="87"/>
      <c r="AF39" s="4">
        <v>0.5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PGKbIqx8NZ2Eq1xsYAbilA9bm+beAqnVAhqjoepeUWkyE04HhmgVgEqwaY4/IAcfQZAy1OnmwNfo0yEu3IO0w==" saltValue="upVaDKYudB/bMwfnGuTIf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F9C4A0A-CA3C-4660-8BB8-85A704DF319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POZI - Pozieres (33/11kV)</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C1D78-54BB-45F3-8CCB-1B6F8A9879AE}">
  <sheetPr codeName="Sheet74"/>
  <dimension ref="A1:AJ51"/>
  <sheetViews>
    <sheetView topLeftCell="A13" workbookViewId="0">
      <selection activeCell="E48" sqref="E48"/>
    </sheetView>
  </sheetViews>
  <sheetFormatPr defaultRowHeight="15" x14ac:dyDescent="0.25"/>
  <cols>
    <col min="1" max="2" width="0.140625" style="48" customWidth="1"/>
    <col min="3" max="4" width="0" style="48" hidden="1" customWidth="1"/>
    <col min="5" max="5" width="13.28515625" style="48" customWidth="1"/>
    <col min="6" max="6" width="0.140625" style="48" customWidth="1"/>
    <col min="7" max="8" width="0.28515625" style="48" customWidth="1"/>
    <col min="9" max="9" width="6.28515625" style="48" customWidth="1"/>
    <col min="10" max="10" width="0.42578125" style="48" customWidth="1"/>
    <col min="11" max="11" width="6.5703125" style="48" customWidth="1"/>
    <col min="12" max="12" width="5.5703125" style="48" customWidth="1"/>
    <col min="13" max="13" width="1.42578125" style="48" customWidth="1"/>
    <col min="14" max="14" width="0.28515625" style="48" customWidth="1"/>
    <col min="15" max="15" width="6.85546875" style="48" customWidth="1"/>
    <col min="16" max="16" width="3.140625" style="48" customWidth="1"/>
    <col min="17" max="17" width="0.42578125" style="48" customWidth="1"/>
    <col min="18" max="18" width="3.5703125" style="48" customWidth="1"/>
    <col min="19" max="19" width="6.85546875" style="48" customWidth="1"/>
    <col min="20" max="20" width="0.28515625" style="48" customWidth="1"/>
    <col min="21" max="21" width="0.42578125" style="48" customWidth="1"/>
    <col min="22" max="22" width="6.7109375" style="48" customWidth="1"/>
    <col min="23" max="23" width="1.42578125" style="48" customWidth="1"/>
    <col min="24" max="24" width="0.5703125" style="48" customWidth="1"/>
    <col min="25" max="25" width="1.28515625" style="48" customWidth="1"/>
    <col min="26" max="26" width="1.5703125" style="48" customWidth="1"/>
    <col min="27" max="27" width="2.140625" style="48" customWidth="1"/>
    <col min="28" max="28" width="7" style="48" customWidth="1"/>
    <col min="29" max="29" width="0.7109375" style="48" customWidth="1"/>
    <col min="30" max="30" width="0.42578125" style="48" customWidth="1"/>
    <col min="31" max="31" width="6" style="48" customWidth="1"/>
    <col min="32" max="32" width="7" style="48" customWidth="1"/>
    <col min="33" max="33" width="0" style="48" hidden="1" customWidth="1"/>
    <col min="34" max="34" width="1.140625" style="48" customWidth="1"/>
    <col min="35" max="35" width="0" style="48" hidden="1" customWidth="1"/>
    <col min="36" max="36" width="0.42578125" style="48" customWidth="1"/>
    <col min="37" max="37" width="8.85546875" style="48" customWidth="1"/>
    <col min="38" max="16384" width="9.140625" style="48"/>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218" t="s">
        <v>1</v>
      </c>
      <c r="C3" s="217"/>
      <c r="D3" s="217"/>
      <c r="E3" s="217"/>
      <c r="F3" s="217"/>
      <c r="I3" s="223" t="s">
        <v>1879</v>
      </c>
      <c r="J3" s="217"/>
      <c r="K3" s="217"/>
      <c r="L3" s="217"/>
      <c r="M3" s="217"/>
      <c r="N3" s="217"/>
      <c r="O3" s="217"/>
      <c r="P3" s="217"/>
      <c r="Q3" s="217"/>
      <c r="R3" s="217"/>
      <c r="S3" s="217"/>
      <c r="V3" s="224" t="s">
        <v>3</v>
      </c>
      <c r="W3" s="217"/>
      <c r="Y3" s="225" t="s">
        <v>220</v>
      </c>
      <c r="Z3" s="217"/>
      <c r="AA3" s="217"/>
      <c r="AB3" s="217"/>
      <c r="AC3" s="217"/>
      <c r="AD3" s="217"/>
      <c r="AE3" s="217"/>
      <c r="AF3" s="217"/>
      <c r="AG3" s="217"/>
      <c r="AH3" s="217"/>
      <c r="AI3" s="217"/>
    </row>
    <row r="4" spans="1:36" x14ac:dyDescent="0.25">
      <c r="I4" s="217"/>
      <c r="J4" s="217"/>
      <c r="K4" s="217"/>
      <c r="L4" s="217"/>
      <c r="M4" s="217"/>
      <c r="N4" s="217"/>
      <c r="O4" s="217"/>
      <c r="P4" s="217"/>
      <c r="Q4" s="217"/>
      <c r="R4" s="217"/>
      <c r="S4" s="217"/>
      <c r="V4" s="217"/>
      <c r="W4" s="217"/>
      <c r="Y4" s="217"/>
      <c r="Z4" s="217"/>
      <c r="AA4" s="217"/>
      <c r="AB4" s="217"/>
      <c r="AC4" s="217"/>
      <c r="AD4" s="217"/>
      <c r="AE4" s="217"/>
      <c r="AF4" s="217"/>
      <c r="AG4" s="217"/>
      <c r="AH4" s="217"/>
      <c r="AI4" s="217"/>
    </row>
    <row r="5" spans="1:36" x14ac:dyDescent="0.25">
      <c r="I5" s="217"/>
      <c r="J5" s="217"/>
      <c r="K5" s="217"/>
      <c r="L5" s="217"/>
      <c r="M5" s="217"/>
      <c r="N5" s="217"/>
      <c r="O5" s="217"/>
      <c r="P5" s="217"/>
      <c r="Q5" s="217"/>
      <c r="R5" s="217"/>
      <c r="S5" s="217"/>
      <c r="Y5" s="217"/>
      <c r="Z5" s="217"/>
      <c r="AA5" s="217"/>
      <c r="AB5" s="217"/>
      <c r="AC5" s="217"/>
      <c r="AD5" s="217"/>
      <c r="AE5" s="217"/>
      <c r="AF5" s="217"/>
      <c r="AG5" s="217"/>
      <c r="AH5" s="217"/>
      <c r="AI5" s="217"/>
    </row>
    <row r="6" spans="1:36" ht="2.1" customHeight="1" x14ac:dyDescent="0.25"/>
    <row r="7" spans="1:36" x14ac:dyDescent="0.25">
      <c r="B7" s="218" t="s">
        <v>5</v>
      </c>
      <c r="C7" s="217"/>
      <c r="D7" s="217"/>
      <c r="E7" s="217"/>
      <c r="F7" s="217"/>
      <c r="I7" s="216" t="s">
        <v>68</v>
      </c>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row>
    <row r="8" spans="1:36" x14ac:dyDescent="0.25">
      <c r="B8" s="217"/>
      <c r="C8" s="217"/>
      <c r="D8" s="217"/>
      <c r="E8" s="217"/>
      <c r="F8" s="217"/>
    </row>
    <row r="9" spans="1:36" x14ac:dyDescent="0.25">
      <c r="B9" s="217"/>
      <c r="C9" s="217"/>
      <c r="D9" s="217"/>
      <c r="E9" s="217"/>
      <c r="F9" s="217"/>
      <c r="I9" s="216" t="s">
        <v>1880</v>
      </c>
      <c r="J9" s="217"/>
      <c r="K9" s="217"/>
      <c r="L9" s="217"/>
      <c r="M9" s="217"/>
      <c r="N9" s="217"/>
      <c r="O9" s="217"/>
      <c r="P9" s="217"/>
      <c r="Q9" s="217"/>
      <c r="R9" s="217"/>
      <c r="S9" s="217"/>
      <c r="T9" s="217"/>
      <c r="U9" s="217"/>
      <c r="V9" s="217"/>
      <c r="W9" s="217"/>
      <c r="X9" s="217"/>
      <c r="Y9" s="217"/>
      <c r="Z9" s="217"/>
      <c r="AA9" s="217"/>
      <c r="AB9" s="217"/>
      <c r="AC9" s="217"/>
      <c r="AD9" s="217"/>
      <c r="AE9" s="217"/>
      <c r="AF9" s="217"/>
      <c r="AG9" s="217"/>
      <c r="AH9" s="217"/>
    </row>
    <row r="10" spans="1:36" x14ac:dyDescent="0.25">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row>
    <row r="11" spans="1:36" ht="1.7" customHeight="1" x14ac:dyDescent="0.25"/>
    <row r="12" spans="1:36" x14ac:dyDescent="0.25">
      <c r="I12" s="216" t="s">
        <v>1881</v>
      </c>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row>
    <row r="13" spans="1:36" ht="3.2" customHeight="1" x14ac:dyDescent="0.25"/>
    <row r="14" spans="1:36" x14ac:dyDescent="0.25">
      <c r="A14" s="218" t="s">
        <v>9</v>
      </c>
      <c r="B14" s="217"/>
      <c r="C14" s="217"/>
      <c r="D14" s="217"/>
      <c r="E14" s="217"/>
      <c r="I14" s="216" t="s">
        <v>1882</v>
      </c>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row>
    <row r="15" spans="1:36" ht="7.35" customHeight="1" x14ac:dyDescent="0.25"/>
    <row r="16" spans="1:36" x14ac:dyDescent="0.25">
      <c r="D16" s="218" t="s">
        <v>11</v>
      </c>
      <c r="E16" s="217"/>
      <c r="F16" s="217"/>
      <c r="G16" s="217"/>
      <c r="H16" s="217"/>
      <c r="I16" s="217"/>
      <c r="J16" s="217"/>
      <c r="K16" s="217"/>
      <c r="L16" s="217"/>
      <c r="O16" s="219" t="s">
        <v>1883</v>
      </c>
      <c r="P16" s="217"/>
      <c r="Q16" s="217"/>
      <c r="R16" s="217"/>
      <c r="S16" s="217"/>
      <c r="T16" s="217"/>
      <c r="U16" s="217"/>
      <c r="V16" s="217"/>
      <c r="W16" s="217"/>
      <c r="X16" s="217"/>
      <c r="Y16" s="217"/>
    </row>
    <row r="17" spans="4:32" x14ac:dyDescent="0.25">
      <c r="D17" s="217"/>
      <c r="E17" s="217"/>
      <c r="F17" s="217"/>
      <c r="G17" s="217"/>
      <c r="H17" s="217"/>
      <c r="I17" s="217"/>
      <c r="J17" s="217"/>
      <c r="K17" s="217"/>
      <c r="L17" s="217"/>
    </row>
    <row r="18" spans="4:32" ht="2.1" customHeight="1" x14ac:dyDescent="0.25"/>
    <row r="19" spans="4:32" hidden="1" x14ac:dyDescent="0.25">
      <c r="R19" s="220" t="s">
        <v>13</v>
      </c>
      <c r="S19" s="217"/>
      <c r="T19" s="217"/>
      <c r="U19" s="217"/>
      <c r="V19" s="217"/>
      <c r="W19" s="217"/>
      <c r="X19" s="217"/>
      <c r="Y19" s="217"/>
      <c r="Z19" s="217"/>
      <c r="AA19" s="221"/>
      <c r="AB19" s="217"/>
      <c r="AC19" s="217"/>
      <c r="AD19" s="217"/>
    </row>
    <row r="20" spans="4:32" hidden="1" x14ac:dyDescent="0.25">
      <c r="D20" s="220" t="s">
        <v>13</v>
      </c>
      <c r="E20" s="217"/>
      <c r="F20" s="217"/>
      <c r="G20" s="217"/>
      <c r="H20" s="217"/>
      <c r="I20" s="217"/>
      <c r="J20" s="217"/>
      <c r="K20" s="217"/>
      <c r="L20" s="217"/>
      <c r="O20" s="222" t="s">
        <v>14</v>
      </c>
      <c r="P20" s="217"/>
      <c r="R20" s="217"/>
      <c r="S20" s="217"/>
      <c r="T20" s="217"/>
      <c r="U20" s="217"/>
      <c r="V20" s="217"/>
      <c r="W20" s="217"/>
      <c r="X20" s="217"/>
      <c r="Y20" s="217"/>
      <c r="Z20" s="217"/>
      <c r="AA20" s="217"/>
      <c r="AB20" s="217"/>
      <c r="AC20" s="217"/>
      <c r="AD20" s="217"/>
    </row>
    <row r="21" spans="4:32" ht="15" customHeight="1" x14ac:dyDescent="0.25">
      <c r="D21" s="217"/>
      <c r="E21" s="217"/>
      <c r="F21" s="217"/>
      <c r="G21" s="217"/>
      <c r="H21" s="217"/>
      <c r="I21" s="217"/>
      <c r="J21" s="217"/>
      <c r="K21" s="217"/>
      <c r="L21" s="217"/>
      <c r="O21" s="217"/>
      <c r="P21" s="217"/>
    </row>
    <row r="22" spans="4:32" ht="15" customHeight="1" x14ac:dyDescent="0.25"/>
    <row r="23" spans="4:32" ht="15" customHeight="1" thickBot="1" x14ac:dyDescent="0.3"/>
    <row r="24" spans="4:32" ht="15.75" customHeight="1" thickTop="1" x14ac:dyDescent="0.25">
      <c r="E24" s="209" t="s">
        <v>15</v>
      </c>
      <c r="F24" s="210"/>
      <c r="G24" s="210"/>
      <c r="H24" s="210"/>
      <c r="I24" s="211"/>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212"/>
      <c r="F25" s="213"/>
      <c r="G25" s="213"/>
      <c r="H25" s="213"/>
      <c r="I25" s="214"/>
      <c r="J25" s="215" t="s">
        <v>18</v>
      </c>
      <c r="K25" s="202"/>
      <c r="L25" s="215" t="s">
        <v>19</v>
      </c>
      <c r="M25" s="202"/>
      <c r="N25" s="215" t="s">
        <v>20</v>
      </c>
      <c r="O25" s="202"/>
      <c r="P25" s="215" t="s">
        <v>21</v>
      </c>
      <c r="Q25" s="199"/>
      <c r="R25" s="202"/>
      <c r="S25" s="215" t="s">
        <v>22</v>
      </c>
      <c r="T25" s="202"/>
      <c r="U25" s="215" t="s">
        <v>23</v>
      </c>
      <c r="V25" s="202"/>
      <c r="W25" s="215" t="s">
        <v>24</v>
      </c>
      <c r="X25" s="199"/>
      <c r="Y25" s="199"/>
      <c r="Z25" s="199"/>
      <c r="AA25" s="202"/>
      <c r="AB25" s="49" t="s">
        <v>25</v>
      </c>
      <c r="AC25" s="208" t="s">
        <v>26</v>
      </c>
      <c r="AD25" s="199"/>
      <c r="AE25" s="202"/>
      <c r="AF25" s="50" t="s">
        <v>27</v>
      </c>
    </row>
    <row r="26" spans="4:32" x14ac:dyDescent="0.25">
      <c r="E26" s="198" t="s">
        <v>28</v>
      </c>
      <c r="F26" s="199"/>
      <c r="G26" s="199"/>
      <c r="H26" s="199"/>
      <c r="I26" s="200"/>
      <c r="J26" s="204">
        <v>14.4</v>
      </c>
      <c r="K26" s="202"/>
      <c r="L26" s="204">
        <v>14.4</v>
      </c>
      <c r="M26" s="202"/>
      <c r="N26" s="204">
        <v>14.4</v>
      </c>
      <c r="O26" s="202"/>
      <c r="P26" s="204">
        <v>14.4</v>
      </c>
      <c r="Q26" s="199"/>
      <c r="R26" s="202"/>
      <c r="S26" s="204">
        <v>14.4</v>
      </c>
      <c r="T26" s="202"/>
      <c r="U26" s="204">
        <v>15.2</v>
      </c>
      <c r="V26" s="202"/>
      <c r="W26" s="204">
        <v>15.2</v>
      </c>
      <c r="X26" s="199"/>
      <c r="Y26" s="199"/>
      <c r="Z26" s="199"/>
      <c r="AA26" s="202"/>
      <c r="AB26" s="51">
        <v>15.2</v>
      </c>
      <c r="AC26" s="205">
        <v>15.2</v>
      </c>
      <c r="AD26" s="199"/>
      <c r="AE26" s="202"/>
      <c r="AF26" s="52">
        <v>15.2</v>
      </c>
    </row>
    <row r="27" spans="4:32" ht="20.25" customHeight="1" x14ac:dyDescent="0.25">
      <c r="E27" s="198" t="s">
        <v>29</v>
      </c>
      <c r="F27" s="199"/>
      <c r="G27" s="199"/>
      <c r="H27" s="199"/>
      <c r="I27" s="200"/>
      <c r="J27" s="204">
        <v>0</v>
      </c>
      <c r="K27" s="202"/>
      <c r="L27" s="204">
        <v>0</v>
      </c>
      <c r="M27" s="202"/>
      <c r="N27" s="204">
        <v>0</v>
      </c>
      <c r="O27" s="202"/>
      <c r="P27" s="204">
        <v>0</v>
      </c>
      <c r="Q27" s="199"/>
      <c r="R27" s="202"/>
      <c r="S27" s="204">
        <v>0</v>
      </c>
      <c r="T27" s="202"/>
      <c r="U27" s="204">
        <v>0</v>
      </c>
      <c r="V27" s="202"/>
      <c r="W27" s="204">
        <v>0</v>
      </c>
      <c r="X27" s="199"/>
      <c r="Y27" s="199"/>
      <c r="Z27" s="199"/>
      <c r="AA27" s="202"/>
      <c r="AB27" s="51">
        <v>0</v>
      </c>
      <c r="AC27" s="205">
        <v>0</v>
      </c>
      <c r="AD27" s="199"/>
      <c r="AE27" s="202"/>
      <c r="AF27" s="52">
        <v>0</v>
      </c>
    </row>
    <row r="28" spans="4:32" x14ac:dyDescent="0.25">
      <c r="E28" s="198" t="s">
        <v>30</v>
      </c>
      <c r="F28" s="199"/>
      <c r="G28" s="199"/>
      <c r="H28" s="199"/>
      <c r="I28" s="200"/>
      <c r="J28" s="204">
        <v>3.6</v>
      </c>
      <c r="K28" s="202"/>
      <c r="L28" s="204">
        <v>3.6</v>
      </c>
      <c r="M28" s="202"/>
      <c r="N28" s="204">
        <v>3.5</v>
      </c>
      <c r="O28" s="202"/>
      <c r="P28" s="204">
        <v>3.5</v>
      </c>
      <c r="Q28" s="199"/>
      <c r="R28" s="202"/>
      <c r="S28" s="204">
        <v>3.5</v>
      </c>
      <c r="T28" s="202"/>
      <c r="U28" s="204">
        <v>4.4000000000000004</v>
      </c>
      <c r="V28" s="202"/>
      <c r="W28" s="204">
        <v>4.4000000000000004</v>
      </c>
      <c r="X28" s="199"/>
      <c r="Y28" s="199"/>
      <c r="Z28" s="199"/>
      <c r="AA28" s="202"/>
      <c r="AB28" s="51">
        <v>4.3</v>
      </c>
      <c r="AC28" s="205">
        <v>4.3</v>
      </c>
      <c r="AD28" s="199"/>
      <c r="AE28" s="202"/>
      <c r="AF28" s="52">
        <v>4.3</v>
      </c>
    </row>
    <row r="29" spans="4:32" x14ac:dyDescent="0.25">
      <c r="E29" s="198" t="s">
        <v>31</v>
      </c>
      <c r="F29" s="199"/>
      <c r="G29" s="199"/>
      <c r="H29" s="199"/>
      <c r="I29" s="200"/>
      <c r="J29" s="201"/>
      <c r="K29" s="202"/>
      <c r="L29" s="201"/>
      <c r="M29" s="202"/>
      <c r="N29" s="201"/>
      <c r="O29" s="202"/>
      <c r="P29" s="201"/>
      <c r="Q29" s="199"/>
      <c r="R29" s="202"/>
      <c r="S29" s="201"/>
      <c r="T29" s="202"/>
      <c r="U29" s="201"/>
      <c r="V29" s="202"/>
      <c r="W29" s="201"/>
      <c r="X29" s="199"/>
      <c r="Y29" s="199"/>
      <c r="Z29" s="199"/>
      <c r="AA29" s="202"/>
      <c r="AB29" s="53"/>
      <c r="AC29" s="203"/>
      <c r="AD29" s="199"/>
      <c r="AE29" s="202"/>
      <c r="AF29" s="54"/>
    </row>
    <row r="30" spans="4:32" x14ac:dyDescent="0.25">
      <c r="E30" s="198" t="s">
        <v>32</v>
      </c>
      <c r="F30" s="199"/>
      <c r="G30" s="199"/>
      <c r="H30" s="199"/>
      <c r="I30" s="200"/>
      <c r="J30" s="201"/>
      <c r="K30" s="202"/>
      <c r="L30" s="201"/>
      <c r="M30" s="202"/>
      <c r="N30" s="201"/>
      <c r="O30" s="202"/>
      <c r="P30" s="201"/>
      <c r="Q30" s="199"/>
      <c r="R30" s="202"/>
      <c r="S30" s="201"/>
      <c r="T30" s="202"/>
      <c r="U30" s="201"/>
      <c r="V30" s="202"/>
      <c r="W30" s="201"/>
      <c r="X30" s="199"/>
      <c r="Y30" s="199"/>
      <c r="Z30" s="199"/>
      <c r="AA30" s="202"/>
      <c r="AB30" s="53"/>
      <c r="AC30" s="203"/>
      <c r="AD30" s="199"/>
      <c r="AE30" s="202"/>
      <c r="AF30" s="54"/>
    </row>
    <row r="31" spans="4:32" ht="20.25" customHeight="1" x14ac:dyDescent="0.25">
      <c r="E31" s="198" t="s">
        <v>33</v>
      </c>
      <c r="F31" s="199"/>
      <c r="G31" s="199"/>
      <c r="H31" s="199"/>
      <c r="I31" s="200"/>
      <c r="J31" s="206">
        <v>0.98899999999999999</v>
      </c>
      <c r="K31" s="202"/>
      <c r="L31" s="206">
        <v>0.98899999999999999</v>
      </c>
      <c r="M31" s="202"/>
      <c r="N31" s="206">
        <v>0.98899999999999999</v>
      </c>
      <c r="O31" s="202"/>
      <c r="P31" s="206">
        <v>0.98899999999999999</v>
      </c>
      <c r="Q31" s="199"/>
      <c r="R31" s="202"/>
      <c r="S31" s="206">
        <v>0.98899999999999999</v>
      </c>
      <c r="T31" s="202"/>
      <c r="U31" s="206">
        <v>0.91800000000000004</v>
      </c>
      <c r="V31" s="202"/>
      <c r="W31" s="206">
        <v>0.91800000000000004</v>
      </c>
      <c r="X31" s="199"/>
      <c r="Y31" s="199"/>
      <c r="Z31" s="199"/>
      <c r="AA31" s="202"/>
      <c r="AB31" s="55">
        <v>0.91800000000000004</v>
      </c>
      <c r="AC31" s="207">
        <v>0.91800000000000004</v>
      </c>
      <c r="AD31" s="199"/>
      <c r="AE31" s="202"/>
      <c r="AF31" s="56">
        <v>0.91800000000000004</v>
      </c>
    </row>
    <row r="32" spans="4:32" x14ac:dyDescent="0.25">
      <c r="E32" s="198" t="s">
        <v>34</v>
      </c>
      <c r="F32" s="199"/>
      <c r="G32" s="199"/>
      <c r="H32" s="199"/>
      <c r="I32" s="200"/>
      <c r="J32" s="204">
        <v>0</v>
      </c>
      <c r="K32" s="202"/>
      <c r="L32" s="204">
        <v>0</v>
      </c>
      <c r="M32" s="202"/>
      <c r="N32" s="204">
        <v>0</v>
      </c>
      <c r="O32" s="202"/>
      <c r="P32" s="204">
        <v>0</v>
      </c>
      <c r="Q32" s="199"/>
      <c r="R32" s="202"/>
      <c r="S32" s="204">
        <v>0</v>
      </c>
      <c r="T32" s="202"/>
      <c r="U32" s="204">
        <v>0</v>
      </c>
      <c r="V32" s="202"/>
      <c r="W32" s="204">
        <v>0</v>
      </c>
      <c r="X32" s="199"/>
      <c r="Y32" s="199"/>
      <c r="Z32" s="199"/>
      <c r="AA32" s="202"/>
      <c r="AB32" s="51">
        <v>0</v>
      </c>
      <c r="AC32" s="205">
        <v>0</v>
      </c>
      <c r="AD32" s="199"/>
      <c r="AE32" s="202"/>
      <c r="AF32" s="52">
        <v>0</v>
      </c>
    </row>
    <row r="33" spans="5:32" ht="15" customHeight="1" x14ac:dyDescent="0.25">
      <c r="E33" s="92" t="s">
        <v>35</v>
      </c>
      <c r="F33" s="88"/>
      <c r="G33" s="88"/>
      <c r="H33" s="88"/>
      <c r="I33" s="90"/>
      <c r="J33" s="123">
        <v>3.5</v>
      </c>
      <c r="K33" s="87"/>
      <c r="L33" s="123">
        <v>3.5</v>
      </c>
      <c r="M33" s="87"/>
      <c r="N33" s="123">
        <v>3.5</v>
      </c>
      <c r="O33" s="87"/>
      <c r="P33" s="123">
        <v>3.5</v>
      </c>
      <c r="Q33" s="88"/>
      <c r="R33" s="87"/>
      <c r="S33" s="123">
        <v>3.5</v>
      </c>
      <c r="T33" s="87"/>
      <c r="U33" s="123">
        <v>4.3</v>
      </c>
      <c r="V33" s="87"/>
      <c r="W33" s="123">
        <v>4.3</v>
      </c>
      <c r="X33" s="88"/>
      <c r="Y33" s="88"/>
      <c r="Z33" s="88"/>
      <c r="AA33" s="87"/>
      <c r="AB33" s="46">
        <v>4.2</v>
      </c>
      <c r="AC33" s="93">
        <v>4.2</v>
      </c>
      <c r="AD33" s="88"/>
      <c r="AE33" s="87"/>
      <c r="AF33" s="47">
        <v>4.2</v>
      </c>
    </row>
    <row r="34" spans="5:32" ht="20.25" customHeight="1" x14ac:dyDescent="0.25">
      <c r="E34" s="198" t="s">
        <v>1884</v>
      </c>
      <c r="F34" s="199"/>
      <c r="G34" s="199"/>
      <c r="H34" s="199"/>
      <c r="I34" s="200"/>
      <c r="J34" s="201">
        <v>0.2</v>
      </c>
      <c r="K34" s="202"/>
      <c r="L34" s="201">
        <v>0.2</v>
      </c>
      <c r="M34" s="202"/>
      <c r="N34" s="201">
        <v>0.2</v>
      </c>
      <c r="O34" s="202"/>
      <c r="P34" s="201">
        <v>0.2</v>
      </c>
      <c r="Q34" s="199"/>
      <c r="R34" s="202"/>
      <c r="S34" s="201">
        <v>0.2</v>
      </c>
      <c r="T34" s="202"/>
      <c r="U34" s="201">
        <v>0.2</v>
      </c>
      <c r="V34" s="202"/>
      <c r="W34" s="201">
        <v>0.2</v>
      </c>
      <c r="X34" s="199"/>
      <c r="Y34" s="199"/>
      <c r="Z34" s="199"/>
      <c r="AA34" s="202"/>
      <c r="AB34" s="53">
        <v>0.2</v>
      </c>
      <c r="AC34" s="203">
        <v>0.2</v>
      </c>
      <c r="AD34" s="199"/>
      <c r="AE34" s="202"/>
      <c r="AF34" s="54">
        <v>0.2</v>
      </c>
    </row>
    <row r="35" spans="5:32" ht="20.25" customHeight="1" x14ac:dyDescent="0.25">
      <c r="E35" s="198" t="s">
        <v>1885</v>
      </c>
      <c r="F35" s="199"/>
      <c r="G35" s="199"/>
      <c r="H35" s="199"/>
      <c r="I35" s="200"/>
      <c r="J35" s="201" t="s">
        <v>79</v>
      </c>
      <c r="K35" s="202"/>
      <c r="L35" s="201" t="s">
        <v>79</v>
      </c>
      <c r="M35" s="202"/>
      <c r="N35" s="201" t="s">
        <v>79</v>
      </c>
      <c r="O35" s="202"/>
      <c r="P35" s="201" t="s">
        <v>79</v>
      </c>
      <c r="Q35" s="199"/>
      <c r="R35" s="202"/>
      <c r="S35" s="201" t="s">
        <v>79</v>
      </c>
      <c r="T35" s="202"/>
      <c r="U35" s="201" t="s">
        <v>79</v>
      </c>
      <c r="V35" s="202"/>
      <c r="W35" s="201" t="s">
        <v>79</v>
      </c>
      <c r="X35" s="199"/>
      <c r="Y35" s="199"/>
      <c r="Z35" s="199"/>
      <c r="AA35" s="202"/>
      <c r="AB35" s="53" t="s">
        <v>79</v>
      </c>
      <c r="AC35" s="203" t="s">
        <v>79</v>
      </c>
      <c r="AD35" s="199"/>
      <c r="AE35" s="202"/>
      <c r="AF35" s="54" t="s">
        <v>79</v>
      </c>
    </row>
    <row r="36" spans="5:32" x14ac:dyDescent="0.25">
      <c r="E36" s="198" t="s">
        <v>39</v>
      </c>
      <c r="F36" s="199"/>
      <c r="G36" s="199"/>
      <c r="H36" s="199"/>
      <c r="I36" s="200"/>
      <c r="J36" s="204">
        <v>3.5</v>
      </c>
      <c r="K36" s="202"/>
      <c r="L36" s="204">
        <v>3.5</v>
      </c>
      <c r="M36" s="202"/>
      <c r="N36" s="204">
        <v>3.5</v>
      </c>
      <c r="O36" s="202"/>
      <c r="P36" s="204">
        <v>3.5</v>
      </c>
      <c r="Q36" s="199"/>
      <c r="R36" s="202"/>
      <c r="S36" s="204">
        <v>3.5</v>
      </c>
      <c r="T36" s="202"/>
      <c r="U36" s="204">
        <v>4.3</v>
      </c>
      <c r="V36" s="202"/>
      <c r="W36" s="204">
        <v>4.3</v>
      </c>
      <c r="X36" s="199"/>
      <c r="Y36" s="199"/>
      <c r="Z36" s="199"/>
      <c r="AA36" s="202"/>
      <c r="AB36" s="51">
        <v>4.2</v>
      </c>
      <c r="AC36" s="205">
        <v>4.2</v>
      </c>
      <c r="AD36" s="199"/>
      <c r="AE36" s="202"/>
      <c r="AF36" s="52">
        <v>4.2</v>
      </c>
    </row>
    <row r="37" spans="5:32" x14ac:dyDescent="0.25">
      <c r="E37" s="198" t="s">
        <v>40</v>
      </c>
      <c r="F37" s="199"/>
      <c r="G37" s="199"/>
      <c r="H37" s="199"/>
      <c r="I37" s="200"/>
      <c r="J37" s="204">
        <v>0</v>
      </c>
      <c r="K37" s="202"/>
      <c r="L37" s="204">
        <v>0</v>
      </c>
      <c r="M37" s="202"/>
      <c r="N37" s="204">
        <v>0</v>
      </c>
      <c r="O37" s="202"/>
      <c r="P37" s="204">
        <v>0</v>
      </c>
      <c r="Q37" s="199"/>
      <c r="R37" s="202"/>
      <c r="S37" s="204">
        <v>0</v>
      </c>
      <c r="T37" s="202"/>
      <c r="U37" s="204">
        <v>0</v>
      </c>
      <c r="V37" s="202"/>
      <c r="W37" s="204">
        <v>0</v>
      </c>
      <c r="X37" s="199"/>
      <c r="Y37" s="199"/>
      <c r="Z37" s="199"/>
      <c r="AA37" s="202"/>
      <c r="AB37" s="51">
        <v>0</v>
      </c>
      <c r="AC37" s="205">
        <v>0</v>
      </c>
      <c r="AD37" s="199"/>
      <c r="AE37" s="202"/>
      <c r="AF37" s="52">
        <v>0</v>
      </c>
    </row>
    <row r="38" spans="5:32" ht="20.25" customHeight="1" x14ac:dyDescent="0.25">
      <c r="E38" s="198" t="s">
        <v>41</v>
      </c>
      <c r="F38" s="199"/>
      <c r="G38" s="199"/>
      <c r="H38" s="199"/>
      <c r="I38" s="200"/>
      <c r="J38" s="204">
        <v>0</v>
      </c>
      <c r="K38" s="202"/>
      <c r="L38" s="204">
        <v>0</v>
      </c>
      <c r="M38" s="202"/>
      <c r="N38" s="204">
        <v>0</v>
      </c>
      <c r="O38" s="202"/>
      <c r="P38" s="204">
        <v>0</v>
      </c>
      <c r="Q38" s="199"/>
      <c r="R38" s="202"/>
      <c r="S38" s="204">
        <v>0</v>
      </c>
      <c r="T38" s="202"/>
      <c r="U38" s="204">
        <v>0</v>
      </c>
      <c r="V38" s="202"/>
      <c r="W38" s="204">
        <v>0</v>
      </c>
      <c r="X38" s="199"/>
      <c r="Y38" s="199"/>
      <c r="Z38" s="199"/>
      <c r="AA38" s="202"/>
      <c r="AB38" s="51">
        <v>0</v>
      </c>
      <c r="AC38" s="205">
        <v>0</v>
      </c>
      <c r="AD38" s="199"/>
      <c r="AE38" s="202"/>
      <c r="AF38" s="52">
        <v>0</v>
      </c>
    </row>
    <row r="39" spans="5:32" x14ac:dyDescent="0.25">
      <c r="E39" s="198" t="s">
        <v>42</v>
      </c>
      <c r="F39" s="199"/>
      <c r="G39" s="199"/>
      <c r="H39" s="199"/>
      <c r="I39" s="200"/>
      <c r="J39" s="204">
        <v>1.8</v>
      </c>
      <c r="K39" s="202"/>
      <c r="L39" s="204">
        <v>1.8</v>
      </c>
      <c r="M39" s="202"/>
      <c r="N39" s="204">
        <v>1.8</v>
      </c>
      <c r="O39" s="202"/>
      <c r="P39" s="204">
        <v>1.8</v>
      </c>
      <c r="Q39" s="199"/>
      <c r="R39" s="202"/>
      <c r="S39" s="204">
        <v>1.8</v>
      </c>
      <c r="T39" s="202"/>
      <c r="U39" s="204">
        <v>1.8</v>
      </c>
      <c r="V39" s="202"/>
      <c r="W39" s="204">
        <v>1.8</v>
      </c>
      <c r="X39" s="199"/>
      <c r="Y39" s="199"/>
      <c r="Z39" s="199"/>
      <c r="AA39" s="202"/>
      <c r="AB39" s="51">
        <v>1.8</v>
      </c>
      <c r="AC39" s="205">
        <v>1.8</v>
      </c>
      <c r="AD39" s="199"/>
      <c r="AE39" s="202"/>
      <c r="AF39" s="52">
        <v>1.8</v>
      </c>
    </row>
    <row r="40" spans="5:32" x14ac:dyDescent="0.25">
      <c r="E40" s="198" t="s">
        <v>43</v>
      </c>
      <c r="F40" s="199"/>
      <c r="G40" s="199"/>
      <c r="H40" s="199"/>
      <c r="I40" s="200"/>
      <c r="J40" s="204">
        <v>1</v>
      </c>
      <c r="K40" s="202"/>
      <c r="L40" s="204">
        <v>1</v>
      </c>
      <c r="M40" s="202"/>
      <c r="N40" s="204">
        <v>1</v>
      </c>
      <c r="O40" s="202"/>
      <c r="P40" s="204">
        <v>1</v>
      </c>
      <c r="Q40" s="199"/>
      <c r="R40" s="202"/>
      <c r="S40" s="204">
        <v>1</v>
      </c>
      <c r="T40" s="202"/>
      <c r="U40" s="204">
        <v>1</v>
      </c>
      <c r="V40" s="202"/>
      <c r="W40" s="204">
        <v>1</v>
      </c>
      <c r="X40" s="199"/>
      <c r="Y40" s="199"/>
      <c r="Z40" s="199"/>
      <c r="AA40" s="202"/>
      <c r="AB40" s="51">
        <v>1</v>
      </c>
      <c r="AC40" s="205">
        <v>1</v>
      </c>
      <c r="AD40" s="199"/>
      <c r="AE40" s="202"/>
      <c r="AF40" s="52">
        <v>1</v>
      </c>
    </row>
    <row r="41" spans="5:32" x14ac:dyDescent="0.25">
      <c r="E41" s="198" t="s">
        <v>44</v>
      </c>
      <c r="F41" s="199"/>
      <c r="G41" s="199"/>
      <c r="H41" s="199"/>
      <c r="I41" s="200"/>
      <c r="J41" s="204">
        <v>0</v>
      </c>
      <c r="K41" s="202"/>
      <c r="L41" s="204">
        <v>0</v>
      </c>
      <c r="M41" s="202"/>
      <c r="N41" s="204">
        <v>0</v>
      </c>
      <c r="O41" s="202"/>
      <c r="P41" s="204">
        <v>0</v>
      </c>
      <c r="Q41" s="199"/>
      <c r="R41" s="202"/>
      <c r="S41" s="204">
        <v>0</v>
      </c>
      <c r="T41" s="202"/>
      <c r="U41" s="204">
        <v>0</v>
      </c>
      <c r="V41" s="202"/>
      <c r="W41" s="204">
        <v>0</v>
      </c>
      <c r="X41" s="199"/>
      <c r="Y41" s="199"/>
      <c r="Z41" s="199"/>
      <c r="AA41" s="202"/>
      <c r="AB41" s="51">
        <v>0</v>
      </c>
      <c r="AC41" s="205">
        <v>0</v>
      </c>
      <c r="AD41" s="199"/>
      <c r="AE41" s="202"/>
      <c r="AF41" s="52">
        <v>0</v>
      </c>
    </row>
    <row r="42" spans="5:32" x14ac:dyDescent="0.25">
      <c r="E42" s="198" t="s">
        <v>45</v>
      </c>
      <c r="F42" s="199"/>
      <c r="G42" s="199"/>
      <c r="H42" s="199"/>
      <c r="I42" s="200"/>
      <c r="J42" s="204">
        <v>2.2999999523162802</v>
      </c>
      <c r="K42" s="202"/>
      <c r="L42" s="204">
        <v>2.2999999523162802</v>
      </c>
      <c r="M42" s="202"/>
      <c r="N42" s="204">
        <v>2.2999999523162802</v>
      </c>
      <c r="O42" s="202"/>
      <c r="P42" s="204">
        <v>2.2999999523162802</v>
      </c>
      <c r="Q42" s="199"/>
      <c r="R42" s="202"/>
      <c r="S42" s="204">
        <v>2.2999999523162802</v>
      </c>
      <c r="T42" s="202"/>
      <c r="U42" s="204">
        <v>2.2999999523162802</v>
      </c>
      <c r="V42" s="202"/>
      <c r="W42" s="204">
        <v>2.2999999523162802</v>
      </c>
      <c r="X42" s="199"/>
      <c r="Y42" s="199"/>
      <c r="Z42" s="199"/>
      <c r="AA42" s="202"/>
      <c r="AB42" s="51">
        <v>2.2999999523162802</v>
      </c>
      <c r="AC42" s="205">
        <v>2.2999999523162802</v>
      </c>
      <c r="AD42" s="199"/>
      <c r="AE42" s="202"/>
      <c r="AF42" s="52">
        <v>2.2999999523162802</v>
      </c>
    </row>
    <row r="43" spans="5:32" x14ac:dyDescent="0.25">
      <c r="E43" s="198" t="s">
        <v>46</v>
      </c>
      <c r="F43" s="199"/>
      <c r="G43" s="199"/>
      <c r="H43" s="199"/>
      <c r="I43" s="200"/>
      <c r="J43" s="201"/>
      <c r="K43" s="202"/>
      <c r="L43" s="201"/>
      <c r="M43" s="202"/>
      <c r="N43" s="201"/>
      <c r="O43" s="202"/>
      <c r="P43" s="201"/>
      <c r="Q43" s="199"/>
      <c r="R43" s="202"/>
      <c r="S43" s="201"/>
      <c r="T43" s="202"/>
      <c r="U43" s="201"/>
      <c r="V43" s="202"/>
      <c r="W43" s="201"/>
      <c r="X43" s="199"/>
      <c r="Y43" s="199"/>
      <c r="Z43" s="199"/>
      <c r="AA43" s="202"/>
      <c r="AB43" s="53"/>
      <c r="AC43" s="203"/>
      <c r="AD43" s="199"/>
      <c r="AE43" s="202"/>
      <c r="AF43" s="54"/>
    </row>
    <row r="44" spans="5:32" x14ac:dyDescent="0.25">
      <c r="E44" s="198" t="s">
        <v>47</v>
      </c>
      <c r="F44" s="199"/>
      <c r="G44" s="199"/>
      <c r="H44" s="199"/>
      <c r="I44" s="200"/>
      <c r="J44" s="201"/>
      <c r="K44" s="202"/>
      <c r="L44" s="201"/>
      <c r="M44" s="202"/>
      <c r="N44" s="201"/>
      <c r="O44" s="202"/>
      <c r="P44" s="201"/>
      <c r="Q44" s="199"/>
      <c r="R44" s="202"/>
      <c r="S44" s="201"/>
      <c r="T44" s="202"/>
      <c r="U44" s="201"/>
      <c r="V44" s="202"/>
      <c r="W44" s="201"/>
      <c r="X44" s="199"/>
      <c r="Y44" s="199"/>
      <c r="Z44" s="199"/>
      <c r="AA44" s="202"/>
      <c r="AB44" s="53"/>
      <c r="AC44" s="203"/>
      <c r="AD44" s="199"/>
      <c r="AE44" s="202"/>
      <c r="AF44" s="54"/>
    </row>
    <row r="45" spans="5:32" ht="18" x14ac:dyDescent="0.25">
      <c r="E45" s="198" t="s">
        <v>48</v>
      </c>
      <c r="F45" s="199"/>
      <c r="G45" s="199"/>
      <c r="H45" s="199"/>
      <c r="I45" s="200"/>
      <c r="J45" s="201" t="s">
        <v>49</v>
      </c>
      <c r="K45" s="202"/>
      <c r="L45" s="201" t="s">
        <v>49</v>
      </c>
      <c r="M45" s="202"/>
      <c r="N45" s="201" t="s">
        <v>49</v>
      </c>
      <c r="O45" s="202"/>
      <c r="P45" s="201" t="s">
        <v>49</v>
      </c>
      <c r="Q45" s="199"/>
      <c r="R45" s="202"/>
      <c r="S45" s="201" t="s">
        <v>49</v>
      </c>
      <c r="T45" s="202"/>
      <c r="U45" s="201" t="s">
        <v>49</v>
      </c>
      <c r="V45" s="202"/>
      <c r="W45" s="201" t="s">
        <v>49</v>
      </c>
      <c r="X45" s="199"/>
      <c r="Y45" s="199"/>
      <c r="Z45" s="199"/>
      <c r="AA45" s="202"/>
      <c r="AB45" s="53" t="s">
        <v>49</v>
      </c>
      <c r="AC45" s="203" t="s">
        <v>49</v>
      </c>
      <c r="AD45" s="199"/>
      <c r="AE45" s="202"/>
      <c r="AF45" s="54" t="s">
        <v>49</v>
      </c>
    </row>
    <row r="46" spans="5:32" ht="15" customHeight="1" thickBot="1" x14ac:dyDescent="0.3">
      <c r="E46" s="188" t="s">
        <v>50</v>
      </c>
      <c r="F46" s="189"/>
      <c r="G46" s="189"/>
      <c r="H46" s="189"/>
      <c r="I46" s="190"/>
      <c r="J46" s="191" t="s">
        <v>51</v>
      </c>
      <c r="K46" s="192"/>
      <c r="L46" s="191" t="s">
        <v>51</v>
      </c>
      <c r="M46" s="192"/>
      <c r="N46" s="191" t="s">
        <v>51</v>
      </c>
      <c r="O46" s="192"/>
      <c r="P46" s="191" t="s">
        <v>51</v>
      </c>
      <c r="Q46" s="193"/>
      <c r="R46" s="192"/>
      <c r="S46" s="191" t="s">
        <v>51</v>
      </c>
      <c r="T46" s="192"/>
      <c r="U46" s="194" t="s">
        <v>51</v>
      </c>
      <c r="V46" s="195"/>
      <c r="W46" s="194" t="s">
        <v>51</v>
      </c>
      <c r="X46" s="196"/>
      <c r="Y46" s="196"/>
      <c r="Z46" s="196"/>
      <c r="AA46" s="195"/>
      <c r="AB46" s="57" t="s">
        <v>51</v>
      </c>
      <c r="AC46" s="197" t="s">
        <v>51</v>
      </c>
      <c r="AD46" s="196"/>
      <c r="AE46" s="195"/>
      <c r="AF46" s="58" t="s">
        <v>51</v>
      </c>
    </row>
    <row r="47" spans="5:32" ht="1.5" customHeight="1" thickTop="1" x14ac:dyDescent="0.25"/>
    <row r="48" spans="5:32" ht="15" customHeight="1" x14ac:dyDescent="0.25">
      <c r="E48" s="59" t="s">
        <v>1285</v>
      </c>
    </row>
    <row r="49" ht="2.4500000000000002" customHeight="1" x14ac:dyDescent="0.25"/>
    <row r="50" ht="0.6" customHeight="1" x14ac:dyDescent="0.25"/>
    <row r="51" ht="16.5" customHeight="1" x14ac:dyDescent="0.25"/>
  </sheetData>
  <sheetProtection algorithmName="SHA-512" hashValue="f1JSFJDlEEoGJ5cF2OGJiIHkDYJFwvHubbfpzzmTBFThTc+D0SFaZm/VY36oZaEPgqPl5dzSJwbOR8mhQZ/Opw==" saltValue="ihM2x6eTKJW1fhNxkKM2DQ==" spinCount="100000" sheet="1" objects="1" scenarios="1"/>
  <mergeCells count="216">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E29:I29"/>
    <mergeCell ref="J29:K29"/>
    <mergeCell ref="L29:M29"/>
    <mergeCell ref="N29:O29"/>
    <mergeCell ref="P29:R29"/>
    <mergeCell ref="S29:T29"/>
    <mergeCell ref="U29:V29"/>
    <mergeCell ref="W29:AA29"/>
    <mergeCell ref="AC29:AE29"/>
    <mergeCell ref="E30:I30"/>
    <mergeCell ref="J30:K30"/>
    <mergeCell ref="L30:M30"/>
    <mergeCell ref="N30:O30"/>
    <mergeCell ref="P30:R30"/>
    <mergeCell ref="S30:T30"/>
    <mergeCell ref="U30:V30"/>
    <mergeCell ref="W30:AA30"/>
    <mergeCell ref="AC30:AE30"/>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3:I33"/>
    <mergeCell ref="J33:K33"/>
    <mergeCell ref="L33:M33"/>
    <mergeCell ref="N33:O33"/>
    <mergeCell ref="P33:R33"/>
    <mergeCell ref="S33:T33"/>
    <mergeCell ref="U33:V33"/>
    <mergeCell ref="W33:AA33"/>
    <mergeCell ref="AC33:AE33"/>
    <mergeCell ref="E34:I34"/>
    <mergeCell ref="J34:K34"/>
    <mergeCell ref="L34:M34"/>
    <mergeCell ref="N34:O34"/>
    <mergeCell ref="P34:R34"/>
    <mergeCell ref="S34:T34"/>
    <mergeCell ref="U34:V34"/>
    <mergeCell ref="W34:AA34"/>
    <mergeCell ref="AC34:AE34"/>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7:I37"/>
    <mergeCell ref="J37:K37"/>
    <mergeCell ref="L37:M37"/>
    <mergeCell ref="N37:O37"/>
    <mergeCell ref="P37:R37"/>
    <mergeCell ref="S37:T37"/>
    <mergeCell ref="U37:V37"/>
    <mergeCell ref="W37:AA37"/>
    <mergeCell ref="AC37:AE37"/>
    <mergeCell ref="E38:I38"/>
    <mergeCell ref="J38:K38"/>
    <mergeCell ref="L38:M38"/>
    <mergeCell ref="N38:O38"/>
    <mergeCell ref="P38:R38"/>
    <mergeCell ref="S38:T38"/>
    <mergeCell ref="U38:V38"/>
    <mergeCell ref="W38:AA38"/>
    <mergeCell ref="AC38:AE38"/>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41:I41"/>
    <mergeCell ref="J41:K41"/>
    <mergeCell ref="L41:M41"/>
    <mergeCell ref="N41:O41"/>
    <mergeCell ref="P41:R41"/>
    <mergeCell ref="S41:T41"/>
    <mergeCell ref="U41:V41"/>
    <mergeCell ref="W41:AA41"/>
    <mergeCell ref="AC41:AE41"/>
    <mergeCell ref="E42:I42"/>
    <mergeCell ref="J42:K42"/>
    <mergeCell ref="L42:M42"/>
    <mergeCell ref="N42:O42"/>
    <mergeCell ref="P42:R42"/>
    <mergeCell ref="S42:T42"/>
    <mergeCell ref="U42:V42"/>
    <mergeCell ref="W42:AA42"/>
    <mergeCell ref="AC42:AE42"/>
    <mergeCell ref="U43:V43"/>
    <mergeCell ref="W43:AA43"/>
    <mergeCell ref="AC43:AE43"/>
    <mergeCell ref="E44:I44"/>
    <mergeCell ref="J44:K44"/>
    <mergeCell ref="L44:M44"/>
    <mergeCell ref="N44:O44"/>
    <mergeCell ref="P44:R44"/>
    <mergeCell ref="S44:T44"/>
    <mergeCell ref="U44:V44"/>
    <mergeCell ref="E43:I43"/>
    <mergeCell ref="J43:K43"/>
    <mergeCell ref="L43:M43"/>
    <mergeCell ref="N43:O43"/>
    <mergeCell ref="P43:R43"/>
    <mergeCell ref="S43:T43"/>
    <mergeCell ref="W44:AA44"/>
    <mergeCell ref="AC44:AE44"/>
    <mergeCell ref="E45:I45"/>
    <mergeCell ref="J45:K45"/>
    <mergeCell ref="L45:M45"/>
    <mergeCell ref="N45:O45"/>
    <mergeCell ref="P45:R45"/>
    <mergeCell ref="S45:T45"/>
    <mergeCell ref="U45:V45"/>
    <mergeCell ref="W45:AA45"/>
    <mergeCell ref="AC45:AE45"/>
    <mergeCell ref="E46:I46"/>
    <mergeCell ref="J46:K46"/>
    <mergeCell ref="L46:M46"/>
    <mergeCell ref="N46:O46"/>
    <mergeCell ref="P46:R46"/>
    <mergeCell ref="S46:T46"/>
    <mergeCell ref="U46:V46"/>
    <mergeCell ref="W46:AA46"/>
    <mergeCell ref="AC46:AE46"/>
  </mergeCells>
  <hyperlinks>
    <hyperlink ref="E48" location="INDEX!A1" display="Return to Index" xr:uid="{A4B88A88-0395-483C-A6D4-F163B9E19B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PRMI - Proserpine Mill (66/11kV)</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AJ51"/>
  <sheetViews>
    <sheetView showGridLines="0" topLeftCell="A5" workbookViewId="0">
      <selection activeCell="A35" sqref="A3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915</v>
      </c>
      <c r="J3" s="110"/>
      <c r="K3" s="110"/>
      <c r="L3" s="110"/>
      <c r="M3" s="110"/>
      <c r="N3" s="110"/>
      <c r="O3" s="110"/>
      <c r="P3" s="110"/>
      <c r="Q3" s="110"/>
      <c r="R3" s="110"/>
      <c r="S3" s="110"/>
      <c r="V3" s="112" t="s">
        <v>3</v>
      </c>
      <c r="W3" s="110"/>
      <c r="Y3" s="113" t="s">
        <v>596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916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917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918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5.4</v>
      </c>
      <c r="K26" s="87"/>
      <c r="L26" s="122">
        <v>5.4</v>
      </c>
      <c r="M26" s="87"/>
      <c r="N26" s="122">
        <v>5.4</v>
      </c>
      <c r="O26" s="87"/>
      <c r="P26" s="122">
        <v>5.4</v>
      </c>
      <c r="Q26" s="88"/>
      <c r="R26" s="87"/>
      <c r="S26" s="122">
        <v>5.4</v>
      </c>
      <c r="T26" s="87"/>
      <c r="U26" s="122">
        <v>6</v>
      </c>
      <c r="V26" s="87"/>
      <c r="W26" s="122">
        <v>6</v>
      </c>
      <c r="X26" s="88"/>
      <c r="Y26" s="88"/>
      <c r="Z26" s="88"/>
      <c r="AA26" s="87"/>
      <c r="AB26" s="3">
        <v>6</v>
      </c>
      <c r="AC26" s="91">
        <v>6</v>
      </c>
      <c r="AD26" s="88"/>
      <c r="AE26" s="87"/>
      <c r="AF26" s="4">
        <v>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v>
      </c>
      <c r="K28" s="87"/>
      <c r="L28" s="122">
        <v>1.6</v>
      </c>
      <c r="M28" s="87"/>
      <c r="N28" s="122">
        <v>1.6</v>
      </c>
      <c r="O28" s="87"/>
      <c r="P28" s="122">
        <v>1.6</v>
      </c>
      <c r="Q28" s="88"/>
      <c r="R28" s="87"/>
      <c r="S28" s="122">
        <v>1.6</v>
      </c>
      <c r="T28" s="87"/>
      <c r="U28" s="122">
        <v>1.5</v>
      </c>
      <c r="V28" s="87"/>
      <c r="W28" s="122">
        <v>1.5</v>
      </c>
      <c r="X28" s="88"/>
      <c r="Y28" s="88"/>
      <c r="Z28" s="88"/>
      <c r="AA28" s="87"/>
      <c r="AB28" s="3">
        <v>1.5</v>
      </c>
      <c r="AC28" s="91">
        <v>1.4</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0.97499999999999998</v>
      </c>
      <c r="K31" s="87"/>
      <c r="L31" s="124">
        <v>0.97499999999999998</v>
      </c>
      <c r="M31" s="87"/>
      <c r="N31" s="124">
        <v>0.97499999999999998</v>
      </c>
      <c r="O31" s="87"/>
      <c r="P31" s="124">
        <v>0.97499999999999998</v>
      </c>
      <c r="Q31" s="88"/>
      <c r="R31" s="87"/>
      <c r="S31" s="124">
        <v>0.97499999999999998</v>
      </c>
      <c r="T31" s="87"/>
      <c r="U31" s="124">
        <v>0.98499999999999999</v>
      </c>
      <c r="V31" s="87"/>
      <c r="W31" s="124">
        <v>0.98499999999999999</v>
      </c>
      <c r="X31" s="88"/>
      <c r="Y31" s="88"/>
      <c r="Z31" s="88"/>
      <c r="AA31" s="87"/>
      <c r="AB31" s="7">
        <v>0.98499999999999999</v>
      </c>
      <c r="AC31" s="94">
        <v>0.98499999999999999</v>
      </c>
      <c r="AD31" s="88"/>
      <c r="AE31" s="87"/>
      <c r="AF31" s="8">
        <v>0.98499999999999999</v>
      </c>
    </row>
    <row r="32" spans="4:32" ht="13.15" customHeight="1" x14ac:dyDescent="0.25">
      <c r="E32" s="89" t="s">
        <v>34</v>
      </c>
      <c r="F32" s="88"/>
      <c r="G32" s="88"/>
      <c r="H32" s="88"/>
      <c r="I32" s="90"/>
      <c r="J32" s="122">
        <v>3</v>
      </c>
      <c r="K32" s="87"/>
      <c r="L32" s="122">
        <v>3</v>
      </c>
      <c r="M32" s="87"/>
      <c r="N32" s="122">
        <v>3</v>
      </c>
      <c r="O32" s="87"/>
      <c r="P32" s="122">
        <v>3</v>
      </c>
      <c r="Q32" s="88"/>
      <c r="R32" s="87"/>
      <c r="S32" s="122">
        <v>3</v>
      </c>
      <c r="T32" s="87"/>
      <c r="U32" s="122">
        <v>3</v>
      </c>
      <c r="V32" s="87"/>
      <c r="W32" s="122">
        <v>3</v>
      </c>
      <c r="X32" s="88"/>
      <c r="Y32" s="88"/>
      <c r="Z32" s="88"/>
      <c r="AA32" s="87"/>
      <c r="AB32" s="3">
        <v>3</v>
      </c>
      <c r="AC32" s="91">
        <v>3</v>
      </c>
      <c r="AD32" s="88"/>
      <c r="AE32" s="87"/>
      <c r="AF32" s="4">
        <v>3</v>
      </c>
    </row>
    <row r="33" spans="5:32" ht="13.15" customHeight="1" x14ac:dyDescent="0.25">
      <c r="E33" s="92" t="s">
        <v>35</v>
      </c>
      <c r="F33" s="88"/>
      <c r="G33" s="88"/>
      <c r="H33" s="88"/>
      <c r="I33" s="90"/>
      <c r="J33" s="123">
        <v>1.5</v>
      </c>
      <c r="K33" s="87"/>
      <c r="L33" s="123">
        <v>1.5</v>
      </c>
      <c r="M33" s="87"/>
      <c r="N33" s="123">
        <v>1.5</v>
      </c>
      <c r="O33" s="87"/>
      <c r="P33" s="123">
        <v>1.5</v>
      </c>
      <c r="Q33" s="88"/>
      <c r="R33" s="87"/>
      <c r="S33" s="123">
        <v>1.5</v>
      </c>
      <c r="T33" s="87"/>
      <c r="U33" s="123">
        <v>1.4</v>
      </c>
      <c r="V33" s="87"/>
      <c r="W33" s="123">
        <v>1.4</v>
      </c>
      <c r="X33" s="88"/>
      <c r="Y33" s="88"/>
      <c r="Z33" s="88"/>
      <c r="AA33" s="87"/>
      <c r="AB33" s="9">
        <v>1.4</v>
      </c>
      <c r="AC33" s="93">
        <v>1.4</v>
      </c>
      <c r="AD33" s="88"/>
      <c r="AE33" s="87"/>
      <c r="AF33" s="10">
        <v>1.4</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7IjLuPETBg5hc3LcVwVxf39cBsyMAIB3JEZkSNNF5JxZx+5T2fTIEYFcuBKfsS4qf7J5B2qNDdU0gh4rwIvr6g==" saltValue="5CdjrauE56OfYgoXLCnFC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76B3981-BA14-4CD4-876D-BE608322B9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PROT - Proston (66/11kV)</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919</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920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921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922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v>
      </c>
      <c r="K26" s="87"/>
      <c r="L26" s="122">
        <v>14</v>
      </c>
      <c r="M26" s="87"/>
      <c r="N26" s="122">
        <v>14</v>
      </c>
      <c r="O26" s="87"/>
      <c r="P26" s="122">
        <v>14</v>
      </c>
      <c r="Q26" s="88"/>
      <c r="R26" s="87"/>
      <c r="S26" s="122">
        <v>14</v>
      </c>
      <c r="T26" s="87"/>
      <c r="U26" s="122">
        <v>15.5</v>
      </c>
      <c r="V26" s="87"/>
      <c r="W26" s="122">
        <v>15.5</v>
      </c>
      <c r="X26" s="88"/>
      <c r="Y26" s="88"/>
      <c r="Z26" s="88"/>
      <c r="AA26" s="87"/>
      <c r="AB26" s="3">
        <v>15.5</v>
      </c>
      <c r="AC26" s="91">
        <v>15.5</v>
      </c>
      <c r="AD26" s="88"/>
      <c r="AE26" s="87"/>
      <c r="AF26" s="4">
        <v>15.5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6.7</v>
      </c>
      <c r="K28" s="87"/>
      <c r="L28" s="122">
        <v>6.7</v>
      </c>
      <c r="M28" s="87"/>
      <c r="N28" s="122">
        <v>6.7</v>
      </c>
      <c r="O28" s="87"/>
      <c r="P28" s="122">
        <v>6.7</v>
      </c>
      <c r="Q28" s="88"/>
      <c r="R28" s="87"/>
      <c r="S28" s="122">
        <v>6.7</v>
      </c>
      <c r="T28" s="87"/>
      <c r="U28" s="122">
        <v>6</v>
      </c>
      <c r="V28" s="87"/>
      <c r="W28" s="122">
        <v>6</v>
      </c>
      <c r="X28" s="88"/>
      <c r="Y28" s="88"/>
      <c r="Z28" s="88"/>
      <c r="AA28" s="87"/>
      <c r="AB28" s="3">
        <v>6</v>
      </c>
      <c r="AC28" s="91">
        <v>6</v>
      </c>
      <c r="AD28" s="88"/>
      <c r="AE28" s="87"/>
      <c r="AF28" s="4">
        <v>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8.1999999999999993</v>
      </c>
      <c r="K32" s="87"/>
      <c r="L32" s="122">
        <v>8.1999999999999993</v>
      </c>
      <c r="M32" s="87"/>
      <c r="N32" s="122">
        <v>8.1999999999999993</v>
      </c>
      <c r="O32" s="87"/>
      <c r="P32" s="122">
        <v>8.1999999999999993</v>
      </c>
      <c r="Q32" s="88"/>
      <c r="R32" s="87"/>
      <c r="S32" s="122">
        <v>8.1999999999999993</v>
      </c>
      <c r="T32" s="87"/>
      <c r="U32" s="122">
        <v>8.8000000000000007</v>
      </c>
      <c r="V32" s="87"/>
      <c r="W32" s="122">
        <v>8.8000000000000007</v>
      </c>
      <c r="X32" s="88"/>
      <c r="Y32" s="88"/>
      <c r="Z32" s="88"/>
      <c r="AA32" s="87"/>
      <c r="AB32" s="3">
        <v>8.8000000000000007</v>
      </c>
      <c r="AC32" s="91">
        <v>8.8000000000000007</v>
      </c>
      <c r="AD32" s="88"/>
      <c r="AE32" s="87"/>
      <c r="AF32" s="4">
        <v>8.8000000000000007</v>
      </c>
    </row>
    <row r="33" spans="5:32" ht="13.15" customHeight="1" x14ac:dyDescent="0.25">
      <c r="E33" s="92" t="s">
        <v>35</v>
      </c>
      <c r="F33" s="88"/>
      <c r="G33" s="88"/>
      <c r="H33" s="88"/>
      <c r="I33" s="90"/>
      <c r="J33" s="123">
        <v>6.4</v>
      </c>
      <c r="K33" s="87"/>
      <c r="L33" s="123">
        <v>6.4</v>
      </c>
      <c r="M33" s="87"/>
      <c r="N33" s="123">
        <v>6.4</v>
      </c>
      <c r="O33" s="87"/>
      <c r="P33" s="123">
        <v>6.4</v>
      </c>
      <c r="Q33" s="88"/>
      <c r="R33" s="87"/>
      <c r="S33" s="123">
        <v>6.4</v>
      </c>
      <c r="T33" s="87"/>
      <c r="U33" s="123">
        <v>5.9</v>
      </c>
      <c r="V33" s="87"/>
      <c r="W33" s="123">
        <v>5.9</v>
      </c>
      <c r="X33" s="88"/>
      <c r="Y33" s="88"/>
      <c r="Z33" s="88"/>
      <c r="AA33" s="87"/>
      <c r="AB33" s="9">
        <v>5.9</v>
      </c>
      <c r="AC33" s="93">
        <v>5.9</v>
      </c>
      <c r="AD33" s="88"/>
      <c r="AE33" s="87"/>
      <c r="AF33" s="10">
        <v>5.9</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923</v>
      </c>
      <c r="K35" s="87"/>
      <c r="L35" s="121" t="s">
        <v>923</v>
      </c>
      <c r="M35" s="87"/>
      <c r="N35" s="121" t="s">
        <v>923</v>
      </c>
      <c r="O35" s="87"/>
      <c r="P35" s="121" t="s">
        <v>923</v>
      </c>
      <c r="Q35" s="88"/>
      <c r="R35" s="87"/>
      <c r="S35" s="121" t="s">
        <v>923</v>
      </c>
      <c r="T35" s="87"/>
      <c r="U35" s="121" t="s">
        <v>923</v>
      </c>
      <c r="V35" s="87"/>
      <c r="W35" s="121" t="s">
        <v>923</v>
      </c>
      <c r="X35" s="88"/>
      <c r="Y35" s="88"/>
      <c r="Z35" s="88"/>
      <c r="AA35" s="87"/>
      <c r="AB35" s="5" t="s">
        <v>923</v>
      </c>
      <c r="AC35" s="86" t="s">
        <v>923</v>
      </c>
      <c r="AD35" s="88"/>
      <c r="AE35" s="87"/>
      <c r="AF35" s="6" t="s">
        <v>923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WRsMmlVxv4WMkaC92danR9fJMZzN2THbAmKEcPVwICZeMxWywswfu0YkPVym+V256GjbA32qGvcSwCWrS01UA==" saltValue="XpH3juIS20aZFk14lw1cR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CD1396D-6035-44B1-9C7D-553839DB8D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PURR - Purrawunda (33/11kV)</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924</v>
      </c>
      <c r="J3" s="110"/>
      <c r="K3" s="110"/>
      <c r="L3" s="110"/>
      <c r="M3" s="110"/>
      <c r="N3" s="110"/>
      <c r="O3" s="110"/>
      <c r="P3" s="110"/>
      <c r="Q3" s="110"/>
      <c r="R3" s="110"/>
      <c r="S3" s="110"/>
      <c r="V3" s="112" t="s">
        <v>3</v>
      </c>
      <c r="W3" s="110"/>
      <c r="Y3" s="113" t="s">
        <v>263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925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926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927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6.3</v>
      </c>
      <c r="K26" s="87"/>
      <c r="L26" s="122">
        <v>6.3</v>
      </c>
      <c r="M26" s="87"/>
      <c r="N26" s="122">
        <v>6.3</v>
      </c>
      <c r="O26" s="87"/>
      <c r="P26" s="122">
        <v>6.3</v>
      </c>
      <c r="Q26" s="88"/>
      <c r="R26" s="87"/>
      <c r="S26" s="122">
        <v>6.3</v>
      </c>
      <c r="T26" s="87"/>
      <c r="U26" s="122">
        <v>7.4</v>
      </c>
      <c r="V26" s="87"/>
      <c r="W26" s="122">
        <v>7.4</v>
      </c>
      <c r="X26" s="88"/>
      <c r="Y26" s="88"/>
      <c r="Z26" s="88"/>
      <c r="AA26" s="87"/>
      <c r="AB26" s="3">
        <v>7.4</v>
      </c>
      <c r="AC26" s="91">
        <v>7.4</v>
      </c>
      <c r="AD26" s="88"/>
      <c r="AE26" s="87"/>
      <c r="AF26" s="4">
        <v>7.4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v>
      </c>
      <c r="K28" s="87"/>
      <c r="L28" s="122">
        <v>2.6</v>
      </c>
      <c r="M28" s="87"/>
      <c r="N28" s="122">
        <v>2.6</v>
      </c>
      <c r="O28" s="87"/>
      <c r="P28" s="122">
        <v>2.6</v>
      </c>
      <c r="Q28" s="88"/>
      <c r="R28" s="87"/>
      <c r="S28" s="122">
        <v>2.6</v>
      </c>
      <c r="T28" s="87"/>
      <c r="U28" s="122">
        <v>1.6</v>
      </c>
      <c r="V28" s="87"/>
      <c r="W28" s="122">
        <v>1.6</v>
      </c>
      <c r="X28" s="88"/>
      <c r="Y28" s="88"/>
      <c r="Z28" s="88"/>
      <c r="AA28" s="87"/>
      <c r="AB28" s="3">
        <v>1.6</v>
      </c>
      <c r="AC28" s="91">
        <v>1.6</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0.92300000000000004</v>
      </c>
      <c r="V31" s="87"/>
      <c r="W31" s="124">
        <v>0.92300000000000004</v>
      </c>
      <c r="X31" s="88"/>
      <c r="Y31" s="88"/>
      <c r="Z31" s="88"/>
      <c r="AA31" s="87"/>
      <c r="AB31" s="7">
        <v>0.92300000000000004</v>
      </c>
      <c r="AC31" s="94">
        <v>0.92300000000000004</v>
      </c>
      <c r="AD31" s="88"/>
      <c r="AE31" s="87"/>
      <c r="AF31" s="8">
        <v>0.92300000000000004</v>
      </c>
    </row>
    <row r="32" spans="4:32" ht="13.15" customHeight="1" x14ac:dyDescent="0.25">
      <c r="E32" s="89" t="s">
        <v>34</v>
      </c>
      <c r="F32" s="88"/>
      <c r="G32" s="88"/>
      <c r="H32" s="88"/>
      <c r="I32" s="90"/>
      <c r="J32" s="122">
        <v>3.7</v>
      </c>
      <c r="K32" s="87"/>
      <c r="L32" s="122">
        <v>3.7</v>
      </c>
      <c r="M32" s="87"/>
      <c r="N32" s="122">
        <v>3.7</v>
      </c>
      <c r="O32" s="87"/>
      <c r="P32" s="122">
        <v>3.7</v>
      </c>
      <c r="Q32" s="88"/>
      <c r="R32" s="87"/>
      <c r="S32" s="122">
        <v>3.7</v>
      </c>
      <c r="T32" s="87"/>
      <c r="U32" s="122">
        <v>4.3</v>
      </c>
      <c r="V32" s="87"/>
      <c r="W32" s="122">
        <v>4.3</v>
      </c>
      <c r="X32" s="88"/>
      <c r="Y32" s="88"/>
      <c r="Z32" s="88"/>
      <c r="AA32" s="87"/>
      <c r="AB32" s="3">
        <v>4.3</v>
      </c>
      <c r="AC32" s="91">
        <v>4.3</v>
      </c>
      <c r="AD32" s="88"/>
      <c r="AE32" s="87"/>
      <c r="AF32" s="4">
        <v>4.3</v>
      </c>
    </row>
    <row r="33" spans="5:32" ht="13.15" customHeight="1" x14ac:dyDescent="0.25">
      <c r="E33" s="92" t="s">
        <v>35</v>
      </c>
      <c r="F33" s="88"/>
      <c r="G33" s="88"/>
      <c r="H33" s="88"/>
      <c r="I33" s="90"/>
      <c r="J33" s="123">
        <v>2.2999999999999998</v>
      </c>
      <c r="K33" s="87"/>
      <c r="L33" s="123">
        <v>2.2999999999999998</v>
      </c>
      <c r="M33" s="87"/>
      <c r="N33" s="123">
        <v>2.2999999999999998</v>
      </c>
      <c r="O33" s="87"/>
      <c r="P33" s="123">
        <v>2.2999999999999998</v>
      </c>
      <c r="Q33" s="88"/>
      <c r="R33" s="87"/>
      <c r="S33" s="123">
        <v>2.2999999999999998</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458</v>
      </c>
      <c r="K35" s="87"/>
      <c r="L35" s="121" t="s">
        <v>458</v>
      </c>
      <c r="M35" s="87"/>
      <c r="N35" s="121" t="s">
        <v>458</v>
      </c>
      <c r="O35" s="87"/>
      <c r="P35" s="121" t="s">
        <v>458</v>
      </c>
      <c r="Q35" s="88"/>
      <c r="R35" s="87"/>
      <c r="S35" s="121" t="s">
        <v>458</v>
      </c>
      <c r="T35" s="87"/>
      <c r="U35" s="121" t="s">
        <v>458</v>
      </c>
      <c r="V35" s="87"/>
      <c r="W35" s="121" t="s">
        <v>458</v>
      </c>
      <c r="X35" s="88"/>
      <c r="Y35" s="88"/>
      <c r="Z35" s="88"/>
      <c r="AA35" s="87"/>
      <c r="AB35" s="5" t="s">
        <v>458</v>
      </c>
      <c r="AC35" s="86" t="s">
        <v>458</v>
      </c>
      <c r="AD35" s="88"/>
      <c r="AE35" s="87"/>
      <c r="AF35" s="6" t="s">
        <v>458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QrB5//eJig77rJ0zTbsXLrCUlv22Dj8+1bOQ13MgkcNg2IFM2umstZXFBQ6NKHXlr92/TRhmLf2sUCfUvAQzg==" saltValue="fn8+L0jh6Hpz96tMdDAKB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8C20ECA-0177-4348-BBB1-02FB92A2A4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QUIL - Quilpie (66/11kV)</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928</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150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929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930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12.5</v>
      </c>
      <c r="K26" s="87"/>
      <c r="L26" s="122">
        <v>12.5</v>
      </c>
      <c r="M26" s="87"/>
      <c r="N26" s="122">
        <v>12.5</v>
      </c>
      <c r="O26" s="87"/>
      <c r="P26" s="122">
        <v>12.5</v>
      </c>
      <c r="Q26" s="88"/>
      <c r="R26" s="87"/>
      <c r="S26" s="122">
        <v>12.5</v>
      </c>
      <c r="T26" s="87"/>
      <c r="U26" s="122">
        <v>14</v>
      </c>
      <c r="V26" s="87"/>
      <c r="W26" s="122">
        <v>14</v>
      </c>
      <c r="X26" s="88"/>
      <c r="Y26" s="88"/>
      <c r="Z26" s="88"/>
      <c r="AA26" s="87"/>
      <c r="AB26" s="3">
        <v>14</v>
      </c>
      <c r="AC26" s="91">
        <v>14</v>
      </c>
      <c r="AD26" s="88"/>
      <c r="AE26" s="87"/>
      <c r="AF26" s="4">
        <v>14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4.2</v>
      </c>
      <c r="K28" s="87"/>
      <c r="L28" s="122">
        <v>4.2</v>
      </c>
      <c r="M28" s="87"/>
      <c r="N28" s="122">
        <v>4.2</v>
      </c>
      <c r="O28" s="87"/>
      <c r="P28" s="122">
        <v>4.3</v>
      </c>
      <c r="Q28" s="88"/>
      <c r="R28" s="87"/>
      <c r="S28" s="122">
        <v>4.3</v>
      </c>
      <c r="T28" s="87"/>
      <c r="U28" s="122">
        <v>3.2</v>
      </c>
      <c r="V28" s="87"/>
      <c r="W28" s="122">
        <v>3.2</v>
      </c>
      <c r="X28" s="88"/>
      <c r="Y28" s="88"/>
      <c r="Z28" s="88"/>
      <c r="AA28" s="87"/>
      <c r="AB28" s="3">
        <v>3.2</v>
      </c>
      <c r="AC28" s="91">
        <v>3.2</v>
      </c>
      <c r="AD28" s="88"/>
      <c r="AE28" s="87"/>
      <c r="AF28" s="4">
        <v>3.2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0.95199999999999996</v>
      </c>
      <c r="V31" s="87"/>
      <c r="W31" s="124">
        <v>0.95199999999999996</v>
      </c>
      <c r="X31" s="88"/>
      <c r="Y31" s="88"/>
      <c r="Z31" s="88"/>
      <c r="AA31" s="87"/>
      <c r="AB31" s="7">
        <v>0.95199999999999996</v>
      </c>
      <c r="AC31" s="94">
        <v>0.95199999999999996</v>
      </c>
      <c r="AD31" s="88"/>
      <c r="AE31" s="87"/>
      <c r="AF31" s="8">
        <v>0.95199999999999996</v>
      </c>
    </row>
    <row r="32" spans="4:32" ht="13.15" customHeight="1" x14ac:dyDescent="0.25">
      <c r="E32" s="89" t="s">
        <v>34</v>
      </c>
      <c r="F32" s="88"/>
      <c r="G32" s="88"/>
      <c r="H32" s="88"/>
      <c r="I32" s="90"/>
      <c r="J32" s="122">
        <v>7.5</v>
      </c>
      <c r="K32" s="87"/>
      <c r="L32" s="122">
        <v>7.5</v>
      </c>
      <c r="M32" s="87"/>
      <c r="N32" s="122">
        <v>7.5</v>
      </c>
      <c r="O32" s="87"/>
      <c r="P32" s="122">
        <v>7.5</v>
      </c>
      <c r="Q32" s="88"/>
      <c r="R32" s="87"/>
      <c r="S32" s="122">
        <v>7.5</v>
      </c>
      <c r="T32" s="87"/>
      <c r="U32" s="122">
        <v>7.5</v>
      </c>
      <c r="V32" s="87"/>
      <c r="W32" s="122">
        <v>7.5</v>
      </c>
      <c r="X32" s="88"/>
      <c r="Y32" s="88"/>
      <c r="Z32" s="88"/>
      <c r="AA32" s="87"/>
      <c r="AB32" s="3">
        <v>7.5</v>
      </c>
      <c r="AC32" s="91">
        <v>7.5</v>
      </c>
      <c r="AD32" s="88"/>
      <c r="AE32" s="87"/>
      <c r="AF32" s="4">
        <v>7.5</v>
      </c>
    </row>
    <row r="33" spans="5:32" ht="13.15" customHeight="1" x14ac:dyDescent="0.25">
      <c r="E33" s="92" t="s">
        <v>35</v>
      </c>
      <c r="F33" s="88"/>
      <c r="G33" s="88"/>
      <c r="H33" s="88"/>
      <c r="I33" s="90"/>
      <c r="J33" s="123">
        <v>3.9</v>
      </c>
      <c r="K33" s="87"/>
      <c r="L33" s="123">
        <v>3.9</v>
      </c>
      <c r="M33" s="87"/>
      <c r="N33" s="123">
        <v>4</v>
      </c>
      <c r="O33" s="87"/>
      <c r="P33" s="123">
        <v>4</v>
      </c>
      <c r="Q33" s="88"/>
      <c r="R33" s="87"/>
      <c r="S33" s="123">
        <v>4</v>
      </c>
      <c r="T33" s="87"/>
      <c r="U33" s="123">
        <v>3.1</v>
      </c>
      <c r="V33" s="87"/>
      <c r="W33" s="123">
        <v>3.1</v>
      </c>
      <c r="X33" s="88"/>
      <c r="Y33" s="88"/>
      <c r="Z33" s="88"/>
      <c r="AA33" s="87"/>
      <c r="AB33" s="9">
        <v>3.1</v>
      </c>
      <c r="AC33" s="93">
        <v>3.1</v>
      </c>
      <c r="AD33" s="88"/>
      <c r="AE33" s="87"/>
      <c r="AF33" s="10">
        <v>3.1</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7+/9NswTgEvpLuAJn84/pazWdlxg4eHAqbCEfB/q0D19a+YoPZNlR+id8wuGTYdj9Tdd5hmLtVVC709bRkDN4A==" saltValue="X+qFTBLOn5FM0utMpa6KR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D9F0609-38DA-46A4-9444-1904AA4C7A4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RAGL - Raglan (66/22kV)</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931</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588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932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80.400000000000006</v>
      </c>
      <c r="K26" s="87"/>
      <c r="L26" s="122">
        <v>80.400000000000006</v>
      </c>
      <c r="M26" s="87"/>
      <c r="N26" s="122">
        <v>80.400000000000006</v>
      </c>
      <c r="O26" s="87"/>
      <c r="P26" s="122">
        <v>80.400000000000006</v>
      </c>
      <c r="Q26" s="88"/>
      <c r="R26" s="87"/>
      <c r="S26" s="122">
        <v>80.400000000000006</v>
      </c>
      <c r="T26" s="87"/>
      <c r="U26" s="122">
        <v>84.4</v>
      </c>
      <c r="V26" s="87"/>
      <c r="W26" s="122">
        <v>84.4</v>
      </c>
      <c r="X26" s="88"/>
      <c r="Y26" s="88"/>
      <c r="Z26" s="88"/>
      <c r="AA26" s="87"/>
      <c r="AB26" s="3">
        <v>84.4</v>
      </c>
      <c r="AC26" s="91">
        <v>84.4</v>
      </c>
      <c r="AD26" s="88"/>
      <c r="AE26" s="87"/>
      <c r="AF26" s="4">
        <v>84.4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23.4</v>
      </c>
      <c r="K28" s="87"/>
      <c r="L28" s="122">
        <v>23.5</v>
      </c>
      <c r="M28" s="87"/>
      <c r="N28" s="122">
        <v>23.6</v>
      </c>
      <c r="O28" s="87"/>
      <c r="P28" s="122">
        <v>23.8</v>
      </c>
      <c r="Q28" s="88"/>
      <c r="R28" s="87"/>
      <c r="S28" s="122">
        <v>24</v>
      </c>
      <c r="T28" s="87"/>
      <c r="U28" s="122">
        <v>11.4</v>
      </c>
      <c r="V28" s="87"/>
      <c r="W28" s="122">
        <v>11.4</v>
      </c>
      <c r="X28" s="88"/>
      <c r="Y28" s="88"/>
      <c r="Z28" s="88"/>
      <c r="AA28" s="87"/>
      <c r="AB28" s="3">
        <v>11.4</v>
      </c>
      <c r="AC28" s="91">
        <v>11.4</v>
      </c>
      <c r="AD28" s="88"/>
      <c r="AE28" s="87"/>
      <c r="AF28" s="4">
        <v>11.5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0.99199999999999999</v>
      </c>
      <c r="V31" s="87"/>
      <c r="W31" s="124">
        <v>0.99199999999999999</v>
      </c>
      <c r="X31" s="88"/>
      <c r="Y31" s="88"/>
      <c r="Z31" s="88"/>
      <c r="AA31" s="87"/>
      <c r="AB31" s="7">
        <v>0.99199999999999999</v>
      </c>
      <c r="AC31" s="94">
        <v>0.99199999999999999</v>
      </c>
      <c r="AD31" s="88"/>
      <c r="AE31" s="87"/>
      <c r="AF31" s="8">
        <v>0.99199999999999999</v>
      </c>
    </row>
    <row r="32" spans="4:32" ht="13.15" customHeight="1" x14ac:dyDescent="0.25">
      <c r="E32" s="89" t="s">
        <v>34</v>
      </c>
      <c r="F32" s="88"/>
      <c r="G32" s="88"/>
      <c r="H32" s="88"/>
      <c r="I32" s="90"/>
      <c r="J32" s="122">
        <v>42.9</v>
      </c>
      <c r="K32" s="87"/>
      <c r="L32" s="122">
        <v>42.9</v>
      </c>
      <c r="M32" s="87"/>
      <c r="N32" s="122">
        <v>42.9</v>
      </c>
      <c r="O32" s="87"/>
      <c r="P32" s="122">
        <v>42.9</v>
      </c>
      <c r="Q32" s="88"/>
      <c r="R32" s="87"/>
      <c r="S32" s="122">
        <v>42.9</v>
      </c>
      <c r="T32" s="87"/>
      <c r="U32" s="122">
        <v>45</v>
      </c>
      <c r="V32" s="87"/>
      <c r="W32" s="122">
        <v>45</v>
      </c>
      <c r="X32" s="88"/>
      <c r="Y32" s="88"/>
      <c r="Z32" s="88"/>
      <c r="AA32" s="87"/>
      <c r="AB32" s="3">
        <v>45</v>
      </c>
      <c r="AC32" s="91">
        <v>45</v>
      </c>
      <c r="AD32" s="88"/>
      <c r="AE32" s="87"/>
      <c r="AF32" s="4">
        <v>45</v>
      </c>
    </row>
    <row r="33" spans="5:32" ht="13.15" customHeight="1" x14ac:dyDescent="0.25">
      <c r="E33" s="92" t="s">
        <v>35</v>
      </c>
      <c r="F33" s="88"/>
      <c r="G33" s="88"/>
      <c r="H33" s="88"/>
      <c r="I33" s="90"/>
      <c r="J33" s="123">
        <v>19.3</v>
      </c>
      <c r="K33" s="87"/>
      <c r="L33" s="123">
        <v>19.399999999999999</v>
      </c>
      <c r="M33" s="87"/>
      <c r="N33" s="123">
        <v>19.5</v>
      </c>
      <c r="O33" s="87"/>
      <c r="P33" s="123">
        <v>19.600000000000001</v>
      </c>
      <c r="Q33" s="88"/>
      <c r="R33" s="87"/>
      <c r="S33" s="123">
        <v>19.8</v>
      </c>
      <c r="T33" s="87"/>
      <c r="U33" s="123">
        <v>11.2</v>
      </c>
      <c r="V33" s="87"/>
      <c r="W33" s="123">
        <v>11.2</v>
      </c>
      <c r="X33" s="88"/>
      <c r="Y33" s="88"/>
      <c r="Z33" s="88"/>
      <c r="AA33" s="87"/>
      <c r="AB33" s="9">
        <v>11.2</v>
      </c>
      <c r="AC33" s="93">
        <v>11.2</v>
      </c>
      <c r="AD33" s="88"/>
      <c r="AE33" s="87"/>
      <c r="AF33" s="10">
        <v>11.3</v>
      </c>
    </row>
    <row r="34" spans="5:32" ht="20.25" customHeight="1" x14ac:dyDescent="0.25">
      <c r="E34" s="89" t="s">
        <v>36</v>
      </c>
      <c r="F34" s="88"/>
      <c r="G34" s="88"/>
      <c r="H34" s="88"/>
      <c r="I34" s="90"/>
      <c r="J34" s="121">
        <v>1</v>
      </c>
      <c r="K34" s="87"/>
      <c r="L34" s="121">
        <v>1</v>
      </c>
      <c r="M34" s="87"/>
      <c r="N34" s="121">
        <v>1</v>
      </c>
      <c r="O34" s="87"/>
      <c r="P34" s="121">
        <v>1</v>
      </c>
      <c r="Q34" s="88"/>
      <c r="R34" s="87"/>
      <c r="S34" s="121">
        <v>1</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slFatRF7hVsnhmf+rQnhRFTx3h1HghsAID7iBbkjpoWqzNU/P9+xJf508Wna/Jgir0LiFKMEBQjJSH2ERIV08w==" saltValue="ltES3Xx2E1UMTlxMiWiL2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BA82EF1-5482-4D9F-9826-04B8E452B13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RASM - Rasmussen (66/11kV)</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933</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934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935</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936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937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19.600000000000001</v>
      </c>
      <c r="K26" s="87"/>
      <c r="L26" s="122">
        <v>19.600000000000001</v>
      </c>
      <c r="M26" s="87"/>
      <c r="N26" s="122">
        <v>19.600000000000001</v>
      </c>
      <c r="O26" s="87"/>
      <c r="P26" s="122">
        <v>19.600000000000001</v>
      </c>
      <c r="Q26" s="88"/>
      <c r="R26" s="87"/>
      <c r="S26" s="122">
        <v>19.600000000000001</v>
      </c>
      <c r="T26" s="87"/>
      <c r="U26" s="122">
        <v>22.3</v>
      </c>
      <c r="V26" s="87"/>
      <c r="W26" s="122">
        <v>22.3</v>
      </c>
      <c r="X26" s="88"/>
      <c r="Y26" s="88"/>
      <c r="Z26" s="88"/>
      <c r="AA26" s="87"/>
      <c r="AB26" s="3">
        <v>22.3</v>
      </c>
      <c r="AC26" s="91">
        <v>22.3</v>
      </c>
      <c r="AD26" s="88"/>
      <c r="AE26" s="87"/>
      <c r="AF26" s="4">
        <v>22.3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2.4</v>
      </c>
      <c r="K28" s="87"/>
      <c r="L28" s="122">
        <v>2.4</v>
      </c>
      <c r="M28" s="87"/>
      <c r="N28" s="122">
        <v>2.4</v>
      </c>
      <c r="O28" s="87"/>
      <c r="P28" s="122">
        <v>2.4</v>
      </c>
      <c r="Q28" s="88"/>
      <c r="R28" s="87"/>
      <c r="S28" s="122">
        <v>2.4</v>
      </c>
      <c r="T28" s="87"/>
      <c r="U28" s="122">
        <v>2.7</v>
      </c>
      <c r="V28" s="87"/>
      <c r="W28" s="122">
        <v>2.7</v>
      </c>
      <c r="X28" s="88"/>
      <c r="Y28" s="88"/>
      <c r="Z28" s="88"/>
      <c r="AA28" s="87"/>
      <c r="AB28" s="3">
        <v>2.7</v>
      </c>
      <c r="AC28" s="91">
        <v>2.6</v>
      </c>
      <c r="AD28" s="88"/>
      <c r="AE28" s="87"/>
      <c r="AF28" s="4">
        <v>2.6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0.91600000000000004</v>
      </c>
      <c r="K31" s="87"/>
      <c r="L31" s="124">
        <v>0.91600000000000004</v>
      </c>
      <c r="M31" s="87"/>
      <c r="N31" s="124">
        <v>0.91600000000000004</v>
      </c>
      <c r="O31" s="87"/>
      <c r="P31" s="124">
        <v>0.91600000000000004</v>
      </c>
      <c r="Q31" s="88"/>
      <c r="R31" s="87"/>
      <c r="S31" s="124">
        <v>0.91600000000000004</v>
      </c>
      <c r="T31" s="87"/>
      <c r="U31" s="124">
        <v>0.91800000000000004</v>
      </c>
      <c r="V31" s="87"/>
      <c r="W31" s="124">
        <v>0.91800000000000004</v>
      </c>
      <c r="X31" s="88"/>
      <c r="Y31" s="88"/>
      <c r="Z31" s="88"/>
      <c r="AA31" s="87"/>
      <c r="AB31" s="7">
        <v>0.91800000000000004</v>
      </c>
      <c r="AC31" s="94">
        <v>0.91800000000000004</v>
      </c>
      <c r="AD31" s="88"/>
      <c r="AE31" s="87"/>
      <c r="AF31" s="8">
        <v>0.91800000000000004</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2.2999999999999998</v>
      </c>
      <c r="K33" s="87"/>
      <c r="L33" s="123">
        <v>2.2000000000000002</v>
      </c>
      <c r="M33" s="87"/>
      <c r="N33" s="123">
        <v>2.2000000000000002</v>
      </c>
      <c r="O33" s="87"/>
      <c r="P33" s="123">
        <v>2.2000000000000002</v>
      </c>
      <c r="Q33" s="88"/>
      <c r="R33" s="87"/>
      <c r="S33" s="123">
        <v>2.2000000000000002</v>
      </c>
      <c r="T33" s="87"/>
      <c r="U33" s="123">
        <v>2.6</v>
      </c>
      <c r="V33" s="87"/>
      <c r="W33" s="123">
        <v>2.6</v>
      </c>
      <c r="X33" s="88"/>
      <c r="Y33" s="88"/>
      <c r="Z33" s="88"/>
      <c r="AA33" s="87"/>
      <c r="AB33" s="9">
        <v>2.5</v>
      </c>
      <c r="AC33" s="93">
        <v>2.5</v>
      </c>
      <c r="AD33" s="88"/>
      <c r="AE33" s="87"/>
      <c r="AF33" s="10">
        <v>2.5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153</v>
      </c>
      <c r="K35" s="87"/>
      <c r="L35" s="121" t="s">
        <v>153</v>
      </c>
      <c r="M35" s="87"/>
      <c r="N35" s="121" t="s">
        <v>153</v>
      </c>
      <c r="O35" s="87"/>
      <c r="P35" s="121" t="s">
        <v>153</v>
      </c>
      <c r="Q35" s="88"/>
      <c r="R35" s="87"/>
      <c r="S35" s="121" t="s">
        <v>153</v>
      </c>
      <c r="T35" s="87"/>
      <c r="U35" s="121" t="s">
        <v>153</v>
      </c>
      <c r="V35" s="87"/>
      <c r="W35" s="121" t="s">
        <v>153</v>
      </c>
      <c r="X35" s="88"/>
      <c r="Y35" s="88"/>
      <c r="Z35" s="88"/>
      <c r="AA35" s="87"/>
      <c r="AB35" s="5" t="s">
        <v>153</v>
      </c>
      <c r="AC35" s="86" t="s">
        <v>153</v>
      </c>
      <c r="AD35" s="88"/>
      <c r="AE35" s="87"/>
      <c r="AF35" s="6" t="s">
        <v>153</v>
      </c>
    </row>
    <row r="36" spans="5:32" ht="13.15" customHeight="1" x14ac:dyDescent="0.25">
      <c r="E36" s="89" t="s">
        <v>39</v>
      </c>
      <c r="F36" s="88"/>
      <c r="G36" s="88"/>
      <c r="H36" s="88"/>
      <c r="I36" s="90"/>
      <c r="J36" s="122">
        <v>2.2999999999999998</v>
      </c>
      <c r="K36" s="87"/>
      <c r="L36" s="122">
        <v>2.2000000000000002</v>
      </c>
      <c r="M36" s="87"/>
      <c r="N36" s="122">
        <v>2.2000000000000002</v>
      </c>
      <c r="O36" s="87"/>
      <c r="P36" s="122">
        <v>2.2000000000000002</v>
      </c>
      <c r="Q36" s="88"/>
      <c r="R36" s="87"/>
      <c r="S36" s="122">
        <v>2.2000000000000002</v>
      </c>
      <c r="T36" s="87"/>
      <c r="U36" s="122">
        <v>2.6</v>
      </c>
      <c r="V36" s="87"/>
      <c r="W36" s="122">
        <v>2.6</v>
      </c>
      <c r="X36" s="88"/>
      <c r="Y36" s="88"/>
      <c r="Z36" s="88"/>
      <c r="AA36" s="87"/>
      <c r="AB36" s="3">
        <v>2.5</v>
      </c>
      <c r="AC36" s="91">
        <v>2.5</v>
      </c>
      <c r="AD36" s="88"/>
      <c r="AE36" s="87"/>
      <c r="AF36" s="4">
        <v>2.5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3.9</v>
      </c>
      <c r="K39" s="87"/>
      <c r="L39" s="122">
        <v>3.9</v>
      </c>
      <c r="M39" s="87"/>
      <c r="N39" s="122">
        <v>3.9</v>
      </c>
      <c r="O39" s="87"/>
      <c r="P39" s="122">
        <v>3.9</v>
      </c>
      <c r="Q39" s="88"/>
      <c r="R39" s="87"/>
      <c r="S39" s="122">
        <v>3.9</v>
      </c>
      <c r="T39" s="87"/>
      <c r="U39" s="122">
        <v>3.9</v>
      </c>
      <c r="V39" s="87"/>
      <c r="W39" s="122">
        <v>3.9</v>
      </c>
      <c r="X39" s="88"/>
      <c r="Y39" s="88"/>
      <c r="Z39" s="88"/>
      <c r="AA39" s="87"/>
      <c r="AB39" s="3">
        <v>3.9</v>
      </c>
      <c r="AC39" s="91">
        <v>3.9</v>
      </c>
      <c r="AD39" s="88"/>
      <c r="AE39" s="87"/>
      <c r="AF39" s="4">
        <v>3.9</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EDqZpWWsNap0ZlUCnfvio13hw8QHnb6QBk/T9vOL1aGweqnhge2yoNzkfwaQ254QWK00I7fhbPf5L4tmWczPg==" saltValue="zewUsq45ZDfAv53MaZrIn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F68FD0A-EFF8-43F1-878C-05272291B57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RAVE - Ravenshoe (66/22kV)</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938</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939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940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941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2.5</v>
      </c>
      <c r="K26" s="87"/>
      <c r="L26" s="122">
        <v>2.5</v>
      </c>
      <c r="M26" s="87"/>
      <c r="N26" s="122">
        <v>2.5</v>
      </c>
      <c r="O26" s="87"/>
      <c r="P26" s="122">
        <v>2.5</v>
      </c>
      <c r="Q26" s="88"/>
      <c r="R26" s="87"/>
      <c r="S26" s="122">
        <v>2.5</v>
      </c>
      <c r="T26" s="87"/>
      <c r="U26" s="122">
        <v>2.5</v>
      </c>
      <c r="V26" s="87"/>
      <c r="W26" s="122">
        <v>2.5</v>
      </c>
      <c r="X26" s="88"/>
      <c r="Y26" s="88"/>
      <c r="Z26" s="88"/>
      <c r="AA26" s="87"/>
      <c r="AB26" s="3">
        <v>2.5</v>
      </c>
      <c r="AC26" s="91">
        <v>2.5</v>
      </c>
      <c r="AD26" s="88"/>
      <c r="AE26" s="87"/>
      <c r="AF26" s="4">
        <v>2.5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v>
      </c>
      <c r="K28" s="87"/>
      <c r="L28" s="122">
        <v>1.2</v>
      </c>
      <c r="M28" s="87"/>
      <c r="N28" s="122">
        <v>1.2</v>
      </c>
      <c r="O28" s="87"/>
      <c r="P28" s="122">
        <v>1.2</v>
      </c>
      <c r="Q28" s="88"/>
      <c r="R28" s="87"/>
      <c r="S28" s="122">
        <v>1.2</v>
      </c>
      <c r="T28" s="87"/>
      <c r="U28" s="122">
        <v>0.8</v>
      </c>
      <c r="V28" s="87"/>
      <c r="W28" s="122">
        <v>0.8</v>
      </c>
      <c r="X28" s="88"/>
      <c r="Y28" s="88"/>
      <c r="Z28" s="88"/>
      <c r="AA28" s="87"/>
      <c r="AB28" s="3">
        <v>0.8</v>
      </c>
      <c r="AC28" s="91">
        <v>0.8</v>
      </c>
      <c r="AD28" s="88"/>
      <c r="AE28" s="87"/>
      <c r="AF28" s="4">
        <v>0.8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0.877</v>
      </c>
      <c r="K31" s="87"/>
      <c r="L31" s="124">
        <v>0.877</v>
      </c>
      <c r="M31" s="87"/>
      <c r="N31" s="124">
        <v>0.877</v>
      </c>
      <c r="O31" s="87"/>
      <c r="P31" s="124">
        <v>0.877</v>
      </c>
      <c r="Q31" s="88"/>
      <c r="R31" s="87"/>
      <c r="S31" s="124">
        <v>0.877</v>
      </c>
      <c r="T31" s="87"/>
      <c r="U31" s="124">
        <v>0.92500000000000004</v>
      </c>
      <c r="V31" s="87"/>
      <c r="W31" s="124">
        <v>0.92500000000000004</v>
      </c>
      <c r="X31" s="88"/>
      <c r="Y31" s="88"/>
      <c r="Z31" s="88"/>
      <c r="AA31" s="87"/>
      <c r="AB31" s="7">
        <v>0.92500000000000004</v>
      </c>
      <c r="AC31" s="94">
        <v>0.92500000000000004</v>
      </c>
      <c r="AD31" s="88"/>
      <c r="AE31" s="87"/>
      <c r="AF31" s="8">
        <v>0.92500000000000004</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1.2</v>
      </c>
      <c r="K33" s="87"/>
      <c r="L33" s="123">
        <v>1.2</v>
      </c>
      <c r="M33" s="87"/>
      <c r="N33" s="123">
        <v>1.2</v>
      </c>
      <c r="O33" s="87"/>
      <c r="P33" s="123">
        <v>1.2</v>
      </c>
      <c r="Q33" s="88"/>
      <c r="R33" s="87"/>
      <c r="S33" s="123">
        <v>1.2</v>
      </c>
      <c r="T33" s="87"/>
      <c r="U33" s="123">
        <v>0.8</v>
      </c>
      <c r="V33" s="87"/>
      <c r="W33" s="123">
        <v>0.8</v>
      </c>
      <c r="X33" s="88"/>
      <c r="Y33" s="88"/>
      <c r="Z33" s="88"/>
      <c r="AA33" s="87"/>
      <c r="AB33" s="9">
        <v>0.8</v>
      </c>
      <c r="AC33" s="93">
        <v>0.8</v>
      </c>
      <c r="AD33" s="88"/>
      <c r="AE33" s="87"/>
      <c r="AF33" s="10">
        <v>0.8</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353</v>
      </c>
      <c r="K35" s="87"/>
      <c r="L35" s="121" t="s">
        <v>353</v>
      </c>
      <c r="M35" s="87"/>
      <c r="N35" s="121" t="s">
        <v>353</v>
      </c>
      <c r="O35" s="87"/>
      <c r="P35" s="121" t="s">
        <v>353</v>
      </c>
      <c r="Q35" s="88"/>
      <c r="R35" s="87"/>
      <c r="S35" s="121" t="s">
        <v>353</v>
      </c>
      <c r="T35" s="87"/>
      <c r="U35" s="121" t="s">
        <v>353</v>
      </c>
      <c r="V35" s="87"/>
      <c r="W35" s="121" t="s">
        <v>353</v>
      </c>
      <c r="X35" s="88"/>
      <c r="Y35" s="88"/>
      <c r="Z35" s="88"/>
      <c r="AA35" s="87"/>
      <c r="AB35" s="5" t="s">
        <v>353</v>
      </c>
      <c r="AC35" s="86" t="s">
        <v>353</v>
      </c>
      <c r="AD35" s="88"/>
      <c r="AE35" s="87"/>
      <c r="AF35" s="6" t="s">
        <v>353</v>
      </c>
    </row>
    <row r="36" spans="5:32" ht="13.15" customHeight="1" x14ac:dyDescent="0.25">
      <c r="E36" s="89" t="s">
        <v>39</v>
      </c>
      <c r="F36" s="88"/>
      <c r="G36" s="88"/>
      <c r="H36" s="88"/>
      <c r="I36" s="90"/>
      <c r="J36" s="122">
        <v>1.2</v>
      </c>
      <c r="K36" s="87"/>
      <c r="L36" s="122">
        <v>1.2</v>
      </c>
      <c r="M36" s="87"/>
      <c r="N36" s="122">
        <v>1.2</v>
      </c>
      <c r="O36" s="87"/>
      <c r="P36" s="122">
        <v>1.2</v>
      </c>
      <c r="Q36" s="88"/>
      <c r="R36" s="87"/>
      <c r="S36" s="122">
        <v>1.2</v>
      </c>
      <c r="T36" s="87"/>
      <c r="U36" s="122">
        <v>0.8</v>
      </c>
      <c r="V36" s="87"/>
      <c r="W36" s="122">
        <v>0.8</v>
      </c>
      <c r="X36" s="88"/>
      <c r="Y36" s="88"/>
      <c r="Z36" s="88"/>
      <c r="AA36" s="87"/>
      <c r="AB36" s="3">
        <v>0.8</v>
      </c>
      <c r="AC36" s="91">
        <v>0.8</v>
      </c>
      <c r="AD36" s="88"/>
      <c r="AE36" s="87"/>
      <c r="AF36" s="4">
        <v>0.8</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zkai/juWKhd24v7tOSIQdd7K7BL3B43CHhDVU7OQfMCYTg1nmFcPmfDmaEVblnedbBbLElLw3tIWe3KqpV44BA==" saltValue="civjw1co3UhlL3ZtD+JWa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189F82C-1486-4128-A1DB-F7697775E52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RAVN - Ravenswood (66/11kV)</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942</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943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944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945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14.6</v>
      </c>
      <c r="K26" s="87"/>
      <c r="L26" s="122">
        <v>14.6</v>
      </c>
      <c r="M26" s="87"/>
      <c r="N26" s="122">
        <v>14.6</v>
      </c>
      <c r="O26" s="87"/>
      <c r="P26" s="122">
        <v>14.6</v>
      </c>
      <c r="Q26" s="88"/>
      <c r="R26" s="87"/>
      <c r="S26" s="122">
        <v>14.6</v>
      </c>
      <c r="T26" s="87"/>
      <c r="U26" s="122">
        <v>16.3</v>
      </c>
      <c r="V26" s="87"/>
      <c r="W26" s="122">
        <v>16.3</v>
      </c>
      <c r="X26" s="88"/>
      <c r="Y26" s="88"/>
      <c r="Z26" s="88"/>
      <c r="AA26" s="87"/>
      <c r="AB26" s="3">
        <v>16.3</v>
      </c>
      <c r="AC26" s="91">
        <v>16.3</v>
      </c>
      <c r="AD26" s="88"/>
      <c r="AE26" s="87"/>
      <c r="AF26" s="4">
        <v>16.3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v>
      </c>
      <c r="K28" s="87"/>
      <c r="L28" s="122">
        <v>2.6</v>
      </c>
      <c r="M28" s="87"/>
      <c r="N28" s="122">
        <v>2.6</v>
      </c>
      <c r="O28" s="87"/>
      <c r="P28" s="122">
        <v>2.6</v>
      </c>
      <c r="Q28" s="88"/>
      <c r="R28" s="87"/>
      <c r="S28" s="122">
        <v>2.6</v>
      </c>
      <c r="T28" s="87"/>
      <c r="U28" s="122">
        <v>1.6</v>
      </c>
      <c r="V28" s="87"/>
      <c r="W28" s="122">
        <v>1.6</v>
      </c>
      <c r="X28" s="88"/>
      <c r="Y28" s="88"/>
      <c r="Z28" s="88"/>
      <c r="AA28" s="87"/>
      <c r="AB28" s="3">
        <v>1.5</v>
      </c>
      <c r="AC28" s="91">
        <v>1.5</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0.99199999999999999</v>
      </c>
      <c r="K31" s="87"/>
      <c r="L31" s="124">
        <v>0.99199999999999999</v>
      </c>
      <c r="M31" s="87"/>
      <c r="N31" s="124">
        <v>0.99199999999999999</v>
      </c>
      <c r="O31" s="87"/>
      <c r="P31" s="124">
        <v>0.99199999999999999</v>
      </c>
      <c r="Q31" s="88"/>
      <c r="R31" s="87"/>
      <c r="S31" s="124">
        <v>0.99199999999999999</v>
      </c>
      <c r="T31" s="87"/>
      <c r="U31" s="124">
        <v>0.95199999999999996</v>
      </c>
      <c r="V31" s="87"/>
      <c r="W31" s="124">
        <v>0.95199999999999996</v>
      </c>
      <c r="X31" s="88"/>
      <c r="Y31" s="88"/>
      <c r="Z31" s="88"/>
      <c r="AA31" s="87"/>
      <c r="AB31" s="7">
        <v>0.95199999999999996</v>
      </c>
      <c r="AC31" s="94">
        <v>0.95199999999999996</v>
      </c>
      <c r="AD31" s="88"/>
      <c r="AE31" s="87"/>
      <c r="AF31" s="8">
        <v>0.95199999999999996</v>
      </c>
    </row>
    <row r="32" spans="4:32" ht="13.15" customHeight="1" x14ac:dyDescent="0.25">
      <c r="E32" s="89" t="s">
        <v>34</v>
      </c>
      <c r="F32" s="88"/>
      <c r="G32" s="88"/>
      <c r="H32" s="88"/>
      <c r="I32" s="90"/>
      <c r="J32" s="122">
        <v>8.5</v>
      </c>
      <c r="K32" s="87"/>
      <c r="L32" s="122">
        <v>8.5</v>
      </c>
      <c r="M32" s="87"/>
      <c r="N32" s="122">
        <v>8.5</v>
      </c>
      <c r="O32" s="87"/>
      <c r="P32" s="122">
        <v>8.5</v>
      </c>
      <c r="Q32" s="88"/>
      <c r="R32" s="87"/>
      <c r="S32" s="122">
        <v>8.5</v>
      </c>
      <c r="T32" s="87"/>
      <c r="U32" s="122">
        <v>9.4</v>
      </c>
      <c r="V32" s="87"/>
      <c r="W32" s="122">
        <v>9.4</v>
      </c>
      <c r="X32" s="88"/>
      <c r="Y32" s="88"/>
      <c r="Z32" s="88"/>
      <c r="AA32" s="87"/>
      <c r="AB32" s="3">
        <v>9.4</v>
      </c>
      <c r="AC32" s="91">
        <v>9.4</v>
      </c>
      <c r="AD32" s="88"/>
      <c r="AE32" s="87"/>
      <c r="AF32" s="4">
        <v>9.4</v>
      </c>
    </row>
    <row r="33" spans="5:32" ht="13.15" customHeight="1" x14ac:dyDescent="0.25">
      <c r="E33" s="92" t="s">
        <v>35</v>
      </c>
      <c r="F33" s="88"/>
      <c r="G33" s="88"/>
      <c r="H33" s="88"/>
      <c r="I33" s="90"/>
      <c r="J33" s="123">
        <v>2.4</v>
      </c>
      <c r="K33" s="87"/>
      <c r="L33" s="123">
        <v>2.4</v>
      </c>
      <c r="M33" s="87"/>
      <c r="N33" s="123">
        <v>2.4</v>
      </c>
      <c r="O33" s="87"/>
      <c r="P33" s="123">
        <v>2.4</v>
      </c>
      <c r="Q33" s="88"/>
      <c r="R33" s="87"/>
      <c r="S33" s="123">
        <v>2.4</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946</v>
      </c>
      <c r="K35" s="87"/>
      <c r="L35" s="121" t="s">
        <v>946</v>
      </c>
      <c r="M35" s="87"/>
      <c r="N35" s="121" t="s">
        <v>946</v>
      </c>
      <c r="O35" s="87"/>
      <c r="P35" s="121" t="s">
        <v>946</v>
      </c>
      <c r="Q35" s="88"/>
      <c r="R35" s="87"/>
      <c r="S35" s="121" t="s">
        <v>946</v>
      </c>
      <c r="T35" s="87"/>
      <c r="U35" s="121" t="s">
        <v>946</v>
      </c>
      <c r="V35" s="87"/>
      <c r="W35" s="121" t="s">
        <v>946</v>
      </c>
      <c r="X35" s="88"/>
      <c r="Y35" s="88"/>
      <c r="Z35" s="88"/>
      <c r="AA35" s="87"/>
      <c r="AB35" s="5" t="s">
        <v>946</v>
      </c>
      <c r="AC35" s="86" t="s">
        <v>946</v>
      </c>
      <c r="AD35" s="88"/>
      <c r="AE35" s="87"/>
      <c r="AF35" s="6" t="s">
        <v>946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7Us/XKKRNiKF9/nDFFeuKHJE78+JB9f/2dsnT8TBFG0yaaJoILtYnVJYcYYD3lM78WxfZuA5GS84V5z/uNBpg==" saltValue="K37xtgibLSwzo4Uk73l78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85F44A7-C0CD-47D2-9427-2953E01C0A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RICH - Richmond (66/33kV)</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1871</v>
      </c>
      <c r="J3" s="110"/>
      <c r="K3" s="110"/>
      <c r="L3" s="110"/>
      <c r="M3" s="110"/>
      <c r="N3" s="110"/>
      <c r="O3" s="110"/>
      <c r="P3" s="110"/>
      <c r="Q3" s="110"/>
      <c r="R3" s="110"/>
      <c r="S3" s="110"/>
      <c r="V3" s="112" t="s">
        <v>3</v>
      </c>
      <c r="W3" s="110"/>
      <c r="Y3" s="113" t="s">
        <v>130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163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164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165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20</v>
      </c>
      <c r="K26" s="87"/>
      <c r="L26" s="122">
        <v>20</v>
      </c>
      <c r="M26" s="87"/>
      <c r="N26" s="122">
        <v>20</v>
      </c>
      <c r="O26" s="87"/>
      <c r="P26" s="122">
        <v>20</v>
      </c>
      <c r="Q26" s="88"/>
      <c r="R26" s="87"/>
      <c r="S26" s="122">
        <v>20</v>
      </c>
      <c r="T26" s="87"/>
      <c r="U26" s="122">
        <v>22</v>
      </c>
      <c r="V26" s="87"/>
      <c r="W26" s="122">
        <v>22</v>
      </c>
      <c r="X26" s="88"/>
      <c r="Y26" s="88"/>
      <c r="Z26" s="88"/>
      <c r="AA26" s="87"/>
      <c r="AB26" s="3">
        <v>22</v>
      </c>
      <c r="AC26" s="91">
        <v>22</v>
      </c>
      <c r="AD26" s="88"/>
      <c r="AE26" s="87"/>
      <c r="AF26" s="4">
        <v>22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v>
      </c>
      <c r="K28" s="87"/>
      <c r="L28" s="122">
        <v>11</v>
      </c>
      <c r="M28" s="87"/>
      <c r="N28" s="122">
        <v>11</v>
      </c>
      <c r="O28" s="87"/>
      <c r="P28" s="122">
        <v>11</v>
      </c>
      <c r="Q28" s="88"/>
      <c r="R28" s="87"/>
      <c r="S28" s="122">
        <v>10.9</v>
      </c>
      <c r="T28" s="87"/>
      <c r="U28" s="122">
        <v>6.9</v>
      </c>
      <c r="V28" s="87"/>
      <c r="W28" s="122">
        <v>6.9</v>
      </c>
      <c r="X28" s="88"/>
      <c r="Y28" s="88"/>
      <c r="Z28" s="88"/>
      <c r="AA28" s="87"/>
      <c r="AB28" s="3">
        <v>6.8</v>
      </c>
      <c r="AC28" s="91">
        <v>6.8</v>
      </c>
      <c r="AD28" s="88"/>
      <c r="AE28" s="87"/>
      <c r="AF28" s="4">
        <v>6.8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0.97399999999999998</v>
      </c>
      <c r="K31" s="87"/>
      <c r="L31" s="124">
        <v>0.97399999999999998</v>
      </c>
      <c r="M31" s="87"/>
      <c r="N31" s="124">
        <v>0.97399999999999998</v>
      </c>
      <c r="O31" s="87"/>
      <c r="P31" s="124">
        <v>0.97399999999999998</v>
      </c>
      <c r="Q31" s="88"/>
      <c r="R31" s="87"/>
      <c r="S31" s="124">
        <v>0.97399999999999998</v>
      </c>
      <c r="T31" s="87"/>
      <c r="U31" s="124">
        <v>0.97799999999999998</v>
      </c>
      <c r="V31" s="87"/>
      <c r="W31" s="124">
        <v>0.97799999999999998</v>
      </c>
      <c r="X31" s="88"/>
      <c r="Y31" s="88"/>
      <c r="Z31" s="88"/>
      <c r="AA31" s="87"/>
      <c r="AB31" s="7">
        <v>0.97799999999999998</v>
      </c>
      <c r="AC31" s="94">
        <v>0.97799999999999998</v>
      </c>
      <c r="AD31" s="88"/>
      <c r="AE31" s="87"/>
      <c r="AF31" s="8">
        <v>0.97799999999999998</v>
      </c>
    </row>
    <row r="32" spans="4:32" ht="13.15" customHeight="1" x14ac:dyDescent="0.25">
      <c r="E32" s="89" t="s">
        <v>34</v>
      </c>
      <c r="F32" s="88"/>
      <c r="G32" s="88"/>
      <c r="H32" s="88"/>
      <c r="I32" s="90"/>
      <c r="J32" s="122">
        <v>33</v>
      </c>
      <c r="K32" s="87"/>
      <c r="L32" s="122">
        <v>33</v>
      </c>
      <c r="M32" s="87"/>
      <c r="N32" s="122">
        <v>33</v>
      </c>
      <c r="O32" s="87"/>
      <c r="P32" s="122">
        <v>33</v>
      </c>
      <c r="Q32" s="88"/>
      <c r="R32" s="87"/>
      <c r="S32" s="122">
        <v>33</v>
      </c>
      <c r="T32" s="87"/>
      <c r="U32" s="122">
        <v>36</v>
      </c>
      <c r="V32" s="87"/>
      <c r="W32" s="122">
        <v>36</v>
      </c>
      <c r="X32" s="88"/>
      <c r="Y32" s="88"/>
      <c r="Z32" s="88"/>
      <c r="AA32" s="87"/>
      <c r="AB32" s="3">
        <v>36</v>
      </c>
      <c r="AC32" s="91">
        <v>36</v>
      </c>
      <c r="AD32" s="88"/>
      <c r="AE32" s="87"/>
      <c r="AF32" s="4">
        <v>36</v>
      </c>
    </row>
    <row r="33" spans="5:32" ht="13.15" customHeight="1" x14ac:dyDescent="0.25">
      <c r="E33" s="92" t="s">
        <v>35</v>
      </c>
      <c r="F33" s="88"/>
      <c r="G33" s="88"/>
      <c r="H33" s="88"/>
      <c r="I33" s="90"/>
      <c r="J33" s="123">
        <v>10.1</v>
      </c>
      <c r="K33" s="87"/>
      <c r="L33" s="123">
        <v>10.1</v>
      </c>
      <c r="M33" s="87"/>
      <c r="N33" s="123">
        <v>10</v>
      </c>
      <c r="O33" s="87"/>
      <c r="P33" s="123">
        <v>10</v>
      </c>
      <c r="Q33" s="88"/>
      <c r="R33" s="87"/>
      <c r="S33" s="123">
        <v>10</v>
      </c>
      <c r="T33" s="87"/>
      <c r="U33" s="123">
        <v>6.6</v>
      </c>
      <c r="V33" s="87"/>
      <c r="W33" s="123">
        <v>6.6</v>
      </c>
      <c r="X33" s="88"/>
      <c r="Y33" s="88"/>
      <c r="Z33" s="88"/>
      <c r="AA33" s="87"/>
      <c r="AB33" s="9">
        <v>6.5</v>
      </c>
      <c r="AC33" s="93">
        <v>6.5</v>
      </c>
      <c r="AD33" s="88"/>
      <c r="AE33" s="87"/>
      <c r="AF33" s="10">
        <v>6.5</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fj4jHAXquUfVILt0OU7S8qL0VRdt/YuiYSbtZLEb/7/nFhmWSvtoVtl6Z/GzioSpXJ+lLLCKBbcZvUVB4a6chA==" saltValue="tLaHn/bLUY4WhLYud2VWb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69A22F2-EA75-416C-8FF9-3831C82CD9E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BLAC - Blackwater (66/22kV)</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967</v>
      </c>
      <c r="J3" s="110"/>
      <c r="K3" s="110"/>
      <c r="L3" s="110"/>
      <c r="M3" s="110"/>
      <c r="N3" s="110"/>
      <c r="O3" s="110"/>
      <c r="P3" s="110"/>
      <c r="Q3" s="110"/>
      <c r="R3" s="110"/>
      <c r="S3" s="110"/>
      <c r="V3" s="112" t="s">
        <v>3</v>
      </c>
      <c r="W3" s="110"/>
      <c r="Y3" s="113" t="s">
        <v>737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969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970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v>
      </c>
      <c r="K26" s="87"/>
      <c r="L26" s="122">
        <v>14</v>
      </c>
      <c r="M26" s="87"/>
      <c r="N26" s="122">
        <v>14</v>
      </c>
      <c r="O26" s="87"/>
      <c r="P26" s="122">
        <v>14</v>
      </c>
      <c r="Q26" s="88"/>
      <c r="R26" s="87"/>
      <c r="S26" s="122">
        <v>14</v>
      </c>
      <c r="T26" s="87"/>
      <c r="U26" s="122">
        <v>17.5</v>
      </c>
      <c r="V26" s="87"/>
      <c r="W26" s="122">
        <v>17.5</v>
      </c>
      <c r="X26" s="88"/>
      <c r="Y26" s="88"/>
      <c r="Z26" s="88"/>
      <c r="AA26" s="87"/>
      <c r="AB26" s="3">
        <v>17.5</v>
      </c>
      <c r="AC26" s="91">
        <v>17.5</v>
      </c>
      <c r="AD26" s="88"/>
      <c r="AE26" s="87"/>
      <c r="AF26" s="4">
        <v>17.5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11.1</v>
      </c>
      <c r="K28" s="87"/>
      <c r="L28" s="122">
        <v>11.1</v>
      </c>
      <c r="M28" s="87"/>
      <c r="N28" s="122">
        <v>11.1</v>
      </c>
      <c r="O28" s="87"/>
      <c r="P28" s="122">
        <v>11.1</v>
      </c>
      <c r="Q28" s="88"/>
      <c r="R28" s="87"/>
      <c r="S28" s="122">
        <v>11.1</v>
      </c>
      <c r="T28" s="87"/>
      <c r="U28" s="122">
        <v>8.5</v>
      </c>
      <c r="V28" s="87"/>
      <c r="W28" s="122">
        <v>8.4</v>
      </c>
      <c r="X28" s="88"/>
      <c r="Y28" s="88"/>
      <c r="Z28" s="88"/>
      <c r="AA28" s="87"/>
      <c r="AB28" s="3">
        <v>8.3000000000000007</v>
      </c>
      <c r="AC28" s="91">
        <v>8.3000000000000007</v>
      </c>
      <c r="AD28" s="88"/>
      <c r="AE28" s="87"/>
      <c r="AF28" s="4">
        <v>8.3000000000000007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0.96099999999999997</v>
      </c>
      <c r="K31" s="87"/>
      <c r="L31" s="124">
        <v>0.96099999999999997</v>
      </c>
      <c r="M31" s="87"/>
      <c r="N31" s="124">
        <v>0.96099999999999997</v>
      </c>
      <c r="O31" s="87"/>
      <c r="P31" s="124">
        <v>0.96099999999999997</v>
      </c>
      <c r="Q31" s="88"/>
      <c r="R31" s="87"/>
      <c r="S31" s="124">
        <v>0.96099999999999997</v>
      </c>
      <c r="T31" s="87"/>
      <c r="U31" s="124">
        <v>0.97</v>
      </c>
      <c r="V31" s="87"/>
      <c r="W31" s="124">
        <v>0.96899999999999997</v>
      </c>
      <c r="X31" s="88"/>
      <c r="Y31" s="88"/>
      <c r="Z31" s="88"/>
      <c r="AA31" s="87"/>
      <c r="AB31" s="7">
        <v>0.96899999999999997</v>
      </c>
      <c r="AC31" s="94">
        <v>0.97</v>
      </c>
      <c r="AD31" s="88"/>
      <c r="AE31" s="87"/>
      <c r="AF31" s="8">
        <v>0.96899999999999997</v>
      </c>
    </row>
    <row r="32" spans="4:32" ht="13.15" customHeight="1" x14ac:dyDescent="0.25">
      <c r="E32" s="89" t="s">
        <v>34</v>
      </c>
      <c r="F32" s="88"/>
      <c r="G32" s="88"/>
      <c r="H32" s="88"/>
      <c r="I32" s="90"/>
      <c r="J32" s="122">
        <v>8</v>
      </c>
      <c r="K32" s="87"/>
      <c r="L32" s="122">
        <v>8</v>
      </c>
      <c r="M32" s="87"/>
      <c r="N32" s="122">
        <v>8</v>
      </c>
      <c r="O32" s="87"/>
      <c r="P32" s="122">
        <v>8</v>
      </c>
      <c r="Q32" s="88"/>
      <c r="R32" s="87"/>
      <c r="S32" s="122">
        <v>8</v>
      </c>
      <c r="T32" s="87"/>
      <c r="U32" s="122">
        <v>9.4</v>
      </c>
      <c r="V32" s="87"/>
      <c r="W32" s="122">
        <v>9.4</v>
      </c>
      <c r="X32" s="88"/>
      <c r="Y32" s="88"/>
      <c r="Z32" s="88"/>
      <c r="AA32" s="87"/>
      <c r="AB32" s="3">
        <v>9.4</v>
      </c>
      <c r="AC32" s="91">
        <v>9.4</v>
      </c>
      <c r="AD32" s="88"/>
      <c r="AE32" s="87"/>
      <c r="AF32" s="4">
        <v>9.4</v>
      </c>
    </row>
    <row r="33" spans="5:32" ht="13.15" customHeight="1" x14ac:dyDescent="0.25">
      <c r="E33" s="92" t="s">
        <v>35</v>
      </c>
      <c r="F33" s="88"/>
      <c r="G33" s="88"/>
      <c r="H33" s="88"/>
      <c r="I33" s="90"/>
      <c r="J33" s="123">
        <v>10.199999999999999</v>
      </c>
      <c r="K33" s="87"/>
      <c r="L33" s="123">
        <v>10.1</v>
      </c>
      <c r="M33" s="87"/>
      <c r="N33" s="123">
        <v>10.1</v>
      </c>
      <c r="O33" s="87"/>
      <c r="P33" s="123">
        <v>10.1</v>
      </c>
      <c r="Q33" s="88"/>
      <c r="R33" s="87"/>
      <c r="S33" s="123">
        <v>10.1</v>
      </c>
      <c r="T33" s="87"/>
      <c r="U33" s="123">
        <v>7.9</v>
      </c>
      <c r="V33" s="87"/>
      <c r="W33" s="123">
        <v>7.8</v>
      </c>
      <c r="X33" s="88"/>
      <c r="Y33" s="88"/>
      <c r="Z33" s="88"/>
      <c r="AA33" s="87"/>
      <c r="AB33" s="9">
        <v>7.7</v>
      </c>
      <c r="AC33" s="93">
        <v>7.7</v>
      </c>
      <c r="AD33" s="88"/>
      <c r="AE33" s="87"/>
      <c r="AF33" s="10">
        <v>7.7</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395</v>
      </c>
      <c r="K35" s="87"/>
      <c r="L35" s="121" t="s">
        <v>395</v>
      </c>
      <c r="M35" s="87"/>
      <c r="N35" s="121" t="s">
        <v>395</v>
      </c>
      <c r="O35" s="87"/>
      <c r="P35" s="121" t="s">
        <v>395</v>
      </c>
      <c r="Q35" s="88"/>
      <c r="R35" s="87"/>
      <c r="S35" s="121" t="s">
        <v>395</v>
      </c>
      <c r="T35" s="87"/>
      <c r="U35" s="121" t="s">
        <v>395</v>
      </c>
      <c r="V35" s="87"/>
      <c r="W35" s="121" t="s">
        <v>395</v>
      </c>
      <c r="X35" s="88"/>
      <c r="Y35" s="88"/>
      <c r="Z35" s="88"/>
      <c r="AA35" s="87"/>
      <c r="AB35" s="5" t="s">
        <v>395</v>
      </c>
      <c r="AC35" s="86" t="s">
        <v>395</v>
      </c>
      <c r="AD35" s="88"/>
      <c r="AE35" s="87"/>
      <c r="AF35" s="6" t="s">
        <v>395</v>
      </c>
    </row>
    <row r="36" spans="5:32" ht="13.15" customHeight="1" x14ac:dyDescent="0.25">
      <c r="E36" s="89" t="s">
        <v>39</v>
      </c>
      <c r="F36" s="88"/>
      <c r="G36" s="88"/>
      <c r="H36" s="88"/>
      <c r="I36" s="90"/>
      <c r="J36" s="122">
        <v>2.2000000000000002</v>
      </c>
      <c r="K36" s="87"/>
      <c r="L36" s="122">
        <v>2.1</v>
      </c>
      <c r="M36" s="87"/>
      <c r="N36" s="122">
        <v>2.1</v>
      </c>
      <c r="O36" s="87"/>
      <c r="P36" s="122">
        <v>2.1</v>
      </c>
      <c r="Q36" s="88"/>
      <c r="R36" s="87"/>
      <c r="S36" s="122">
        <v>2.1</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11.5</v>
      </c>
      <c r="K40" s="87"/>
      <c r="L40" s="122">
        <v>11.5</v>
      </c>
      <c r="M40" s="87"/>
      <c r="N40" s="122">
        <v>11.5</v>
      </c>
      <c r="O40" s="87"/>
      <c r="P40" s="122">
        <v>11.5</v>
      </c>
      <c r="Q40" s="88"/>
      <c r="R40" s="87"/>
      <c r="S40" s="122">
        <v>11.5</v>
      </c>
      <c r="T40" s="87"/>
      <c r="U40" s="122">
        <v>11.5</v>
      </c>
      <c r="V40" s="87"/>
      <c r="W40" s="122">
        <v>11.5</v>
      </c>
      <c r="X40" s="88"/>
      <c r="Y40" s="88"/>
      <c r="Z40" s="88"/>
      <c r="AA40" s="87"/>
      <c r="AB40" s="3">
        <v>11.5</v>
      </c>
      <c r="AC40" s="91">
        <v>11.5</v>
      </c>
      <c r="AD40" s="88"/>
      <c r="AE40" s="87"/>
      <c r="AF40" s="4">
        <v>11.5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dHegMEk1VzGW2BDAsOsJYkmHDA4qr7rAXZA7BrWJDGVxPkSZVt35nq3lY+07cFe+szbZ9LMQe7l7F3/6ykhQw==" saltValue="eG/32qT/7+E0YD1OkBd/E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F513E52-B046-41C8-A995-DE6663C1BB8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ROEA - Roma East (33/11kV)</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947</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948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949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950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81.400000000000006</v>
      </c>
      <c r="K26" s="87"/>
      <c r="L26" s="122">
        <v>81.400000000000006</v>
      </c>
      <c r="M26" s="87"/>
      <c r="N26" s="122">
        <v>81.400000000000006</v>
      </c>
      <c r="O26" s="87"/>
      <c r="P26" s="122">
        <v>81.400000000000006</v>
      </c>
      <c r="Q26" s="88"/>
      <c r="R26" s="87"/>
      <c r="S26" s="122">
        <v>81.400000000000006</v>
      </c>
      <c r="T26" s="87"/>
      <c r="U26" s="122">
        <v>82.5</v>
      </c>
      <c r="V26" s="87"/>
      <c r="W26" s="122">
        <v>82.5</v>
      </c>
      <c r="X26" s="88"/>
      <c r="Y26" s="88"/>
      <c r="Z26" s="88"/>
      <c r="AA26" s="87"/>
      <c r="AB26" s="3">
        <v>82.5</v>
      </c>
      <c r="AC26" s="91">
        <v>82.5</v>
      </c>
      <c r="AD26" s="88"/>
      <c r="AE26" s="87"/>
      <c r="AF26" s="4">
        <v>82.5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22.9</v>
      </c>
      <c r="K28" s="87"/>
      <c r="L28" s="122">
        <v>22.8</v>
      </c>
      <c r="M28" s="87"/>
      <c r="N28" s="122">
        <v>22.7</v>
      </c>
      <c r="O28" s="87"/>
      <c r="P28" s="122">
        <v>22.8</v>
      </c>
      <c r="Q28" s="88"/>
      <c r="R28" s="87"/>
      <c r="S28" s="122">
        <v>22.8</v>
      </c>
      <c r="T28" s="87"/>
      <c r="U28" s="122">
        <v>12.4</v>
      </c>
      <c r="V28" s="87"/>
      <c r="W28" s="122">
        <v>12.3</v>
      </c>
      <c r="X28" s="88"/>
      <c r="Y28" s="88"/>
      <c r="Z28" s="88"/>
      <c r="AA28" s="87"/>
      <c r="AB28" s="3">
        <v>12.2</v>
      </c>
      <c r="AC28" s="91">
        <v>12.1</v>
      </c>
      <c r="AD28" s="88"/>
      <c r="AE28" s="87"/>
      <c r="AF28" s="4">
        <v>12.1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0.99399999999999999</v>
      </c>
      <c r="K31" s="87"/>
      <c r="L31" s="124">
        <v>0.99399999999999999</v>
      </c>
      <c r="M31" s="87"/>
      <c r="N31" s="124">
        <v>0.995</v>
      </c>
      <c r="O31" s="87"/>
      <c r="P31" s="124">
        <v>0.99399999999999999</v>
      </c>
      <c r="Q31" s="88"/>
      <c r="R31" s="87"/>
      <c r="S31" s="124">
        <v>0.99399999999999999</v>
      </c>
      <c r="T31" s="87"/>
      <c r="U31" s="124">
        <v>0.95899999999999996</v>
      </c>
      <c r="V31" s="87"/>
      <c r="W31" s="124">
        <v>0.95899999999999996</v>
      </c>
      <c r="X31" s="88"/>
      <c r="Y31" s="88"/>
      <c r="Z31" s="88"/>
      <c r="AA31" s="87"/>
      <c r="AB31" s="7">
        <v>0.95899999999999996</v>
      </c>
      <c r="AC31" s="94">
        <v>0.95899999999999996</v>
      </c>
      <c r="AD31" s="88"/>
      <c r="AE31" s="87"/>
      <c r="AF31" s="8">
        <v>0.95899999999999996</v>
      </c>
    </row>
    <row r="32" spans="4:32" ht="13.15" customHeight="1" x14ac:dyDescent="0.25">
      <c r="E32" s="89" t="s">
        <v>34</v>
      </c>
      <c r="F32" s="88"/>
      <c r="G32" s="88"/>
      <c r="H32" s="88"/>
      <c r="I32" s="90"/>
      <c r="J32" s="122">
        <v>57.5</v>
      </c>
      <c r="K32" s="87"/>
      <c r="L32" s="122">
        <v>57.5</v>
      </c>
      <c r="M32" s="87"/>
      <c r="N32" s="122">
        <v>57.5</v>
      </c>
      <c r="O32" s="87"/>
      <c r="P32" s="122">
        <v>57.5</v>
      </c>
      <c r="Q32" s="88"/>
      <c r="R32" s="87"/>
      <c r="S32" s="122">
        <v>57.5</v>
      </c>
      <c r="T32" s="87"/>
      <c r="U32" s="122">
        <v>65</v>
      </c>
      <c r="V32" s="87"/>
      <c r="W32" s="122">
        <v>65</v>
      </c>
      <c r="X32" s="88"/>
      <c r="Y32" s="88"/>
      <c r="Z32" s="88"/>
      <c r="AA32" s="87"/>
      <c r="AB32" s="3">
        <v>65</v>
      </c>
      <c r="AC32" s="91">
        <v>65</v>
      </c>
      <c r="AD32" s="88"/>
      <c r="AE32" s="87"/>
      <c r="AF32" s="4">
        <v>65</v>
      </c>
    </row>
    <row r="33" spans="5:32" ht="13.15" customHeight="1" x14ac:dyDescent="0.25">
      <c r="E33" s="92" t="s">
        <v>35</v>
      </c>
      <c r="F33" s="88"/>
      <c r="G33" s="88"/>
      <c r="H33" s="88"/>
      <c r="I33" s="90"/>
      <c r="J33" s="123">
        <v>20.5</v>
      </c>
      <c r="K33" s="87"/>
      <c r="L33" s="123">
        <v>20.399999999999999</v>
      </c>
      <c r="M33" s="87"/>
      <c r="N33" s="123">
        <v>20.399999999999999</v>
      </c>
      <c r="O33" s="87"/>
      <c r="P33" s="123">
        <v>20.399999999999999</v>
      </c>
      <c r="Q33" s="88"/>
      <c r="R33" s="87"/>
      <c r="S33" s="123">
        <v>20.399999999999999</v>
      </c>
      <c r="T33" s="87"/>
      <c r="U33" s="123">
        <v>12.1</v>
      </c>
      <c r="V33" s="87"/>
      <c r="W33" s="123">
        <v>12.1</v>
      </c>
      <c r="X33" s="88"/>
      <c r="Y33" s="88"/>
      <c r="Z33" s="88"/>
      <c r="AA33" s="87"/>
      <c r="AB33" s="9">
        <v>11.9</v>
      </c>
      <c r="AC33" s="93">
        <v>11.9</v>
      </c>
      <c r="AD33" s="88"/>
      <c r="AE33" s="87"/>
      <c r="AF33" s="10">
        <v>11.9</v>
      </c>
    </row>
    <row r="34" spans="5:32" ht="20.25" customHeight="1" x14ac:dyDescent="0.25">
      <c r="E34" s="89" t="s">
        <v>36</v>
      </c>
      <c r="F34" s="88"/>
      <c r="G34" s="88"/>
      <c r="H34" s="88"/>
      <c r="I34" s="90"/>
      <c r="J34" s="121">
        <v>1</v>
      </c>
      <c r="K34" s="87"/>
      <c r="L34" s="121">
        <v>1</v>
      </c>
      <c r="M34" s="87"/>
      <c r="N34" s="121">
        <v>1</v>
      </c>
      <c r="O34" s="87"/>
      <c r="P34" s="121">
        <v>1</v>
      </c>
      <c r="Q34" s="88"/>
      <c r="R34" s="87"/>
      <c r="S34" s="121">
        <v>1</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idHejL0I71EcFZ/5ODPS+wlMCYf1KwwjLfasO6/v/WqEyMo1H6m0i7E/Rz9AQjMB8utBICIqo0RqUGBG7hKcw==" saltValue="YwZ69yoJHhvOPWZmm+ljw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4BD5C79-4BC0-43EA-8F75-B7CA8EA8C0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ROGL - Rockhampton Glenmore (66/11kV)</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958</v>
      </c>
      <c r="J3" s="110"/>
      <c r="K3" s="110"/>
      <c r="L3" s="110"/>
      <c r="M3" s="110"/>
      <c r="N3" s="110"/>
      <c r="O3" s="110"/>
      <c r="P3" s="110"/>
      <c r="Q3" s="110"/>
      <c r="R3" s="110"/>
      <c r="S3" s="110"/>
      <c r="V3" s="112" t="s">
        <v>3</v>
      </c>
      <c r="W3" s="110"/>
      <c r="Y3" s="113" t="s">
        <v>959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960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961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962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25</v>
      </c>
      <c r="K26" s="87"/>
      <c r="L26" s="122">
        <v>25</v>
      </c>
      <c r="M26" s="87"/>
      <c r="N26" s="122">
        <v>25</v>
      </c>
      <c r="O26" s="87"/>
      <c r="P26" s="122">
        <v>25</v>
      </c>
      <c r="Q26" s="88"/>
      <c r="R26" s="87"/>
      <c r="S26" s="122">
        <v>25</v>
      </c>
      <c r="T26" s="87"/>
      <c r="U26" s="122">
        <v>25</v>
      </c>
      <c r="V26" s="87"/>
      <c r="W26" s="122">
        <v>25</v>
      </c>
      <c r="X26" s="88"/>
      <c r="Y26" s="88"/>
      <c r="Z26" s="88"/>
      <c r="AA26" s="87"/>
      <c r="AB26" s="3">
        <v>25</v>
      </c>
      <c r="AC26" s="91">
        <v>25</v>
      </c>
      <c r="AD26" s="88"/>
      <c r="AE26" s="87"/>
      <c r="AF26" s="4">
        <v>25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7.9</v>
      </c>
      <c r="K28" s="87"/>
      <c r="L28" s="122">
        <v>7.9</v>
      </c>
      <c r="M28" s="87"/>
      <c r="N28" s="122">
        <v>7.9</v>
      </c>
      <c r="O28" s="87"/>
      <c r="P28" s="122">
        <v>7.9</v>
      </c>
      <c r="Q28" s="88"/>
      <c r="R28" s="87"/>
      <c r="S28" s="122">
        <v>7.9</v>
      </c>
      <c r="T28" s="87"/>
      <c r="U28" s="122">
        <v>6.3</v>
      </c>
      <c r="V28" s="87"/>
      <c r="W28" s="122">
        <v>6.3</v>
      </c>
      <c r="X28" s="88"/>
      <c r="Y28" s="88"/>
      <c r="Z28" s="88"/>
      <c r="AA28" s="87"/>
      <c r="AB28" s="3">
        <v>6.2</v>
      </c>
      <c r="AC28" s="91">
        <v>6.2</v>
      </c>
      <c r="AD28" s="88"/>
      <c r="AE28" s="87"/>
      <c r="AF28" s="4">
        <v>6.2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0.996</v>
      </c>
      <c r="K31" s="87"/>
      <c r="L31" s="124">
        <v>0.996</v>
      </c>
      <c r="M31" s="87"/>
      <c r="N31" s="124">
        <v>0.996</v>
      </c>
      <c r="O31" s="87"/>
      <c r="P31" s="124">
        <v>0.996</v>
      </c>
      <c r="Q31" s="88"/>
      <c r="R31" s="87"/>
      <c r="S31" s="124">
        <v>0.996</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12.5</v>
      </c>
      <c r="K32" s="87"/>
      <c r="L32" s="122">
        <v>12.5</v>
      </c>
      <c r="M32" s="87"/>
      <c r="N32" s="122">
        <v>12.5</v>
      </c>
      <c r="O32" s="87"/>
      <c r="P32" s="122">
        <v>12.5</v>
      </c>
      <c r="Q32" s="88"/>
      <c r="R32" s="87"/>
      <c r="S32" s="122">
        <v>12.5</v>
      </c>
      <c r="T32" s="87"/>
      <c r="U32" s="122">
        <v>12.5</v>
      </c>
      <c r="V32" s="87"/>
      <c r="W32" s="122">
        <v>12.5</v>
      </c>
      <c r="X32" s="88"/>
      <c r="Y32" s="88"/>
      <c r="Z32" s="88"/>
      <c r="AA32" s="87"/>
      <c r="AB32" s="3">
        <v>12.5</v>
      </c>
      <c r="AC32" s="91">
        <v>12.5</v>
      </c>
      <c r="AD32" s="88"/>
      <c r="AE32" s="87"/>
      <c r="AF32" s="4">
        <v>12.5</v>
      </c>
    </row>
    <row r="33" spans="5:32" ht="13.15" customHeight="1" x14ac:dyDescent="0.25">
      <c r="E33" s="92" t="s">
        <v>35</v>
      </c>
      <c r="F33" s="88"/>
      <c r="G33" s="88"/>
      <c r="H33" s="88"/>
      <c r="I33" s="90"/>
      <c r="J33" s="123">
        <v>7.2</v>
      </c>
      <c r="K33" s="87"/>
      <c r="L33" s="123">
        <v>7.2</v>
      </c>
      <c r="M33" s="87"/>
      <c r="N33" s="123">
        <v>7.2</v>
      </c>
      <c r="O33" s="87"/>
      <c r="P33" s="123">
        <v>7.2</v>
      </c>
      <c r="Q33" s="88"/>
      <c r="R33" s="87"/>
      <c r="S33" s="123">
        <v>7.3</v>
      </c>
      <c r="T33" s="87"/>
      <c r="U33" s="123">
        <v>5.9</v>
      </c>
      <c r="V33" s="87"/>
      <c r="W33" s="123">
        <v>5.9</v>
      </c>
      <c r="X33" s="88"/>
      <c r="Y33" s="88"/>
      <c r="Z33" s="88"/>
      <c r="AA33" s="87"/>
      <c r="AB33" s="9">
        <v>5.9</v>
      </c>
      <c r="AC33" s="93">
        <v>5.9</v>
      </c>
      <c r="AD33" s="88"/>
      <c r="AE33" s="87"/>
      <c r="AF33" s="10">
        <v>5.9</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B2SCMTxEtg0clZmf6VfwSkhVbQ5nF5HZEmyLsN6kbmenNHbN20pb1k3eZdq4dzKZK9DhS4+aHCpiQnSNf55/g==" saltValue="HIN1JZu99w6A/A3IdbX3q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4F7BBC7-FEE5-498E-AB48-BD1176D0A00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ROLE - Rolleston (66/22kV)</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963</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964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965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966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4.3</v>
      </c>
      <c r="K26" s="87"/>
      <c r="L26" s="122">
        <v>4.3</v>
      </c>
      <c r="M26" s="87"/>
      <c r="N26" s="122">
        <v>4.3</v>
      </c>
      <c r="O26" s="87"/>
      <c r="P26" s="122">
        <v>4.3</v>
      </c>
      <c r="Q26" s="88"/>
      <c r="R26" s="87"/>
      <c r="S26" s="122">
        <v>4.3</v>
      </c>
      <c r="T26" s="87"/>
      <c r="U26" s="122">
        <v>4.3</v>
      </c>
      <c r="V26" s="87"/>
      <c r="W26" s="122">
        <v>4.3</v>
      </c>
      <c r="X26" s="88"/>
      <c r="Y26" s="88"/>
      <c r="Z26" s="88"/>
      <c r="AA26" s="87"/>
      <c r="AB26" s="3">
        <v>4.3</v>
      </c>
      <c r="AC26" s="91">
        <v>4.3</v>
      </c>
      <c r="AD26" s="88"/>
      <c r="AE26" s="87"/>
      <c r="AF26" s="4">
        <v>4.3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v>
      </c>
      <c r="K28" s="87"/>
      <c r="L28" s="122">
        <v>1.6</v>
      </c>
      <c r="M28" s="87"/>
      <c r="N28" s="122">
        <v>1.6</v>
      </c>
      <c r="O28" s="87"/>
      <c r="P28" s="122">
        <v>1.6</v>
      </c>
      <c r="Q28" s="88"/>
      <c r="R28" s="87"/>
      <c r="S28" s="122">
        <v>1.6</v>
      </c>
      <c r="T28" s="87"/>
      <c r="U28" s="122">
        <v>1.1000000000000001</v>
      </c>
      <c r="V28" s="87"/>
      <c r="W28" s="122">
        <v>1.1000000000000001</v>
      </c>
      <c r="X28" s="88"/>
      <c r="Y28" s="88"/>
      <c r="Z28" s="88"/>
      <c r="AA28" s="87"/>
      <c r="AB28" s="3">
        <v>1.1000000000000001</v>
      </c>
      <c r="AC28" s="91">
        <v>1.1000000000000001</v>
      </c>
      <c r="AD28" s="88"/>
      <c r="AE28" s="87"/>
      <c r="AF28" s="4">
        <v>1.1000000000000001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1.4</v>
      </c>
      <c r="K33" s="87"/>
      <c r="L33" s="123">
        <v>1.4</v>
      </c>
      <c r="M33" s="87"/>
      <c r="N33" s="123">
        <v>1.4</v>
      </c>
      <c r="O33" s="87"/>
      <c r="P33" s="123">
        <v>1.4</v>
      </c>
      <c r="Q33" s="88"/>
      <c r="R33" s="87"/>
      <c r="S33" s="123">
        <v>1.4</v>
      </c>
      <c r="T33" s="87"/>
      <c r="U33" s="123">
        <v>1.1000000000000001</v>
      </c>
      <c r="V33" s="87"/>
      <c r="W33" s="123">
        <v>1.1000000000000001</v>
      </c>
      <c r="X33" s="88"/>
      <c r="Y33" s="88"/>
      <c r="Z33" s="88"/>
      <c r="AA33" s="87"/>
      <c r="AB33" s="9">
        <v>1.1000000000000001</v>
      </c>
      <c r="AC33" s="93">
        <v>1.1000000000000001</v>
      </c>
      <c r="AD33" s="88"/>
      <c r="AE33" s="87"/>
      <c r="AF33" s="10">
        <v>1.1000000000000001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2">
        <v>1.4</v>
      </c>
      <c r="K36" s="87"/>
      <c r="L36" s="122">
        <v>1.4</v>
      </c>
      <c r="M36" s="87"/>
      <c r="N36" s="122">
        <v>1.4</v>
      </c>
      <c r="O36" s="87"/>
      <c r="P36" s="122">
        <v>1.4</v>
      </c>
      <c r="Q36" s="88"/>
      <c r="R36" s="87"/>
      <c r="S36" s="122">
        <v>1.4</v>
      </c>
      <c r="T36" s="87"/>
      <c r="U36" s="122">
        <v>1.1000000000000001</v>
      </c>
      <c r="V36" s="87"/>
      <c r="W36" s="122">
        <v>1.1000000000000001</v>
      </c>
      <c r="X36" s="88"/>
      <c r="Y36" s="88"/>
      <c r="Z36" s="88"/>
      <c r="AA36" s="87"/>
      <c r="AB36" s="3">
        <v>1.1000000000000001</v>
      </c>
      <c r="AC36" s="91">
        <v>1.1000000000000001</v>
      </c>
      <c r="AD36" s="88"/>
      <c r="AE36" s="87"/>
      <c r="AF36" s="4">
        <v>1.1000000000000001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7g8d73KZ8xyHxtjrwmoYwU5iDL5Ldwmi/zGx0XU3gf1l58tizo8UOgoi1hrlCI2IWLGd0fm95JO+ZzuRmFjyg==" saltValue="dzxBzKPJt4k2FLEVdL1O8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8559ED9-1E14-4950-8F95-B4CD715EDB2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ROLL - Rollingstone (66/11kV)</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dimension ref="B1:AI49"/>
  <sheetViews>
    <sheetView showGridLines="0" topLeftCell="A10"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1265</v>
      </c>
      <c r="I3" s="110"/>
      <c r="J3" s="110"/>
      <c r="K3" s="110"/>
      <c r="L3" s="110"/>
      <c r="M3" s="110"/>
      <c r="N3" s="110"/>
      <c r="O3" s="110"/>
      <c r="P3" s="110"/>
      <c r="Q3" s="110"/>
      <c r="R3" s="110"/>
      <c r="U3" s="112" t="s">
        <v>3</v>
      </c>
      <c r="V3" s="110"/>
      <c r="X3" s="113" t="s">
        <v>1204</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1266</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1267</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101.4</v>
      </c>
      <c r="J24" s="87"/>
      <c r="K24" s="122">
        <v>101.4</v>
      </c>
      <c r="L24" s="87"/>
      <c r="M24" s="122">
        <v>101.4</v>
      </c>
      <c r="N24" s="87"/>
      <c r="O24" s="122">
        <v>101.4</v>
      </c>
      <c r="P24" s="88"/>
      <c r="Q24" s="87"/>
      <c r="R24" s="122">
        <v>101.4</v>
      </c>
      <c r="S24" s="87"/>
      <c r="T24" s="122">
        <v>119.6</v>
      </c>
      <c r="U24" s="87"/>
      <c r="V24" s="122">
        <v>119.6</v>
      </c>
      <c r="W24" s="88"/>
      <c r="X24" s="88"/>
      <c r="Y24" s="88"/>
      <c r="Z24" s="87"/>
      <c r="AA24" s="3">
        <v>119.6</v>
      </c>
      <c r="AB24" s="91">
        <v>119.6</v>
      </c>
      <c r="AC24" s="88"/>
      <c r="AD24" s="87"/>
      <c r="AE24" s="4">
        <v>119.6</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36</v>
      </c>
      <c r="J26" s="87"/>
      <c r="K26" s="122">
        <v>36</v>
      </c>
      <c r="L26" s="87"/>
      <c r="M26" s="122">
        <v>36</v>
      </c>
      <c r="N26" s="87"/>
      <c r="O26" s="122">
        <v>36.1</v>
      </c>
      <c r="P26" s="88"/>
      <c r="Q26" s="87"/>
      <c r="R26" s="122">
        <v>36.200000000000003</v>
      </c>
      <c r="S26" s="87"/>
      <c r="T26" s="122">
        <v>27.6</v>
      </c>
      <c r="U26" s="87"/>
      <c r="V26" s="122">
        <v>27.5</v>
      </c>
      <c r="W26" s="88"/>
      <c r="X26" s="88"/>
      <c r="Y26" s="88"/>
      <c r="Z26" s="87"/>
      <c r="AA26" s="3">
        <v>27.3</v>
      </c>
      <c r="AB26" s="91">
        <v>27.2</v>
      </c>
      <c r="AC26" s="88"/>
      <c r="AD26" s="87"/>
      <c r="AE26" s="4">
        <v>27.3</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0.97799999999999998</v>
      </c>
      <c r="J29" s="87"/>
      <c r="K29" s="124">
        <v>0.97799999999999998</v>
      </c>
      <c r="L29" s="87"/>
      <c r="M29" s="124">
        <v>0.97799999999999998</v>
      </c>
      <c r="N29" s="87"/>
      <c r="O29" s="124">
        <v>0.97799999999999998</v>
      </c>
      <c r="P29" s="88"/>
      <c r="Q29" s="87"/>
      <c r="R29" s="124">
        <v>0.97799999999999998</v>
      </c>
      <c r="S29" s="87"/>
      <c r="T29" s="124">
        <v>0.95499999999999996</v>
      </c>
      <c r="U29" s="87"/>
      <c r="V29" s="124">
        <v>0.95499999999999996</v>
      </c>
      <c r="W29" s="88"/>
      <c r="X29" s="88"/>
      <c r="Y29" s="88"/>
      <c r="Z29" s="87"/>
      <c r="AA29" s="7">
        <v>0.95499999999999996</v>
      </c>
      <c r="AB29" s="94">
        <v>0.95499999999999996</v>
      </c>
      <c r="AC29" s="88"/>
      <c r="AD29" s="87"/>
      <c r="AE29" s="8">
        <v>0.95499999999999996</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32.5</v>
      </c>
      <c r="J31" s="87"/>
      <c r="K31" s="123">
        <v>32.5</v>
      </c>
      <c r="L31" s="87"/>
      <c r="M31" s="123">
        <v>32.5</v>
      </c>
      <c r="N31" s="87"/>
      <c r="O31" s="123">
        <v>32.6</v>
      </c>
      <c r="P31" s="88"/>
      <c r="Q31" s="87"/>
      <c r="R31" s="123">
        <v>32.6</v>
      </c>
      <c r="S31" s="87"/>
      <c r="T31" s="123">
        <v>26</v>
      </c>
      <c r="U31" s="87"/>
      <c r="V31" s="123">
        <v>25.9</v>
      </c>
      <c r="W31" s="88"/>
      <c r="X31" s="88"/>
      <c r="Y31" s="88"/>
      <c r="Z31" s="87"/>
      <c r="AA31" s="9">
        <v>25.7</v>
      </c>
      <c r="AB31" s="93">
        <v>25.6</v>
      </c>
      <c r="AC31" s="88"/>
      <c r="AD31" s="87"/>
      <c r="AE31" s="10">
        <v>25.7</v>
      </c>
    </row>
    <row r="32" spans="4:31" ht="20.25" customHeight="1" x14ac:dyDescent="0.25">
      <c r="E32" s="89" t="s">
        <v>36</v>
      </c>
      <c r="F32" s="88"/>
      <c r="G32" s="88"/>
      <c r="H32" s="90"/>
      <c r="I32" s="121">
        <v>1.6</v>
      </c>
      <c r="J32" s="87"/>
      <c r="K32" s="121">
        <v>1.6</v>
      </c>
      <c r="L32" s="87"/>
      <c r="M32" s="121">
        <v>1.6</v>
      </c>
      <c r="N32" s="87"/>
      <c r="O32" s="121">
        <v>1.6</v>
      </c>
      <c r="P32" s="88"/>
      <c r="Q32" s="87"/>
      <c r="R32" s="121">
        <v>1.6</v>
      </c>
      <c r="S32" s="87"/>
      <c r="T32" s="121">
        <v>1.3</v>
      </c>
      <c r="U32" s="87"/>
      <c r="V32" s="121">
        <v>1.3</v>
      </c>
      <c r="W32" s="88"/>
      <c r="X32" s="88"/>
      <c r="Y32" s="88"/>
      <c r="Z32" s="87"/>
      <c r="AA32" s="11">
        <v>1.3</v>
      </c>
      <c r="AB32" s="86">
        <v>1.3</v>
      </c>
      <c r="AC32" s="88"/>
      <c r="AD32" s="87"/>
      <c r="AE32" s="12">
        <v>1.3</v>
      </c>
    </row>
    <row r="33" spans="5:31" ht="20.25" customHeight="1" x14ac:dyDescent="0.25">
      <c r="E33" s="89" t="s">
        <v>37</v>
      </c>
      <c r="F33" s="88"/>
      <c r="G33" s="88"/>
      <c r="H33" s="90"/>
      <c r="I33" s="121" t="s">
        <v>716</v>
      </c>
      <c r="J33" s="87"/>
      <c r="K33" s="121" t="s">
        <v>716</v>
      </c>
      <c r="L33" s="87"/>
      <c r="M33" s="121" t="s">
        <v>716</v>
      </c>
      <c r="N33" s="87"/>
      <c r="O33" s="121" t="s">
        <v>716</v>
      </c>
      <c r="P33" s="88"/>
      <c r="Q33" s="87"/>
      <c r="R33" s="121" t="s">
        <v>716</v>
      </c>
      <c r="S33" s="87"/>
      <c r="T33" s="121" t="s">
        <v>716</v>
      </c>
      <c r="U33" s="87"/>
      <c r="V33" s="121" t="s">
        <v>716</v>
      </c>
      <c r="W33" s="88"/>
      <c r="X33" s="88"/>
      <c r="Y33" s="88"/>
      <c r="Z33" s="87"/>
      <c r="AA33" s="5" t="s">
        <v>716</v>
      </c>
      <c r="AB33" s="86" t="s">
        <v>716</v>
      </c>
      <c r="AC33" s="88"/>
      <c r="AD33" s="87"/>
      <c r="AE33" s="6" t="s">
        <v>716</v>
      </c>
    </row>
    <row r="34" spans="5:31" ht="13.15" customHeight="1" x14ac:dyDescent="0.25">
      <c r="E34" s="89" t="s">
        <v>39</v>
      </c>
      <c r="F34" s="88"/>
      <c r="G34" s="88"/>
      <c r="H34" s="90"/>
      <c r="I34" s="122">
        <v>32.5</v>
      </c>
      <c r="J34" s="87"/>
      <c r="K34" s="122">
        <v>32.5</v>
      </c>
      <c r="L34" s="87"/>
      <c r="M34" s="122">
        <v>32.5</v>
      </c>
      <c r="N34" s="87"/>
      <c r="O34" s="122">
        <v>32.6</v>
      </c>
      <c r="P34" s="88"/>
      <c r="Q34" s="87"/>
      <c r="R34" s="122">
        <v>32.6</v>
      </c>
      <c r="S34" s="87"/>
      <c r="T34" s="122">
        <v>26</v>
      </c>
      <c r="U34" s="87"/>
      <c r="V34" s="122">
        <v>25.9</v>
      </c>
      <c r="W34" s="88"/>
      <c r="X34" s="88"/>
      <c r="Y34" s="88"/>
      <c r="Z34" s="87"/>
      <c r="AA34" s="3">
        <v>25.7</v>
      </c>
      <c r="AB34" s="91">
        <v>25.6</v>
      </c>
      <c r="AC34" s="88"/>
      <c r="AD34" s="87"/>
      <c r="AE34" s="4">
        <v>25.7</v>
      </c>
    </row>
    <row r="35" spans="5:31" x14ac:dyDescent="0.25">
      <c r="E35" s="89" t="s">
        <v>40</v>
      </c>
      <c r="F35" s="88"/>
      <c r="G35" s="88"/>
      <c r="H35" s="90"/>
      <c r="I35" s="122">
        <v>50</v>
      </c>
      <c r="J35" s="87"/>
      <c r="K35" s="122">
        <v>50</v>
      </c>
      <c r="L35" s="87"/>
      <c r="M35" s="122">
        <v>50</v>
      </c>
      <c r="N35" s="87"/>
      <c r="O35" s="122">
        <v>50</v>
      </c>
      <c r="P35" s="88"/>
      <c r="Q35" s="87"/>
      <c r="R35" s="122">
        <v>50</v>
      </c>
      <c r="S35" s="87"/>
      <c r="T35" s="122">
        <v>50</v>
      </c>
      <c r="U35" s="87"/>
      <c r="V35" s="122">
        <v>50</v>
      </c>
      <c r="W35" s="88"/>
      <c r="X35" s="88"/>
      <c r="Y35" s="88"/>
      <c r="Z35" s="87"/>
      <c r="AA35" s="3">
        <v>50</v>
      </c>
      <c r="AB35" s="91">
        <v>50</v>
      </c>
      <c r="AC35" s="88"/>
      <c r="AD35" s="87"/>
      <c r="AE35" s="4">
        <v>50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lXIbqQw0l5JjUoM6h+7jEHC+CCK5Hn8ScEHDou/enP0Oc5UMkvDCHI1cNdXlWcT11y4ijDWdd/bgtNcywI4CcQ==" saltValue="hvoH8mk84s9z+PjZyw+sc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1A1F74C7-8E07-4BD8-B07A-0182CF16EE3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ROMA - Roma 66kV BSP (132/66kV)</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985</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986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987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988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33</v>
      </c>
      <c r="K26" s="87"/>
      <c r="L26" s="122">
        <v>33</v>
      </c>
      <c r="M26" s="87"/>
      <c r="N26" s="122">
        <v>33</v>
      </c>
      <c r="O26" s="87"/>
      <c r="P26" s="122">
        <v>33</v>
      </c>
      <c r="Q26" s="88"/>
      <c r="R26" s="87"/>
      <c r="S26" s="122">
        <v>33</v>
      </c>
      <c r="T26" s="87"/>
      <c r="U26" s="122">
        <v>37.799999999999997</v>
      </c>
      <c r="V26" s="87"/>
      <c r="W26" s="122">
        <v>37.799999999999997</v>
      </c>
      <c r="X26" s="88"/>
      <c r="Y26" s="88"/>
      <c r="Z26" s="88"/>
      <c r="AA26" s="87"/>
      <c r="AB26" s="3">
        <v>37.799999999999997</v>
      </c>
      <c r="AC26" s="91">
        <v>37.799999999999997</v>
      </c>
      <c r="AD26" s="88"/>
      <c r="AE26" s="87"/>
      <c r="AF26" s="4">
        <v>37.799999999999997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17.100000000000001</v>
      </c>
      <c r="K28" s="87"/>
      <c r="L28" s="122">
        <v>17.100000000000001</v>
      </c>
      <c r="M28" s="87"/>
      <c r="N28" s="122">
        <v>17.100000000000001</v>
      </c>
      <c r="O28" s="87"/>
      <c r="P28" s="122">
        <v>17.100000000000001</v>
      </c>
      <c r="Q28" s="88"/>
      <c r="R28" s="87"/>
      <c r="S28" s="122">
        <v>17.100000000000001</v>
      </c>
      <c r="T28" s="87"/>
      <c r="U28" s="122">
        <v>8.1999999999999993</v>
      </c>
      <c r="V28" s="87"/>
      <c r="W28" s="122">
        <v>8.1999999999999993</v>
      </c>
      <c r="X28" s="88"/>
      <c r="Y28" s="88"/>
      <c r="Z28" s="88"/>
      <c r="AA28" s="87"/>
      <c r="AB28" s="3">
        <v>8.1</v>
      </c>
      <c r="AC28" s="91">
        <v>8.1</v>
      </c>
      <c r="AD28" s="88"/>
      <c r="AE28" s="87"/>
      <c r="AF28" s="4">
        <v>8.1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19.2</v>
      </c>
      <c r="K32" s="87"/>
      <c r="L32" s="122">
        <v>19.2</v>
      </c>
      <c r="M32" s="87"/>
      <c r="N32" s="122">
        <v>19.2</v>
      </c>
      <c r="O32" s="87"/>
      <c r="P32" s="122">
        <v>19.2</v>
      </c>
      <c r="Q32" s="88"/>
      <c r="R32" s="87"/>
      <c r="S32" s="122">
        <v>19.2</v>
      </c>
      <c r="T32" s="87"/>
      <c r="U32" s="122">
        <v>20.8</v>
      </c>
      <c r="V32" s="87"/>
      <c r="W32" s="122">
        <v>20.8</v>
      </c>
      <c r="X32" s="88"/>
      <c r="Y32" s="88"/>
      <c r="Z32" s="88"/>
      <c r="AA32" s="87"/>
      <c r="AB32" s="3">
        <v>20.8</v>
      </c>
      <c r="AC32" s="91">
        <v>20.8</v>
      </c>
      <c r="AD32" s="88"/>
      <c r="AE32" s="87"/>
      <c r="AF32" s="4">
        <v>20.8</v>
      </c>
    </row>
    <row r="33" spans="5:32" ht="13.15" customHeight="1" x14ac:dyDescent="0.25">
      <c r="E33" s="92" t="s">
        <v>35</v>
      </c>
      <c r="F33" s="88"/>
      <c r="G33" s="88"/>
      <c r="H33" s="88"/>
      <c r="I33" s="90"/>
      <c r="J33" s="123">
        <v>15</v>
      </c>
      <c r="K33" s="87"/>
      <c r="L33" s="123">
        <v>14.9</v>
      </c>
      <c r="M33" s="87"/>
      <c r="N33" s="123">
        <v>14.9</v>
      </c>
      <c r="O33" s="87"/>
      <c r="P33" s="123">
        <v>15</v>
      </c>
      <c r="Q33" s="88"/>
      <c r="R33" s="87"/>
      <c r="S33" s="123">
        <v>15</v>
      </c>
      <c r="T33" s="87"/>
      <c r="U33" s="123">
        <v>8.1</v>
      </c>
      <c r="V33" s="87"/>
      <c r="W33" s="123">
        <v>8</v>
      </c>
      <c r="X33" s="88"/>
      <c r="Y33" s="88"/>
      <c r="Z33" s="88"/>
      <c r="AA33" s="87"/>
      <c r="AB33" s="9">
        <v>8</v>
      </c>
      <c r="AC33" s="93">
        <v>7.9</v>
      </c>
      <c r="AD33" s="88"/>
      <c r="AE33" s="87"/>
      <c r="AF33" s="10">
        <v>8</v>
      </c>
    </row>
    <row r="34" spans="5:32" ht="20.25" customHeight="1" x14ac:dyDescent="0.25">
      <c r="E34" s="89" t="s">
        <v>36</v>
      </c>
      <c r="F34" s="88"/>
      <c r="G34" s="88"/>
      <c r="H34" s="88"/>
      <c r="I34" s="90"/>
      <c r="J34" s="121">
        <v>0.8</v>
      </c>
      <c r="K34" s="87"/>
      <c r="L34" s="121">
        <v>0.7</v>
      </c>
      <c r="M34" s="87"/>
      <c r="N34" s="121">
        <v>0.7</v>
      </c>
      <c r="O34" s="87"/>
      <c r="P34" s="121">
        <v>0.8</v>
      </c>
      <c r="Q34" s="88"/>
      <c r="R34" s="87"/>
      <c r="S34" s="121">
        <v>0.8</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2M3a1lAtPiHVRAbTKPyFea7mzEj7mSITknYnYfo78ETeiuV/pJnkOPn22g/LAcPjGIuYZZgk8bw1nNKxI8CZg==" saltValue="hwVVQJ0oKmsjOCxBPb7nY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2E96B9C-DA19-4816-8AAE-3F44A2B1C2A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ROPL - Ross Plains (66/11kV)</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981</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982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983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984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11.5</v>
      </c>
      <c r="K26" s="87"/>
      <c r="L26" s="122">
        <v>11.5</v>
      </c>
      <c r="M26" s="87"/>
      <c r="N26" s="122">
        <v>11.5</v>
      </c>
      <c r="O26" s="87"/>
      <c r="P26" s="122">
        <v>11.5</v>
      </c>
      <c r="Q26" s="88"/>
      <c r="R26" s="87"/>
      <c r="S26" s="122">
        <v>11.5</v>
      </c>
      <c r="T26" s="87"/>
      <c r="U26" s="122">
        <v>12.3</v>
      </c>
      <c r="V26" s="87"/>
      <c r="W26" s="122">
        <v>12.3</v>
      </c>
      <c r="X26" s="88"/>
      <c r="Y26" s="88"/>
      <c r="Z26" s="88"/>
      <c r="AA26" s="87"/>
      <c r="AB26" s="3">
        <v>12.3</v>
      </c>
      <c r="AC26" s="91">
        <v>12.3</v>
      </c>
      <c r="AD26" s="88"/>
      <c r="AE26" s="87"/>
      <c r="AF26" s="4">
        <v>12.3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v>
      </c>
      <c r="K28" s="87"/>
      <c r="L28" s="122">
        <v>8</v>
      </c>
      <c r="M28" s="87"/>
      <c r="N28" s="122">
        <v>8.1</v>
      </c>
      <c r="O28" s="87"/>
      <c r="P28" s="122">
        <v>8.1</v>
      </c>
      <c r="Q28" s="88"/>
      <c r="R28" s="87"/>
      <c r="S28" s="122">
        <v>8.1</v>
      </c>
      <c r="T28" s="87"/>
      <c r="U28" s="122">
        <v>4.8</v>
      </c>
      <c r="V28" s="87"/>
      <c r="W28" s="122">
        <v>4.8</v>
      </c>
      <c r="X28" s="88"/>
      <c r="Y28" s="88"/>
      <c r="Z28" s="88"/>
      <c r="AA28" s="87"/>
      <c r="AB28" s="3">
        <v>4.7</v>
      </c>
      <c r="AC28" s="91">
        <v>4.7</v>
      </c>
      <c r="AD28" s="88"/>
      <c r="AE28" s="87"/>
      <c r="AF28" s="4">
        <v>4.7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v>
      </c>
      <c r="K31" s="87"/>
      <c r="L31" s="124">
        <v>0.96</v>
      </c>
      <c r="M31" s="87"/>
      <c r="N31" s="124">
        <v>0.96</v>
      </c>
      <c r="O31" s="87"/>
      <c r="P31" s="124">
        <v>0.96</v>
      </c>
      <c r="Q31" s="88"/>
      <c r="R31" s="87"/>
      <c r="S31" s="124">
        <v>0.96</v>
      </c>
      <c r="T31" s="87"/>
      <c r="U31" s="124">
        <v>0.96199999999999997</v>
      </c>
      <c r="V31" s="87"/>
      <c r="W31" s="124">
        <v>0.96199999999999997</v>
      </c>
      <c r="X31" s="88"/>
      <c r="Y31" s="88"/>
      <c r="Z31" s="88"/>
      <c r="AA31" s="87"/>
      <c r="AB31" s="7">
        <v>0.96199999999999997</v>
      </c>
      <c r="AC31" s="94">
        <v>0.96199999999999997</v>
      </c>
      <c r="AD31" s="88"/>
      <c r="AE31" s="87"/>
      <c r="AF31" s="8">
        <v>0.96199999999999997</v>
      </c>
    </row>
    <row r="32" spans="4:32" ht="13.15" customHeight="1" x14ac:dyDescent="0.25">
      <c r="E32" s="89" t="s">
        <v>34</v>
      </c>
      <c r="F32" s="88"/>
      <c r="G32" s="88"/>
      <c r="H32" s="88"/>
      <c r="I32" s="90"/>
      <c r="J32" s="122">
        <v>6.6</v>
      </c>
      <c r="K32" s="87"/>
      <c r="L32" s="122">
        <v>6.6</v>
      </c>
      <c r="M32" s="87"/>
      <c r="N32" s="122">
        <v>6.6</v>
      </c>
      <c r="O32" s="87"/>
      <c r="P32" s="122">
        <v>6.6</v>
      </c>
      <c r="Q32" s="88"/>
      <c r="R32" s="87"/>
      <c r="S32" s="122">
        <v>6.6</v>
      </c>
      <c r="T32" s="87"/>
      <c r="U32" s="122">
        <v>6.7</v>
      </c>
      <c r="V32" s="87"/>
      <c r="W32" s="122">
        <v>6.7</v>
      </c>
      <c r="X32" s="88"/>
      <c r="Y32" s="88"/>
      <c r="Z32" s="88"/>
      <c r="AA32" s="87"/>
      <c r="AB32" s="3">
        <v>6.7</v>
      </c>
      <c r="AC32" s="91">
        <v>6.7</v>
      </c>
      <c r="AD32" s="88"/>
      <c r="AE32" s="87"/>
      <c r="AF32" s="4">
        <v>6.7</v>
      </c>
    </row>
    <row r="33" spans="5:32" ht="13.15" customHeight="1" x14ac:dyDescent="0.25">
      <c r="E33" s="92" t="s">
        <v>35</v>
      </c>
      <c r="F33" s="88"/>
      <c r="G33" s="88"/>
      <c r="H33" s="88"/>
      <c r="I33" s="90"/>
      <c r="J33" s="123">
        <v>7.1</v>
      </c>
      <c r="K33" s="87"/>
      <c r="L33" s="123">
        <v>7.1</v>
      </c>
      <c r="M33" s="87"/>
      <c r="N33" s="123">
        <v>7.1</v>
      </c>
      <c r="O33" s="87"/>
      <c r="P33" s="123">
        <v>7.2</v>
      </c>
      <c r="Q33" s="88"/>
      <c r="R33" s="87"/>
      <c r="S33" s="123">
        <v>7.2</v>
      </c>
      <c r="T33" s="87"/>
      <c r="U33" s="123">
        <v>4.7</v>
      </c>
      <c r="V33" s="87"/>
      <c r="W33" s="123">
        <v>4.7</v>
      </c>
      <c r="X33" s="88"/>
      <c r="Y33" s="88"/>
      <c r="Z33" s="88"/>
      <c r="AA33" s="87"/>
      <c r="AB33" s="9">
        <v>4.5999999999999996</v>
      </c>
      <c r="AC33" s="93">
        <v>4.5999999999999996</v>
      </c>
      <c r="AD33" s="88"/>
      <c r="AE33" s="87"/>
      <c r="AF33" s="10">
        <v>4.5999999999999996</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2">
        <v>0.5</v>
      </c>
      <c r="K36" s="87"/>
      <c r="L36" s="122">
        <v>0.5</v>
      </c>
      <c r="M36" s="87"/>
      <c r="N36" s="122">
        <v>0.5</v>
      </c>
      <c r="O36" s="87"/>
      <c r="P36" s="122">
        <v>0.6</v>
      </c>
      <c r="Q36" s="88"/>
      <c r="R36" s="87"/>
      <c r="S36" s="122">
        <v>0.6</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1.6</v>
      </c>
      <c r="K39" s="87"/>
      <c r="L39" s="122">
        <v>1.6</v>
      </c>
      <c r="M39" s="87"/>
      <c r="N39" s="122">
        <v>1.6</v>
      </c>
      <c r="O39" s="87"/>
      <c r="P39" s="122">
        <v>1.6</v>
      </c>
      <c r="Q39" s="88"/>
      <c r="R39" s="87"/>
      <c r="S39" s="122">
        <v>1.6</v>
      </c>
      <c r="T39" s="87"/>
      <c r="U39" s="122">
        <v>1.6</v>
      </c>
      <c r="V39" s="87"/>
      <c r="W39" s="122">
        <v>1.6</v>
      </c>
      <c r="X39" s="88"/>
      <c r="Y39" s="88"/>
      <c r="Z39" s="88"/>
      <c r="AA39" s="87"/>
      <c r="AB39" s="3">
        <v>1.6</v>
      </c>
      <c r="AC39" s="91">
        <v>1.6</v>
      </c>
      <c r="AD39" s="88"/>
      <c r="AE39" s="87"/>
      <c r="AF39" s="4">
        <v>1.6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1.20000004768372</v>
      </c>
      <c r="K42" s="87"/>
      <c r="L42" s="122">
        <v>1.20000004768372</v>
      </c>
      <c r="M42" s="87"/>
      <c r="N42" s="122">
        <v>1.20000004768372</v>
      </c>
      <c r="O42" s="87"/>
      <c r="P42" s="122">
        <v>1.20000004768372</v>
      </c>
      <c r="Q42" s="88"/>
      <c r="R42" s="87"/>
      <c r="S42" s="122">
        <v>1.20000004768372</v>
      </c>
      <c r="T42" s="87"/>
      <c r="U42" s="122">
        <v>1.20000004768372</v>
      </c>
      <c r="V42" s="87"/>
      <c r="W42" s="122">
        <v>1.20000004768372</v>
      </c>
      <c r="X42" s="88"/>
      <c r="Y42" s="88"/>
      <c r="Z42" s="88"/>
      <c r="AA42" s="87"/>
      <c r="AB42" s="3">
        <v>1.20000004768372</v>
      </c>
      <c r="AC42" s="91">
        <v>1.20000004768372</v>
      </c>
      <c r="AD42" s="88"/>
      <c r="AE42" s="87"/>
      <c r="AF42" s="4">
        <v>1.20000004768372</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98DeOoK4tsEVY3D1LtQAGt7n9O33pbWn0mkyw4XAQyINseAmOjnPrs+5c+UDKK5aRGbP07K/gX8ZsTndiOpgCw==" saltValue="2BpeMV/TAzba3KeqlQmyr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A5A541B-4119-48DD-9DA7-31CDDC61945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ROSE - Rosella (33/11kV)</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951</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952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953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954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32.700000000000003</v>
      </c>
      <c r="K26" s="87"/>
      <c r="L26" s="122">
        <v>32.700000000000003</v>
      </c>
      <c r="M26" s="87"/>
      <c r="N26" s="122">
        <v>32.700000000000003</v>
      </c>
      <c r="O26" s="87"/>
      <c r="P26" s="122">
        <v>32.700000000000003</v>
      </c>
      <c r="Q26" s="88"/>
      <c r="R26" s="87"/>
      <c r="S26" s="122">
        <v>32.700000000000003</v>
      </c>
      <c r="T26" s="87"/>
      <c r="U26" s="122">
        <v>32.700000000000003</v>
      </c>
      <c r="V26" s="87"/>
      <c r="W26" s="122">
        <v>32.700000000000003</v>
      </c>
      <c r="X26" s="88"/>
      <c r="Y26" s="88"/>
      <c r="Z26" s="88"/>
      <c r="AA26" s="87"/>
      <c r="AB26" s="3">
        <v>32.700000000000003</v>
      </c>
      <c r="AC26" s="91">
        <v>32.700000000000003</v>
      </c>
      <c r="AD26" s="88"/>
      <c r="AE26" s="87"/>
      <c r="AF26" s="4">
        <v>32.700000000000003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16.399999999999999</v>
      </c>
      <c r="K28" s="87"/>
      <c r="L28" s="122">
        <v>16.2</v>
      </c>
      <c r="M28" s="87"/>
      <c r="N28" s="122">
        <v>16</v>
      </c>
      <c r="O28" s="87"/>
      <c r="P28" s="122">
        <v>16</v>
      </c>
      <c r="Q28" s="88"/>
      <c r="R28" s="87"/>
      <c r="S28" s="122">
        <v>16</v>
      </c>
      <c r="T28" s="87"/>
      <c r="U28" s="122">
        <v>8.8000000000000007</v>
      </c>
      <c r="V28" s="87"/>
      <c r="W28" s="122">
        <v>8.6999999999999993</v>
      </c>
      <c r="X28" s="88"/>
      <c r="Y28" s="88"/>
      <c r="Z28" s="88"/>
      <c r="AA28" s="87"/>
      <c r="AB28" s="3">
        <v>8.6</v>
      </c>
      <c r="AC28" s="91">
        <v>8.4</v>
      </c>
      <c r="AD28" s="88"/>
      <c r="AE28" s="87"/>
      <c r="AF28" s="4">
        <v>8.4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0.90700000000000003</v>
      </c>
      <c r="K31" s="87"/>
      <c r="L31" s="124">
        <v>0.90700000000000003</v>
      </c>
      <c r="M31" s="87"/>
      <c r="N31" s="124">
        <v>0.90700000000000003</v>
      </c>
      <c r="O31" s="87"/>
      <c r="P31" s="124">
        <v>0.90700000000000003</v>
      </c>
      <c r="Q31" s="88"/>
      <c r="R31" s="87"/>
      <c r="S31" s="124">
        <v>0.90700000000000003</v>
      </c>
      <c r="T31" s="87"/>
      <c r="U31" s="124">
        <v>0.89900000000000002</v>
      </c>
      <c r="V31" s="87"/>
      <c r="W31" s="124">
        <v>0.89900000000000002</v>
      </c>
      <c r="X31" s="88"/>
      <c r="Y31" s="88"/>
      <c r="Z31" s="88"/>
      <c r="AA31" s="87"/>
      <c r="AB31" s="7">
        <v>0.89900000000000002</v>
      </c>
      <c r="AC31" s="94">
        <v>0.89900000000000002</v>
      </c>
      <c r="AD31" s="88"/>
      <c r="AE31" s="87"/>
      <c r="AF31" s="8">
        <v>0.89900000000000002</v>
      </c>
    </row>
    <row r="32" spans="4:32" ht="13.15" customHeight="1" x14ac:dyDescent="0.25">
      <c r="E32" s="89" t="s">
        <v>34</v>
      </c>
      <c r="F32" s="88"/>
      <c r="G32" s="88"/>
      <c r="H32" s="88"/>
      <c r="I32" s="90"/>
      <c r="J32" s="122">
        <v>16.5</v>
      </c>
      <c r="K32" s="87"/>
      <c r="L32" s="122">
        <v>16.5</v>
      </c>
      <c r="M32" s="87"/>
      <c r="N32" s="122">
        <v>16.5</v>
      </c>
      <c r="O32" s="87"/>
      <c r="P32" s="122">
        <v>16.5</v>
      </c>
      <c r="Q32" s="88"/>
      <c r="R32" s="87"/>
      <c r="S32" s="122">
        <v>16.5</v>
      </c>
      <c r="T32" s="87"/>
      <c r="U32" s="122">
        <v>18</v>
      </c>
      <c r="V32" s="87"/>
      <c r="W32" s="122">
        <v>18</v>
      </c>
      <c r="X32" s="88"/>
      <c r="Y32" s="88"/>
      <c r="Z32" s="88"/>
      <c r="AA32" s="87"/>
      <c r="AB32" s="3">
        <v>18</v>
      </c>
      <c r="AC32" s="91">
        <v>18</v>
      </c>
      <c r="AD32" s="88"/>
      <c r="AE32" s="87"/>
      <c r="AF32" s="4">
        <v>18</v>
      </c>
    </row>
    <row r="33" spans="5:32" ht="13.15" customHeight="1" x14ac:dyDescent="0.25">
      <c r="E33" s="92" t="s">
        <v>35</v>
      </c>
      <c r="F33" s="88"/>
      <c r="G33" s="88"/>
      <c r="H33" s="88"/>
      <c r="I33" s="90"/>
      <c r="J33" s="123">
        <v>15.2</v>
      </c>
      <c r="K33" s="87"/>
      <c r="L33" s="123">
        <v>15.1</v>
      </c>
      <c r="M33" s="87"/>
      <c r="N33" s="123">
        <v>14.9</v>
      </c>
      <c r="O33" s="87"/>
      <c r="P33" s="123">
        <v>14.9</v>
      </c>
      <c r="Q33" s="88"/>
      <c r="R33" s="87"/>
      <c r="S33" s="123">
        <v>14.9</v>
      </c>
      <c r="T33" s="87"/>
      <c r="U33" s="123">
        <v>8.5</v>
      </c>
      <c r="V33" s="87"/>
      <c r="W33" s="123">
        <v>8.4</v>
      </c>
      <c r="X33" s="88"/>
      <c r="Y33" s="88"/>
      <c r="Z33" s="88"/>
      <c r="AA33" s="87"/>
      <c r="AB33" s="9">
        <v>8.1999999999999993</v>
      </c>
      <c r="AC33" s="93">
        <v>8.1</v>
      </c>
      <c r="AD33" s="88"/>
      <c r="AE33" s="87"/>
      <c r="AF33" s="10">
        <v>8.1</v>
      </c>
    </row>
    <row r="34" spans="5:32" ht="20.25" customHeight="1" x14ac:dyDescent="0.25">
      <c r="E34" s="89" t="s">
        <v>36</v>
      </c>
      <c r="F34" s="88"/>
      <c r="G34" s="88"/>
      <c r="H34" s="88"/>
      <c r="I34" s="90"/>
      <c r="J34" s="121">
        <v>0.8</v>
      </c>
      <c r="K34" s="87"/>
      <c r="L34" s="121">
        <v>0.8</v>
      </c>
      <c r="M34" s="87"/>
      <c r="N34" s="121">
        <v>0.7</v>
      </c>
      <c r="O34" s="87"/>
      <c r="P34" s="121">
        <v>0.7</v>
      </c>
      <c r="Q34" s="88"/>
      <c r="R34" s="87"/>
      <c r="S34" s="121">
        <v>0.7</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3HAQUb3/V2LBuikDQpfS2xHnaCvWTN3l4foCZ567a4uTtGaRbUjTGC2FeKq9gWIyO4MhitJh1U4NJZbOMn3lg==" saltValue="yrd3r6b6cKMZmxNVFhYOW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D525C23-76BB-4950-BAC4-D7C1F60499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ROSO - Rockhampton South (66/11kV)</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955</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956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957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57.5</v>
      </c>
      <c r="K26" s="87"/>
      <c r="L26" s="122">
        <v>57.5</v>
      </c>
      <c r="M26" s="87"/>
      <c r="N26" s="122">
        <v>57.5</v>
      </c>
      <c r="O26" s="87"/>
      <c r="P26" s="122">
        <v>57.5</v>
      </c>
      <c r="Q26" s="88"/>
      <c r="R26" s="87"/>
      <c r="S26" s="122">
        <v>57.5</v>
      </c>
      <c r="T26" s="87"/>
      <c r="U26" s="122">
        <v>64.3</v>
      </c>
      <c r="V26" s="87"/>
      <c r="W26" s="122">
        <v>64.3</v>
      </c>
      <c r="X26" s="88"/>
      <c r="Y26" s="88"/>
      <c r="Z26" s="88"/>
      <c r="AA26" s="87"/>
      <c r="AB26" s="3">
        <v>64.3</v>
      </c>
      <c r="AC26" s="91">
        <v>64.3</v>
      </c>
      <c r="AD26" s="88"/>
      <c r="AE26" s="87"/>
      <c r="AF26" s="4">
        <v>64.3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23.2</v>
      </c>
      <c r="K28" s="87"/>
      <c r="L28" s="122">
        <v>23.3</v>
      </c>
      <c r="M28" s="87"/>
      <c r="N28" s="122">
        <v>23.4</v>
      </c>
      <c r="O28" s="87"/>
      <c r="P28" s="122">
        <v>23.5</v>
      </c>
      <c r="Q28" s="88"/>
      <c r="R28" s="87"/>
      <c r="S28" s="122">
        <v>23.5</v>
      </c>
      <c r="T28" s="87"/>
      <c r="U28" s="122">
        <v>19.3</v>
      </c>
      <c r="V28" s="87"/>
      <c r="W28" s="122">
        <v>19.2</v>
      </c>
      <c r="X28" s="88"/>
      <c r="Y28" s="88"/>
      <c r="Z28" s="88"/>
      <c r="AA28" s="87"/>
      <c r="AB28" s="3">
        <v>19.100000000000001</v>
      </c>
      <c r="AC28" s="91">
        <v>19.100000000000001</v>
      </c>
      <c r="AD28" s="88"/>
      <c r="AE28" s="87"/>
      <c r="AF28" s="4">
        <v>19.100000000000001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0.998</v>
      </c>
      <c r="O31" s="87"/>
      <c r="P31" s="124">
        <v>0.998</v>
      </c>
      <c r="Q31" s="88"/>
      <c r="R31" s="87"/>
      <c r="S31" s="124">
        <v>0.998</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32.1</v>
      </c>
      <c r="K32" s="87"/>
      <c r="L32" s="122">
        <v>32.1</v>
      </c>
      <c r="M32" s="87"/>
      <c r="N32" s="122">
        <v>32.1</v>
      </c>
      <c r="O32" s="87"/>
      <c r="P32" s="122">
        <v>32.1</v>
      </c>
      <c r="Q32" s="88"/>
      <c r="R32" s="87"/>
      <c r="S32" s="122">
        <v>32.1</v>
      </c>
      <c r="T32" s="87"/>
      <c r="U32" s="122">
        <v>36.1</v>
      </c>
      <c r="V32" s="87"/>
      <c r="W32" s="122">
        <v>36.1</v>
      </c>
      <c r="X32" s="88"/>
      <c r="Y32" s="88"/>
      <c r="Z32" s="88"/>
      <c r="AA32" s="87"/>
      <c r="AB32" s="3">
        <v>36.1</v>
      </c>
      <c r="AC32" s="91">
        <v>36.1</v>
      </c>
      <c r="AD32" s="88"/>
      <c r="AE32" s="87"/>
      <c r="AF32" s="4">
        <v>36.1</v>
      </c>
    </row>
    <row r="33" spans="5:32" ht="13.15" customHeight="1" x14ac:dyDescent="0.25">
      <c r="E33" s="92" t="s">
        <v>35</v>
      </c>
      <c r="F33" s="88"/>
      <c r="G33" s="88"/>
      <c r="H33" s="88"/>
      <c r="I33" s="90"/>
      <c r="J33" s="123">
        <v>21.4</v>
      </c>
      <c r="K33" s="87"/>
      <c r="L33" s="123">
        <v>21.4</v>
      </c>
      <c r="M33" s="87"/>
      <c r="N33" s="123">
        <v>21.5</v>
      </c>
      <c r="O33" s="87"/>
      <c r="P33" s="123">
        <v>21.6</v>
      </c>
      <c r="Q33" s="88"/>
      <c r="R33" s="87"/>
      <c r="S33" s="123">
        <v>21.7</v>
      </c>
      <c r="T33" s="87"/>
      <c r="U33" s="123">
        <v>18.3</v>
      </c>
      <c r="V33" s="87"/>
      <c r="W33" s="123">
        <v>18.2</v>
      </c>
      <c r="X33" s="88"/>
      <c r="Y33" s="88"/>
      <c r="Z33" s="88"/>
      <c r="AA33" s="87"/>
      <c r="AB33" s="9">
        <v>18.100000000000001</v>
      </c>
      <c r="AC33" s="93">
        <v>18.100000000000001</v>
      </c>
      <c r="AD33" s="88"/>
      <c r="AE33" s="87"/>
      <c r="AF33" s="10">
        <v>18.2</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0.9</v>
      </c>
      <c r="V34" s="87"/>
      <c r="W34" s="121">
        <v>0.9</v>
      </c>
      <c r="X34" s="88"/>
      <c r="Y34" s="88"/>
      <c r="Z34" s="88"/>
      <c r="AA34" s="87"/>
      <c r="AB34" s="11">
        <v>0.9</v>
      </c>
      <c r="AC34" s="86">
        <v>0.9</v>
      </c>
      <c r="AD34" s="88"/>
      <c r="AE34" s="87"/>
      <c r="AF34" s="12">
        <v>0.9</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eDh3QWwG84lCut9T8n0GikWcuU9KyRcBsErYPjEbmk7HhcC3YpORPvqX1VA6QgHrhM2Z/zh6mPdw+GpA7GZVw==" saltValue="D/rNYL6283kdoxzphc5W8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6ADC5D5-A618-4551-A59B-922C491A765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ROST - Rocky Street (66/11kV)</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971</v>
      </c>
      <c r="J3" s="110"/>
      <c r="K3" s="110"/>
      <c r="L3" s="110"/>
      <c r="M3" s="110"/>
      <c r="N3" s="110"/>
      <c r="O3" s="110"/>
      <c r="P3" s="110"/>
      <c r="Q3" s="110"/>
      <c r="R3" s="110"/>
      <c r="S3" s="110"/>
      <c r="V3" s="112" t="s">
        <v>3</v>
      </c>
      <c r="W3" s="110"/>
      <c r="Y3" s="113" t="s">
        <v>737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972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973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974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6.3</v>
      </c>
      <c r="K26" s="87"/>
      <c r="L26" s="122">
        <v>6.3</v>
      </c>
      <c r="M26" s="87"/>
      <c r="N26" s="122">
        <v>6.3</v>
      </c>
      <c r="O26" s="87"/>
      <c r="P26" s="122">
        <v>6.3</v>
      </c>
      <c r="Q26" s="88"/>
      <c r="R26" s="87"/>
      <c r="S26" s="122">
        <v>6.3</v>
      </c>
      <c r="T26" s="87"/>
      <c r="U26" s="122">
        <v>6.3</v>
      </c>
      <c r="V26" s="87"/>
      <c r="W26" s="122">
        <v>6.3</v>
      </c>
      <c r="X26" s="88"/>
      <c r="Y26" s="88"/>
      <c r="Z26" s="88"/>
      <c r="AA26" s="87"/>
      <c r="AB26" s="3">
        <v>6.3</v>
      </c>
      <c r="AC26" s="91">
        <v>6.3</v>
      </c>
      <c r="AD26" s="88"/>
      <c r="AE26" s="87"/>
      <c r="AF26" s="4">
        <v>6.3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5.3</v>
      </c>
      <c r="K28" s="87"/>
      <c r="L28" s="122">
        <v>5.3</v>
      </c>
      <c r="M28" s="87"/>
      <c r="N28" s="122">
        <v>5.3</v>
      </c>
      <c r="O28" s="87"/>
      <c r="P28" s="122">
        <v>5.4</v>
      </c>
      <c r="Q28" s="88"/>
      <c r="R28" s="87"/>
      <c r="S28" s="122">
        <v>5.4</v>
      </c>
      <c r="T28" s="87"/>
      <c r="U28" s="122">
        <v>4.5</v>
      </c>
      <c r="V28" s="87"/>
      <c r="W28" s="122">
        <v>4.5</v>
      </c>
      <c r="X28" s="88"/>
      <c r="Y28" s="88"/>
      <c r="Z28" s="88"/>
      <c r="AA28" s="87"/>
      <c r="AB28" s="3">
        <v>4.4000000000000004</v>
      </c>
      <c r="AC28" s="91">
        <v>4.4000000000000004</v>
      </c>
      <c r="AD28" s="88"/>
      <c r="AE28" s="87"/>
      <c r="AF28" s="4">
        <v>4.4000000000000004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0.96299999999999997</v>
      </c>
      <c r="K31" s="87"/>
      <c r="L31" s="124">
        <v>0.96299999999999997</v>
      </c>
      <c r="M31" s="87"/>
      <c r="N31" s="124">
        <v>0.96299999999999997</v>
      </c>
      <c r="O31" s="87"/>
      <c r="P31" s="124">
        <v>0.96299999999999997</v>
      </c>
      <c r="Q31" s="88"/>
      <c r="R31" s="87"/>
      <c r="S31" s="124">
        <v>0.96299999999999997</v>
      </c>
      <c r="T31" s="87"/>
      <c r="U31" s="124">
        <v>0.98799999999999999</v>
      </c>
      <c r="V31" s="87"/>
      <c r="W31" s="124">
        <v>0.98799999999999999</v>
      </c>
      <c r="X31" s="88"/>
      <c r="Y31" s="88"/>
      <c r="Z31" s="88"/>
      <c r="AA31" s="87"/>
      <c r="AB31" s="7">
        <v>0.98799999999999999</v>
      </c>
      <c r="AC31" s="94">
        <v>0.98799999999999999</v>
      </c>
      <c r="AD31" s="88"/>
      <c r="AE31" s="87"/>
      <c r="AF31" s="8">
        <v>0.98799999999999999</v>
      </c>
    </row>
    <row r="32" spans="4:32" ht="13.15" customHeight="1" x14ac:dyDescent="0.25">
      <c r="E32" s="89" t="s">
        <v>34</v>
      </c>
      <c r="F32" s="88"/>
      <c r="G32" s="88"/>
      <c r="H32" s="88"/>
      <c r="I32" s="90"/>
      <c r="J32" s="122">
        <v>3.2</v>
      </c>
      <c r="K32" s="87"/>
      <c r="L32" s="122">
        <v>3.2</v>
      </c>
      <c r="M32" s="87"/>
      <c r="N32" s="122">
        <v>3.2</v>
      </c>
      <c r="O32" s="87"/>
      <c r="P32" s="122">
        <v>3.2</v>
      </c>
      <c r="Q32" s="88"/>
      <c r="R32" s="87"/>
      <c r="S32" s="122">
        <v>3.2</v>
      </c>
      <c r="T32" s="87"/>
      <c r="U32" s="122">
        <v>3.2</v>
      </c>
      <c r="V32" s="87"/>
      <c r="W32" s="122">
        <v>3.2</v>
      </c>
      <c r="X32" s="88"/>
      <c r="Y32" s="88"/>
      <c r="Z32" s="88"/>
      <c r="AA32" s="87"/>
      <c r="AB32" s="3">
        <v>3.2</v>
      </c>
      <c r="AC32" s="91">
        <v>3.2</v>
      </c>
      <c r="AD32" s="88"/>
      <c r="AE32" s="87"/>
      <c r="AF32" s="4">
        <v>3.2</v>
      </c>
    </row>
    <row r="33" spans="5:32" ht="13.15" customHeight="1" x14ac:dyDescent="0.25">
      <c r="E33" s="92" t="s">
        <v>35</v>
      </c>
      <c r="F33" s="88"/>
      <c r="G33" s="88"/>
      <c r="H33" s="88"/>
      <c r="I33" s="90"/>
      <c r="J33" s="123">
        <v>4.8</v>
      </c>
      <c r="K33" s="87"/>
      <c r="L33" s="123">
        <v>4.8</v>
      </c>
      <c r="M33" s="87"/>
      <c r="N33" s="123">
        <v>4.8</v>
      </c>
      <c r="O33" s="87"/>
      <c r="P33" s="123">
        <v>4.8</v>
      </c>
      <c r="Q33" s="88"/>
      <c r="R33" s="87"/>
      <c r="S33" s="123">
        <v>4.8</v>
      </c>
      <c r="T33" s="87"/>
      <c r="U33" s="123">
        <v>4.0999999999999996</v>
      </c>
      <c r="V33" s="87"/>
      <c r="W33" s="123">
        <v>4.0999999999999996</v>
      </c>
      <c r="X33" s="88"/>
      <c r="Y33" s="88"/>
      <c r="Z33" s="88"/>
      <c r="AA33" s="87"/>
      <c r="AB33" s="9">
        <v>4.0999999999999996</v>
      </c>
      <c r="AC33" s="93">
        <v>4</v>
      </c>
      <c r="AD33" s="88"/>
      <c r="AE33" s="87"/>
      <c r="AF33" s="10">
        <v>4.0999999999999996</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72</v>
      </c>
      <c r="K35" s="87"/>
      <c r="L35" s="121" t="s">
        <v>72</v>
      </c>
      <c r="M35" s="87"/>
      <c r="N35" s="121" t="s">
        <v>72</v>
      </c>
      <c r="O35" s="87"/>
      <c r="P35" s="121" t="s">
        <v>72</v>
      </c>
      <c r="Q35" s="88"/>
      <c r="R35" s="87"/>
      <c r="S35" s="121" t="s">
        <v>72</v>
      </c>
      <c r="T35" s="87"/>
      <c r="U35" s="121" t="s">
        <v>72</v>
      </c>
      <c r="V35" s="87"/>
      <c r="W35" s="121" t="s">
        <v>72</v>
      </c>
      <c r="X35" s="88"/>
      <c r="Y35" s="88"/>
      <c r="Z35" s="88"/>
      <c r="AA35" s="87"/>
      <c r="AB35" s="5" t="s">
        <v>72</v>
      </c>
      <c r="AC35" s="86" t="s">
        <v>72</v>
      </c>
      <c r="AD35" s="88"/>
      <c r="AE35" s="87"/>
      <c r="AF35" s="6" t="s">
        <v>72</v>
      </c>
    </row>
    <row r="36" spans="5:32" ht="13.15" customHeight="1" x14ac:dyDescent="0.25">
      <c r="E36" s="89" t="s">
        <v>39</v>
      </c>
      <c r="F36" s="88"/>
      <c r="G36" s="88"/>
      <c r="H36" s="88"/>
      <c r="I36" s="90"/>
      <c r="J36" s="122">
        <v>1.6</v>
      </c>
      <c r="K36" s="87"/>
      <c r="L36" s="122">
        <v>1.6</v>
      </c>
      <c r="M36" s="87"/>
      <c r="N36" s="122">
        <v>1.6</v>
      </c>
      <c r="O36" s="87"/>
      <c r="P36" s="122">
        <v>1.6</v>
      </c>
      <c r="Q36" s="88"/>
      <c r="R36" s="87"/>
      <c r="S36" s="122">
        <v>1.6</v>
      </c>
      <c r="T36" s="87"/>
      <c r="U36" s="122">
        <v>0.9</v>
      </c>
      <c r="V36" s="87"/>
      <c r="W36" s="122">
        <v>0.9</v>
      </c>
      <c r="X36" s="88"/>
      <c r="Y36" s="88"/>
      <c r="Z36" s="88"/>
      <c r="AA36" s="87"/>
      <c r="AB36" s="3">
        <v>0.9</v>
      </c>
      <c r="AC36" s="91">
        <v>0.8</v>
      </c>
      <c r="AD36" s="88"/>
      <c r="AE36" s="87"/>
      <c r="AF36" s="4">
        <v>0.9</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4</v>
      </c>
      <c r="K39" s="87"/>
      <c r="L39" s="122">
        <v>4</v>
      </c>
      <c r="M39" s="87"/>
      <c r="N39" s="122">
        <v>4</v>
      </c>
      <c r="O39" s="87"/>
      <c r="P39" s="122">
        <v>4</v>
      </c>
      <c r="Q39" s="88"/>
      <c r="R39" s="87"/>
      <c r="S39" s="122">
        <v>4</v>
      </c>
      <c r="T39" s="87"/>
      <c r="U39" s="122">
        <v>4</v>
      </c>
      <c r="V39" s="87"/>
      <c r="W39" s="122">
        <v>4</v>
      </c>
      <c r="X39" s="88"/>
      <c r="Y39" s="88"/>
      <c r="Z39" s="88"/>
      <c r="AA39" s="87"/>
      <c r="AB39" s="3">
        <v>4</v>
      </c>
      <c r="AC39" s="91">
        <v>4</v>
      </c>
      <c r="AD39" s="88"/>
      <c r="AE39" s="87"/>
      <c r="AF39" s="4">
        <v>4</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gl0Bm67hngN8f7fmqZ+e8xgz20AEEQjCGCMRyS/kCIzufpAs4QJ1xC7/+7QUogjZjnb2s4SaEAr7jD2GIEArw==" saltValue="ASyMxNyzLxXiYD+D9j8jv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2FBF665-FFEE-49F2-B054-E9949C9FC4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ROWE - Roma West (33/11kV)</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51"/>
  <sheetViews>
    <sheetView showGridLines="0" topLeftCell="A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158</v>
      </c>
      <c r="J3" s="110"/>
      <c r="K3" s="110"/>
      <c r="L3" s="110"/>
      <c r="M3" s="110"/>
      <c r="N3" s="110"/>
      <c r="O3" s="110"/>
      <c r="P3" s="110"/>
      <c r="Q3" s="110"/>
      <c r="R3" s="110"/>
      <c r="S3" s="110"/>
      <c r="V3" s="112" t="s">
        <v>3</v>
      </c>
      <c r="W3" s="110"/>
      <c r="Y3" s="113" t="s">
        <v>113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159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160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161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13.9</v>
      </c>
      <c r="K26" s="87"/>
      <c r="L26" s="122">
        <v>13.9</v>
      </c>
      <c r="M26" s="87"/>
      <c r="N26" s="122">
        <v>13.9</v>
      </c>
      <c r="O26" s="87"/>
      <c r="P26" s="122">
        <v>13.9</v>
      </c>
      <c r="Q26" s="88"/>
      <c r="R26" s="87"/>
      <c r="S26" s="122">
        <v>13.9</v>
      </c>
      <c r="T26" s="87"/>
      <c r="U26" s="122">
        <v>16.5</v>
      </c>
      <c r="V26" s="87"/>
      <c r="W26" s="122">
        <v>16.5</v>
      </c>
      <c r="X26" s="88"/>
      <c r="Y26" s="88"/>
      <c r="Z26" s="88"/>
      <c r="AA26" s="87"/>
      <c r="AB26" s="3">
        <v>16.5</v>
      </c>
      <c r="AC26" s="91">
        <v>16.5</v>
      </c>
      <c r="AD26" s="88"/>
      <c r="AE26" s="87"/>
      <c r="AF26" s="4">
        <v>16.5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4.7</v>
      </c>
      <c r="K28" s="87"/>
      <c r="L28" s="122">
        <v>4.7</v>
      </c>
      <c r="M28" s="87"/>
      <c r="N28" s="122">
        <v>4.7</v>
      </c>
      <c r="O28" s="87"/>
      <c r="P28" s="122">
        <v>4.7</v>
      </c>
      <c r="Q28" s="88"/>
      <c r="R28" s="87"/>
      <c r="S28" s="122">
        <v>4.5999999999999996</v>
      </c>
      <c r="T28" s="87"/>
      <c r="U28" s="122">
        <v>3.5</v>
      </c>
      <c r="V28" s="87"/>
      <c r="W28" s="122">
        <v>3.4</v>
      </c>
      <c r="X28" s="88"/>
      <c r="Y28" s="88"/>
      <c r="Z28" s="88"/>
      <c r="AA28" s="87"/>
      <c r="AB28" s="3">
        <v>3.4</v>
      </c>
      <c r="AC28" s="91">
        <v>3.4</v>
      </c>
      <c r="AD28" s="88"/>
      <c r="AE28" s="87"/>
      <c r="AF28" s="4">
        <v>3.4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8.1</v>
      </c>
      <c r="K32" s="87"/>
      <c r="L32" s="122">
        <v>8.1</v>
      </c>
      <c r="M32" s="87"/>
      <c r="N32" s="122">
        <v>8.1</v>
      </c>
      <c r="O32" s="87"/>
      <c r="P32" s="122">
        <v>8.1</v>
      </c>
      <c r="Q32" s="88"/>
      <c r="R32" s="87"/>
      <c r="S32" s="122">
        <v>8.1</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4.3</v>
      </c>
      <c r="K33" s="87"/>
      <c r="L33" s="123">
        <v>4.2</v>
      </c>
      <c r="M33" s="87"/>
      <c r="N33" s="123">
        <v>4.2</v>
      </c>
      <c r="O33" s="87"/>
      <c r="P33" s="123">
        <v>4.2</v>
      </c>
      <c r="Q33" s="88"/>
      <c r="R33" s="87"/>
      <c r="S33" s="123">
        <v>4.2</v>
      </c>
      <c r="T33" s="87"/>
      <c r="U33" s="123">
        <v>3.2</v>
      </c>
      <c r="V33" s="87"/>
      <c r="W33" s="123">
        <v>3.2</v>
      </c>
      <c r="X33" s="88"/>
      <c r="Y33" s="88"/>
      <c r="Z33" s="88"/>
      <c r="AA33" s="87"/>
      <c r="AB33" s="9">
        <v>3.1</v>
      </c>
      <c r="AC33" s="93">
        <v>3.1</v>
      </c>
      <c r="AD33" s="88"/>
      <c r="AE33" s="87"/>
      <c r="AF33" s="10">
        <v>3.1</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CkRH2Xt5bDXz+NKO42/QDkwGFsDD3c5u15BD7Xba9BOib7k+nabdHEzPVTlZzC+mPaEdPfFRIuQ9SnL7qIlEdg==" saltValue="u5Vy8CyikK0JjfUYOdSWz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1D061B7-0582-4BAE-8840-3DE92DC06BC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BLAK - Blackall (66/22kV)</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975</v>
      </c>
      <c r="J3" s="110"/>
      <c r="K3" s="110"/>
      <c r="L3" s="110"/>
      <c r="M3" s="110"/>
      <c r="N3" s="110"/>
      <c r="O3" s="110"/>
      <c r="P3" s="110"/>
      <c r="Q3" s="110"/>
      <c r="R3" s="110"/>
      <c r="S3" s="110"/>
      <c r="V3" s="112" t="s">
        <v>3</v>
      </c>
      <c r="W3" s="110"/>
      <c r="Y3" s="113" t="s">
        <v>976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977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978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979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v>
      </c>
      <c r="K26" s="87"/>
      <c r="L26" s="122">
        <v>2.4</v>
      </c>
      <c r="M26" s="87"/>
      <c r="N26" s="122">
        <v>2.4</v>
      </c>
      <c r="O26" s="87"/>
      <c r="P26" s="122">
        <v>2.4</v>
      </c>
      <c r="Q26" s="88"/>
      <c r="R26" s="87"/>
      <c r="S26" s="122">
        <v>2.4</v>
      </c>
      <c r="T26" s="87"/>
      <c r="U26" s="122">
        <v>2.4</v>
      </c>
      <c r="V26" s="87"/>
      <c r="W26" s="122">
        <v>2.4</v>
      </c>
      <c r="X26" s="88"/>
      <c r="Y26" s="88"/>
      <c r="Z26" s="88"/>
      <c r="AA26" s="87"/>
      <c r="AB26" s="3">
        <v>2.4</v>
      </c>
      <c r="AC26" s="91">
        <v>2.4</v>
      </c>
      <c r="AD26" s="88"/>
      <c r="AE26" s="87"/>
      <c r="AF26" s="4">
        <v>2.4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1.4</v>
      </c>
      <c r="K28" s="87"/>
      <c r="L28" s="122">
        <v>1.4</v>
      </c>
      <c r="M28" s="87"/>
      <c r="N28" s="122">
        <v>1.4</v>
      </c>
      <c r="O28" s="87"/>
      <c r="P28" s="122">
        <v>1.4</v>
      </c>
      <c r="Q28" s="88"/>
      <c r="R28" s="87"/>
      <c r="S28" s="122">
        <v>1.4</v>
      </c>
      <c r="T28" s="87"/>
      <c r="U28" s="122">
        <v>0.6</v>
      </c>
      <c r="V28" s="87"/>
      <c r="W28" s="122">
        <v>0.6</v>
      </c>
      <c r="X28" s="88"/>
      <c r="Y28" s="88"/>
      <c r="Z28" s="88"/>
      <c r="AA28" s="87"/>
      <c r="AB28" s="3">
        <v>0.6</v>
      </c>
      <c r="AC28" s="91">
        <v>0.6</v>
      </c>
      <c r="AD28" s="88"/>
      <c r="AE28" s="87"/>
      <c r="AF28" s="4">
        <v>0.6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0.92700000000000005</v>
      </c>
      <c r="K31" s="87"/>
      <c r="L31" s="124">
        <v>0.92700000000000005</v>
      </c>
      <c r="M31" s="87"/>
      <c r="N31" s="124">
        <v>0.92700000000000005</v>
      </c>
      <c r="O31" s="87"/>
      <c r="P31" s="124">
        <v>0.92700000000000005</v>
      </c>
      <c r="Q31" s="88"/>
      <c r="R31" s="87"/>
      <c r="S31" s="124">
        <v>0.92700000000000005</v>
      </c>
      <c r="T31" s="87"/>
      <c r="U31" s="124">
        <v>0.96799999999999997</v>
      </c>
      <c r="V31" s="87"/>
      <c r="W31" s="124">
        <v>0.96799999999999997</v>
      </c>
      <c r="X31" s="88"/>
      <c r="Y31" s="88"/>
      <c r="Z31" s="88"/>
      <c r="AA31" s="87"/>
      <c r="AB31" s="7">
        <v>0.96799999999999997</v>
      </c>
      <c r="AC31" s="94">
        <v>0.96799999999999997</v>
      </c>
      <c r="AD31" s="88"/>
      <c r="AE31" s="87"/>
      <c r="AF31" s="8">
        <v>0.96799999999999997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1.1000000000000001</v>
      </c>
      <c r="K33" s="87"/>
      <c r="L33" s="123">
        <v>1.1000000000000001</v>
      </c>
      <c r="M33" s="87"/>
      <c r="N33" s="123">
        <v>1.1000000000000001</v>
      </c>
      <c r="O33" s="87"/>
      <c r="P33" s="123">
        <v>1.1000000000000001</v>
      </c>
      <c r="Q33" s="88"/>
      <c r="R33" s="87"/>
      <c r="S33" s="123">
        <v>1.1000000000000001</v>
      </c>
      <c r="T33" s="87"/>
      <c r="U33" s="123">
        <v>0.6</v>
      </c>
      <c r="V33" s="87"/>
      <c r="W33" s="123">
        <v>0.6</v>
      </c>
      <c r="X33" s="88"/>
      <c r="Y33" s="88"/>
      <c r="Z33" s="88"/>
      <c r="AA33" s="87"/>
      <c r="AB33" s="9">
        <v>0.6</v>
      </c>
      <c r="AC33" s="93">
        <v>0.6</v>
      </c>
      <c r="AD33" s="88"/>
      <c r="AE33" s="87"/>
      <c r="AF33" s="10">
        <v>0.6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980</v>
      </c>
      <c r="K35" s="87"/>
      <c r="L35" s="121" t="s">
        <v>980</v>
      </c>
      <c r="M35" s="87"/>
      <c r="N35" s="121" t="s">
        <v>980</v>
      </c>
      <c r="O35" s="87"/>
      <c r="P35" s="121" t="s">
        <v>980</v>
      </c>
      <c r="Q35" s="88"/>
      <c r="R35" s="87"/>
      <c r="S35" s="121" t="s">
        <v>980</v>
      </c>
      <c r="T35" s="87"/>
      <c r="U35" s="121" t="s">
        <v>980</v>
      </c>
      <c r="V35" s="87"/>
      <c r="W35" s="121" t="s">
        <v>980</v>
      </c>
      <c r="X35" s="88"/>
      <c r="Y35" s="88"/>
      <c r="Z35" s="88"/>
      <c r="AA35" s="87"/>
      <c r="AB35" s="5" t="s">
        <v>980</v>
      </c>
      <c r="AC35" s="86" t="s">
        <v>980</v>
      </c>
      <c r="AD35" s="88"/>
      <c r="AE35" s="87"/>
      <c r="AF35" s="6" t="s">
        <v>980</v>
      </c>
    </row>
    <row r="36" spans="5:32" ht="13.15" customHeight="1" x14ac:dyDescent="0.25">
      <c r="E36" s="89" t="s">
        <v>39</v>
      </c>
      <c r="F36" s="88"/>
      <c r="G36" s="88"/>
      <c r="H36" s="88"/>
      <c r="I36" s="90"/>
      <c r="J36" s="122">
        <v>1.1000000000000001</v>
      </c>
      <c r="K36" s="87"/>
      <c r="L36" s="122">
        <v>1.1000000000000001</v>
      </c>
      <c r="M36" s="87"/>
      <c r="N36" s="122">
        <v>1.1000000000000001</v>
      </c>
      <c r="O36" s="87"/>
      <c r="P36" s="122">
        <v>1.1000000000000001</v>
      </c>
      <c r="Q36" s="88"/>
      <c r="R36" s="87"/>
      <c r="S36" s="122">
        <v>1.1000000000000001</v>
      </c>
      <c r="T36" s="87"/>
      <c r="U36" s="122">
        <v>0.6</v>
      </c>
      <c r="V36" s="87"/>
      <c r="W36" s="122">
        <v>0.6</v>
      </c>
      <c r="X36" s="88"/>
      <c r="Y36" s="88"/>
      <c r="Z36" s="88"/>
      <c r="AA36" s="87"/>
      <c r="AB36" s="3">
        <v>0.6</v>
      </c>
      <c r="AC36" s="91">
        <v>0.6</v>
      </c>
      <c r="AD36" s="88"/>
      <c r="AE36" s="87"/>
      <c r="AF36" s="4">
        <v>0.6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1.2</v>
      </c>
      <c r="K40" s="87"/>
      <c r="L40" s="122">
        <v>1.2</v>
      </c>
      <c r="M40" s="87"/>
      <c r="N40" s="122">
        <v>1.2</v>
      </c>
      <c r="O40" s="87"/>
      <c r="P40" s="122">
        <v>1.2</v>
      </c>
      <c r="Q40" s="88"/>
      <c r="R40" s="87"/>
      <c r="S40" s="122">
        <v>1.2</v>
      </c>
      <c r="T40" s="87"/>
      <c r="U40" s="122">
        <v>1.2</v>
      </c>
      <c r="V40" s="87"/>
      <c r="W40" s="122">
        <v>1.2</v>
      </c>
      <c r="X40" s="88"/>
      <c r="Y40" s="88"/>
      <c r="Z40" s="88"/>
      <c r="AA40" s="87"/>
      <c r="AB40" s="3">
        <v>1.2</v>
      </c>
      <c r="AC40" s="91">
        <v>1.2</v>
      </c>
      <c r="AD40" s="88"/>
      <c r="AE40" s="87"/>
      <c r="AF40" s="4">
        <v>1.2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IWHNsHrYDHr5cseC7CDYzYfliVZaKZcuTx2OQQz0Oac9ZBiYwMR5Psf/anSfssFe5AQ77jySqJE7s8PjwHzA==" saltValue="qXh5dzL9oI44UhyOS+glU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D6AA1A8-5A4B-41B5-B67F-1080AA3C3B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ROWO - Roo Works (33/11kV)</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1042</v>
      </c>
      <c r="J3" s="110"/>
      <c r="K3" s="110"/>
      <c r="L3" s="110"/>
      <c r="M3" s="110"/>
      <c r="N3" s="110"/>
      <c r="O3" s="110"/>
      <c r="P3" s="110"/>
      <c r="Q3" s="110"/>
      <c r="R3" s="110"/>
      <c r="S3" s="110"/>
      <c r="V3" s="112" t="s">
        <v>3</v>
      </c>
      <c r="W3" s="110"/>
      <c r="Y3" s="113" t="s">
        <v>263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1043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1044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1045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48.7</v>
      </c>
      <c r="K26" s="87"/>
      <c r="L26" s="122">
        <v>48.7</v>
      </c>
      <c r="M26" s="87"/>
      <c r="N26" s="122">
        <v>48.7</v>
      </c>
      <c r="O26" s="87"/>
      <c r="P26" s="122">
        <v>48.7</v>
      </c>
      <c r="Q26" s="88"/>
      <c r="R26" s="87"/>
      <c r="S26" s="122">
        <v>48.7</v>
      </c>
      <c r="T26" s="87"/>
      <c r="U26" s="122">
        <v>55.9</v>
      </c>
      <c r="V26" s="87"/>
      <c r="W26" s="122">
        <v>55.9</v>
      </c>
      <c r="X26" s="88"/>
      <c r="Y26" s="88"/>
      <c r="Z26" s="88"/>
      <c r="AA26" s="87"/>
      <c r="AB26" s="3">
        <v>55.9</v>
      </c>
      <c r="AC26" s="91">
        <v>55.9</v>
      </c>
      <c r="AD26" s="88"/>
      <c r="AE26" s="87"/>
      <c r="AF26" s="4">
        <v>55.9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13.2</v>
      </c>
      <c r="K28" s="87"/>
      <c r="L28" s="122">
        <v>13.2</v>
      </c>
      <c r="M28" s="87"/>
      <c r="N28" s="122">
        <v>13.2</v>
      </c>
      <c r="O28" s="87"/>
      <c r="P28" s="122">
        <v>13.3</v>
      </c>
      <c r="Q28" s="88"/>
      <c r="R28" s="87"/>
      <c r="S28" s="122">
        <v>13.3</v>
      </c>
      <c r="T28" s="87"/>
      <c r="U28" s="122">
        <v>11.5</v>
      </c>
      <c r="V28" s="87"/>
      <c r="W28" s="122">
        <v>11.4</v>
      </c>
      <c r="X28" s="88"/>
      <c r="Y28" s="88"/>
      <c r="Z28" s="88"/>
      <c r="AA28" s="87"/>
      <c r="AB28" s="3">
        <v>11.4</v>
      </c>
      <c r="AC28" s="91">
        <v>11.3</v>
      </c>
      <c r="AD28" s="88"/>
      <c r="AE28" s="87"/>
      <c r="AF28" s="4">
        <v>11.3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0.93100000000000005</v>
      </c>
      <c r="K31" s="87"/>
      <c r="L31" s="124">
        <v>0.93100000000000005</v>
      </c>
      <c r="M31" s="87"/>
      <c r="N31" s="124">
        <v>0.93100000000000005</v>
      </c>
      <c r="O31" s="87"/>
      <c r="P31" s="124">
        <v>0.93100000000000005</v>
      </c>
      <c r="Q31" s="88"/>
      <c r="R31" s="87"/>
      <c r="S31" s="124">
        <v>0.93100000000000005</v>
      </c>
      <c r="T31" s="87"/>
      <c r="U31" s="124">
        <v>0.95299999999999996</v>
      </c>
      <c r="V31" s="87"/>
      <c r="W31" s="124">
        <v>0.95299999999999996</v>
      </c>
      <c r="X31" s="88"/>
      <c r="Y31" s="88"/>
      <c r="Z31" s="88"/>
      <c r="AA31" s="87"/>
      <c r="AB31" s="7">
        <v>0.95299999999999996</v>
      </c>
      <c r="AC31" s="94">
        <v>0.95299999999999996</v>
      </c>
      <c r="AD31" s="88"/>
      <c r="AE31" s="87"/>
      <c r="AF31" s="8">
        <v>0.95299999999999996</v>
      </c>
    </row>
    <row r="32" spans="4:32" ht="13.15" customHeight="1" x14ac:dyDescent="0.25">
      <c r="E32" s="89" t="s">
        <v>34</v>
      </c>
      <c r="F32" s="88"/>
      <c r="G32" s="88"/>
      <c r="H32" s="88"/>
      <c r="I32" s="90"/>
      <c r="J32" s="122">
        <v>27.6</v>
      </c>
      <c r="K32" s="87"/>
      <c r="L32" s="122">
        <v>27.6</v>
      </c>
      <c r="M32" s="87"/>
      <c r="N32" s="122">
        <v>27.6</v>
      </c>
      <c r="O32" s="87"/>
      <c r="P32" s="122">
        <v>27.6</v>
      </c>
      <c r="Q32" s="88"/>
      <c r="R32" s="87"/>
      <c r="S32" s="122">
        <v>27.6</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11.8</v>
      </c>
      <c r="K33" s="87"/>
      <c r="L33" s="123">
        <v>11.8</v>
      </c>
      <c r="M33" s="87"/>
      <c r="N33" s="123">
        <v>11.8</v>
      </c>
      <c r="O33" s="87"/>
      <c r="P33" s="123">
        <v>11.8</v>
      </c>
      <c r="Q33" s="88"/>
      <c r="R33" s="87"/>
      <c r="S33" s="123">
        <v>11.8</v>
      </c>
      <c r="T33" s="87"/>
      <c r="U33" s="123">
        <v>10.8</v>
      </c>
      <c r="V33" s="87"/>
      <c r="W33" s="123">
        <v>10.8</v>
      </c>
      <c r="X33" s="88"/>
      <c r="Y33" s="88"/>
      <c r="Z33" s="88"/>
      <c r="AA33" s="87"/>
      <c r="AB33" s="9">
        <v>10.7</v>
      </c>
      <c r="AC33" s="93">
        <v>10.6</v>
      </c>
      <c r="AD33" s="88"/>
      <c r="AE33" s="87"/>
      <c r="AF33" s="10">
        <v>10.7</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72</v>
      </c>
      <c r="K35" s="87"/>
      <c r="L35" s="121" t="s">
        <v>72</v>
      </c>
      <c r="M35" s="87"/>
      <c r="N35" s="121" t="s">
        <v>72</v>
      </c>
      <c r="O35" s="87"/>
      <c r="P35" s="121" t="s">
        <v>72</v>
      </c>
      <c r="Q35" s="88"/>
      <c r="R35" s="87"/>
      <c r="S35" s="121" t="s">
        <v>72</v>
      </c>
      <c r="T35" s="87"/>
      <c r="U35" s="121" t="s">
        <v>72</v>
      </c>
      <c r="V35" s="87"/>
      <c r="W35" s="121" t="s">
        <v>72</v>
      </c>
      <c r="X35" s="88"/>
      <c r="Y35" s="88"/>
      <c r="Z35" s="88"/>
      <c r="AA35" s="87"/>
      <c r="AB35" s="5" t="s">
        <v>72</v>
      </c>
      <c r="AC35" s="86" t="s">
        <v>72</v>
      </c>
      <c r="AD35" s="88"/>
      <c r="AE35" s="87"/>
      <c r="AF35" s="6" t="s">
        <v>72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hZFUUpzgcvoUbXltACH03ACJBzLQ1+XXoiUtRAOiK7XbYsp4VhUTW9smvVhQCBtrsI9uMEGzn2zDgtUISMc+Q==" saltValue="RkG9xPVeCIS8hvbbW4rKq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30B0B84-44E0-4937-AA73-C6E9C8A1170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SAGE - St. George (66/33kV)</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1046</v>
      </c>
      <c r="J3" s="110"/>
      <c r="K3" s="110"/>
      <c r="L3" s="110"/>
      <c r="M3" s="110"/>
      <c r="N3" s="110"/>
      <c r="O3" s="110"/>
      <c r="P3" s="110"/>
      <c r="Q3" s="110"/>
      <c r="R3" s="110"/>
      <c r="S3" s="110"/>
      <c r="V3" s="112" t="s">
        <v>3</v>
      </c>
      <c r="W3" s="110"/>
      <c r="Y3" s="113" t="s">
        <v>976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1047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1048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6.6</v>
      </c>
      <c r="K26" s="87"/>
      <c r="L26" s="122">
        <v>6.6</v>
      </c>
      <c r="M26" s="87"/>
      <c r="N26" s="122">
        <v>6.6</v>
      </c>
      <c r="O26" s="87"/>
      <c r="P26" s="122">
        <v>6.6</v>
      </c>
      <c r="Q26" s="88"/>
      <c r="R26" s="87"/>
      <c r="S26" s="122">
        <v>6.6</v>
      </c>
      <c r="T26" s="87"/>
      <c r="U26" s="122">
        <v>6.6</v>
      </c>
      <c r="V26" s="87"/>
      <c r="W26" s="122">
        <v>6.6</v>
      </c>
      <c r="X26" s="88"/>
      <c r="Y26" s="88"/>
      <c r="Z26" s="88"/>
      <c r="AA26" s="87"/>
      <c r="AB26" s="3">
        <v>6.6</v>
      </c>
      <c r="AC26" s="91">
        <v>6.6</v>
      </c>
      <c r="AD26" s="88"/>
      <c r="AE26" s="87"/>
      <c r="AF26" s="4">
        <v>6.6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5.7</v>
      </c>
      <c r="K28" s="87"/>
      <c r="L28" s="122">
        <v>5.7</v>
      </c>
      <c r="M28" s="87"/>
      <c r="N28" s="122">
        <v>5.7</v>
      </c>
      <c r="O28" s="87"/>
      <c r="P28" s="122">
        <v>5.7</v>
      </c>
      <c r="Q28" s="88"/>
      <c r="R28" s="87"/>
      <c r="S28" s="122">
        <v>5.7</v>
      </c>
      <c r="T28" s="87"/>
      <c r="U28" s="122">
        <v>4.2</v>
      </c>
      <c r="V28" s="87"/>
      <c r="W28" s="122">
        <v>4.2</v>
      </c>
      <c r="X28" s="88"/>
      <c r="Y28" s="88"/>
      <c r="Z28" s="88"/>
      <c r="AA28" s="87"/>
      <c r="AB28" s="3">
        <v>4.0999999999999996</v>
      </c>
      <c r="AC28" s="91">
        <v>4.0999999999999996</v>
      </c>
      <c r="AD28" s="88"/>
      <c r="AE28" s="87"/>
      <c r="AF28" s="4">
        <v>4.0999999999999996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0.95799999999999996</v>
      </c>
      <c r="K31" s="87"/>
      <c r="L31" s="124">
        <v>0.95799999999999996</v>
      </c>
      <c r="M31" s="87"/>
      <c r="N31" s="124">
        <v>0.95799999999999996</v>
      </c>
      <c r="O31" s="87"/>
      <c r="P31" s="124">
        <v>0.95799999999999996</v>
      </c>
      <c r="Q31" s="88"/>
      <c r="R31" s="87"/>
      <c r="S31" s="124">
        <v>0.95799999999999996</v>
      </c>
      <c r="T31" s="87"/>
      <c r="U31" s="124">
        <v>0.96399999999999997</v>
      </c>
      <c r="V31" s="87"/>
      <c r="W31" s="124">
        <v>0.96399999999999997</v>
      </c>
      <c r="X31" s="88"/>
      <c r="Y31" s="88"/>
      <c r="Z31" s="88"/>
      <c r="AA31" s="87"/>
      <c r="AB31" s="7">
        <v>0.96399999999999997</v>
      </c>
      <c r="AC31" s="94">
        <v>0.96399999999999997</v>
      </c>
      <c r="AD31" s="88"/>
      <c r="AE31" s="87"/>
      <c r="AF31" s="8">
        <v>0.96399999999999997</v>
      </c>
    </row>
    <row r="32" spans="4:32" ht="13.15" customHeight="1" x14ac:dyDescent="0.25">
      <c r="E32" s="89" t="s">
        <v>34</v>
      </c>
      <c r="F32" s="88"/>
      <c r="G32" s="88"/>
      <c r="H32" s="88"/>
      <c r="I32" s="90"/>
      <c r="J32" s="122">
        <v>3.5</v>
      </c>
      <c r="K32" s="87"/>
      <c r="L32" s="122">
        <v>3.5</v>
      </c>
      <c r="M32" s="87"/>
      <c r="N32" s="122">
        <v>3.5</v>
      </c>
      <c r="O32" s="87"/>
      <c r="P32" s="122">
        <v>3.5</v>
      </c>
      <c r="Q32" s="88"/>
      <c r="R32" s="87"/>
      <c r="S32" s="122">
        <v>3.5</v>
      </c>
      <c r="T32" s="87"/>
      <c r="U32" s="122">
        <v>3.6</v>
      </c>
      <c r="V32" s="87"/>
      <c r="W32" s="122">
        <v>3.6</v>
      </c>
      <c r="X32" s="88"/>
      <c r="Y32" s="88"/>
      <c r="Z32" s="88"/>
      <c r="AA32" s="87"/>
      <c r="AB32" s="3">
        <v>3.6</v>
      </c>
      <c r="AC32" s="91">
        <v>3.6</v>
      </c>
      <c r="AD32" s="88"/>
      <c r="AE32" s="87"/>
      <c r="AF32" s="4">
        <v>3.6</v>
      </c>
    </row>
    <row r="33" spans="5:32" ht="13.15" customHeight="1" x14ac:dyDescent="0.25">
      <c r="E33" s="92" t="s">
        <v>35</v>
      </c>
      <c r="F33" s="88"/>
      <c r="G33" s="88"/>
      <c r="H33" s="88"/>
      <c r="I33" s="90"/>
      <c r="J33" s="123">
        <v>5.0999999999999996</v>
      </c>
      <c r="K33" s="87"/>
      <c r="L33" s="123">
        <v>5.0999999999999996</v>
      </c>
      <c r="M33" s="87"/>
      <c r="N33" s="123">
        <v>5.0999999999999996</v>
      </c>
      <c r="O33" s="87"/>
      <c r="P33" s="123">
        <v>5.0999999999999996</v>
      </c>
      <c r="Q33" s="88"/>
      <c r="R33" s="87"/>
      <c r="S33" s="123">
        <v>5.0999999999999996</v>
      </c>
      <c r="T33" s="87"/>
      <c r="U33" s="123">
        <v>4</v>
      </c>
      <c r="V33" s="87"/>
      <c r="W33" s="123">
        <v>3.9</v>
      </c>
      <c r="X33" s="88"/>
      <c r="Y33" s="88"/>
      <c r="Z33" s="88"/>
      <c r="AA33" s="87"/>
      <c r="AB33" s="9">
        <v>3.9</v>
      </c>
      <c r="AC33" s="93">
        <v>3.9</v>
      </c>
      <c r="AD33" s="88"/>
      <c r="AE33" s="87"/>
      <c r="AF33" s="10">
        <v>3.9</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65</v>
      </c>
      <c r="K35" s="87"/>
      <c r="L35" s="121" t="s">
        <v>65</v>
      </c>
      <c r="M35" s="87"/>
      <c r="N35" s="121" t="s">
        <v>65</v>
      </c>
      <c r="O35" s="87"/>
      <c r="P35" s="121" t="s">
        <v>65</v>
      </c>
      <c r="Q35" s="88"/>
      <c r="R35" s="87"/>
      <c r="S35" s="121" t="s">
        <v>65</v>
      </c>
      <c r="T35" s="87"/>
      <c r="U35" s="121" t="s">
        <v>65</v>
      </c>
      <c r="V35" s="87"/>
      <c r="W35" s="121" t="s">
        <v>65</v>
      </c>
      <c r="X35" s="88"/>
      <c r="Y35" s="88"/>
      <c r="Z35" s="88"/>
      <c r="AA35" s="87"/>
      <c r="AB35" s="5" t="s">
        <v>65</v>
      </c>
      <c r="AC35" s="86" t="s">
        <v>65</v>
      </c>
      <c r="AD35" s="88"/>
      <c r="AE35" s="87"/>
      <c r="AF35" s="6" t="s">
        <v>65</v>
      </c>
    </row>
    <row r="36" spans="5:32" ht="13.15" customHeight="1" x14ac:dyDescent="0.25">
      <c r="E36" s="89" t="s">
        <v>39</v>
      </c>
      <c r="F36" s="88"/>
      <c r="G36" s="88"/>
      <c r="H36" s="88"/>
      <c r="I36" s="90"/>
      <c r="J36" s="122">
        <v>1.6</v>
      </c>
      <c r="K36" s="87"/>
      <c r="L36" s="122">
        <v>1.6</v>
      </c>
      <c r="M36" s="87"/>
      <c r="N36" s="122">
        <v>1.6</v>
      </c>
      <c r="O36" s="87"/>
      <c r="P36" s="122">
        <v>1.6</v>
      </c>
      <c r="Q36" s="88"/>
      <c r="R36" s="87"/>
      <c r="S36" s="122">
        <v>1.6</v>
      </c>
      <c r="T36" s="87"/>
      <c r="U36" s="122">
        <v>0.4</v>
      </c>
      <c r="V36" s="87"/>
      <c r="W36" s="122">
        <v>0.3</v>
      </c>
      <c r="X36" s="88"/>
      <c r="Y36" s="88"/>
      <c r="Z36" s="88"/>
      <c r="AA36" s="87"/>
      <c r="AB36" s="3">
        <v>0.3</v>
      </c>
      <c r="AC36" s="91">
        <v>0.3</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0.8</v>
      </c>
      <c r="K39" s="87"/>
      <c r="L39" s="122">
        <v>0.8</v>
      </c>
      <c r="M39" s="87"/>
      <c r="N39" s="122">
        <v>0.8</v>
      </c>
      <c r="O39" s="87"/>
      <c r="P39" s="122">
        <v>0.8</v>
      </c>
      <c r="Q39" s="88"/>
      <c r="R39" s="87"/>
      <c r="S39" s="122">
        <v>0.8</v>
      </c>
      <c r="T39" s="87"/>
      <c r="U39" s="122">
        <v>0.8</v>
      </c>
      <c r="V39" s="87"/>
      <c r="W39" s="122">
        <v>0.8</v>
      </c>
      <c r="X39" s="88"/>
      <c r="Y39" s="88"/>
      <c r="Z39" s="88"/>
      <c r="AA39" s="87"/>
      <c r="AB39" s="3">
        <v>0.8</v>
      </c>
      <c r="AC39" s="91">
        <v>0.8</v>
      </c>
      <c r="AD39" s="88"/>
      <c r="AE39" s="87"/>
      <c r="AF39" s="4">
        <v>0.8</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KX3LVrZZP7sHvXgwXHeIkz//dO+Qcoryy1kPAlPa4y8OPRLePeU5O4FOr9ubKnqpV5N/Mn6V85hm/ZGPIBNGg==" saltValue="4/3u4cUhnMTQvYWm5U7sb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093460D-075D-4D16-BB02-BC53BC0BDE2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SAGT - St. George Town (33/11kV)</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989</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990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991</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992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993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v>
      </c>
      <c r="K26" s="87"/>
      <c r="L26" s="122">
        <v>24</v>
      </c>
      <c r="M26" s="87"/>
      <c r="N26" s="122">
        <v>24</v>
      </c>
      <c r="O26" s="87"/>
      <c r="P26" s="122">
        <v>24</v>
      </c>
      <c r="Q26" s="88"/>
      <c r="R26" s="87"/>
      <c r="S26" s="122">
        <v>24</v>
      </c>
      <c r="T26" s="87"/>
      <c r="U26" s="122">
        <v>26.8</v>
      </c>
      <c r="V26" s="87"/>
      <c r="W26" s="122">
        <v>26.8</v>
      </c>
      <c r="X26" s="88"/>
      <c r="Y26" s="88"/>
      <c r="Z26" s="88"/>
      <c r="AA26" s="87"/>
      <c r="AB26" s="3">
        <v>26.8</v>
      </c>
      <c r="AC26" s="91">
        <v>26.8</v>
      </c>
      <c r="AD26" s="88"/>
      <c r="AE26" s="87"/>
      <c r="AF26" s="4">
        <v>26.8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16.3</v>
      </c>
      <c r="K28" s="87"/>
      <c r="L28" s="122">
        <v>16.399999999999999</v>
      </c>
      <c r="M28" s="87"/>
      <c r="N28" s="122">
        <v>16.5</v>
      </c>
      <c r="O28" s="87"/>
      <c r="P28" s="122">
        <v>16.600000000000001</v>
      </c>
      <c r="Q28" s="88"/>
      <c r="R28" s="87"/>
      <c r="S28" s="122">
        <v>16.8</v>
      </c>
      <c r="T28" s="87"/>
      <c r="U28" s="122">
        <v>11.9</v>
      </c>
      <c r="V28" s="87"/>
      <c r="W28" s="122">
        <v>11.9</v>
      </c>
      <c r="X28" s="88"/>
      <c r="Y28" s="88"/>
      <c r="Z28" s="88"/>
      <c r="AA28" s="87"/>
      <c r="AB28" s="3">
        <v>11.9</v>
      </c>
      <c r="AC28" s="91">
        <v>11.9</v>
      </c>
      <c r="AD28" s="88"/>
      <c r="AE28" s="87"/>
      <c r="AF28" s="4">
        <v>12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0.97099999999999997</v>
      </c>
      <c r="K31" s="87"/>
      <c r="L31" s="124">
        <v>0.97099999999999997</v>
      </c>
      <c r="M31" s="87"/>
      <c r="N31" s="124">
        <v>0.97099999999999997</v>
      </c>
      <c r="O31" s="87"/>
      <c r="P31" s="124">
        <v>0.97099999999999997</v>
      </c>
      <c r="Q31" s="88"/>
      <c r="R31" s="87"/>
      <c r="S31" s="124">
        <v>0.97099999999999997</v>
      </c>
      <c r="T31" s="87"/>
      <c r="U31" s="124">
        <v>0.98099999999999998</v>
      </c>
      <c r="V31" s="87"/>
      <c r="W31" s="124">
        <v>0.98099999999999998</v>
      </c>
      <c r="X31" s="88"/>
      <c r="Y31" s="88"/>
      <c r="Z31" s="88"/>
      <c r="AA31" s="87"/>
      <c r="AB31" s="7">
        <v>0.98099999999999998</v>
      </c>
      <c r="AC31" s="94">
        <v>0.98099999999999998</v>
      </c>
      <c r="AD31" s="88"/>
      <c r="AE31" s="87"/>
      <c r="AF31" s="8">
        <v>0.98099999999999998</v>
      </c>
    </row>
    <row r="32" spans="4:32" ht="13.15" customHeight="1" x14ac:dyDescent="0.25">
      <c r="E32" s="89" t="s">
        <v>34</v>
      </c>
      <c r="F32" s="88"/>
      <c r="G32" s="88"/>
      <c r="H32" s="88"/>
      <c r="I32" s="90"/>
      <c r="J32" s="122">
        <v>13.7</v>
      </c>
      <c r="K32" s="87"/>
      <c r="L32" s="122">
        <v>13.7</v>
      </c>
      <c r="M32" s="87"/>
      <c r="N32" s="122">
        <v>13.7</v>
      </c>
      <c r="O32" s="87"/>
      <c r="P32" s="122">
        <v>13.7</v>
      </c>
      <c r="Q32" s="88"/>
      <c r="R32" s="87"/>
      <c r="S32" s="122">
        <v>13.7</v>
      </c>
      <c r="T32" s="87"/>
      <c r="U32" s="122">
        <v>14.9</v>
      </c>
      <c r="V32" s="87"/>
      <c r="W32" s="122">
        <v>14.9</v>
      </c>
      <c r="X32" s="88"/>
      <c r="Y32" s="88"/>
      <c r="Z32" s="88"/>
      <c r="AA32" s="87"/>
      <c r="AB32" s="3">
        <v>14.9</v>
      </c>
      <c r="AC32" s="91">
        <v>14.9</v>
      </c>
      <c r="AD32" s="88"/>
      <c r="AE32" s="87"/>
      <c r="AF32" s="4">
        <v>14.9</v>
      </c>
    </row>
    <row r="33" spans="5:32" ht="13.15" customHeight="1" x14ac:dyDescent="0.25">
      <c r="E33" s="92" t="s">
        <v>35</v>
      </c>
      <c r="F33" s="88"/>
      <c r="G33" s="88"/>
      <c r="H33" s="88"/>
      <c r="I33" s="90"/>
      <c r="J33" s="123">
        <v>14.8</v>
      </c>
      <c r="K33" s="87"/>
      <c r="L33" s="123">
        <v>14.9</v>
      </c>
      <c r="M33" s="87"/>
      <c r="N33" s="123">
        <v>15</v>
      </c>
      <c r="O33" s="87"/>
      <c r="P33" s="123">
        <v>15.1</v>
      </c>
      <c r="Q33" s="88"/>
      <c r="R33" s="87"/>
      <c r="S33" s="123">
        <v>15.3</v>
      </c>
      <c r="T33" s="87"/>
      <c r="U33" s="123">
        <v>11.6</v>
      </c>
      <c r="V33" s="87"/>
      <c r="W33" s="123">
        <v>11.6</v>
      </c>
      <c r="X33" s="88"/>
      <c r="Y33" s="88"/>
      <c r="Z33" s="88"/>
      <c r="AA33" s="87"/>
      <c r="AB33" s="9">
        <v>11.6</v>
      </c>
      <c r="AC33" s="93">
        <v>11.6</v>
      </c>
      <c r="AD33" s="88"/>
      <c r="AE33" s="87"/>
      <c r="AF33" s="10">
        <v>11.7</v>
      </c>
    </row>
    <row r="34" spans="5:32" ht="20.25" customHeight="1" x14ac:dyDescent="0.25">
      <c r="E34" s="89" t="s">
        <v>36</v>
      </c>
      <c r="F34" s="88"/>
      <c r="G34" s="88"/>
      <c r="H34" s="88"/>
      <c r="I34" s="90"/>
      <c r="J34" s="121">
        <v>0.7</v>
      </c>
      <c r="K34" s="87"/>
      <c r="L34" s="121">
        <v>0.7</v>
      </c>
      <c r="M34" s="87"/>
      <c r="N34" s="121">
        <v>0.8</v>
      </c>
      <c r="O34" s="87"/>
      <c r="P34" s="121">
        <v>0.8</v>
      </c>
      <c r="Q34" s="88"/>
      <c r="R34" s="87"/>
      <c r="S34" s="121">
        <v>0.8</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218</v>
      </c>
      <c r="K35" s="87"/>
      <c r="L35" s="121" t="s">
        <v>218</v>
      </c>
      <c r="M35" s="87"/>
      <c r="N35" s="121" t="s">
        <v>218</v>
      </c>
      <c r="O35" s="87"/>
      <c r="P35" s="121" t="s">
        <v>218</v>
      </c>
      <c r="Q35" s="88"/>
      <c r="R35" s="87"/>
      <c r="S35" s="121" t="s">
        <v>218</v>
      </c>
      <c r="T35" s="87"/>
      <c r="U35" s="121" t="s">
        <v>218</v>
      </c>
      <c r="V35" s="87"/>
      <c r="W35" s="121" t="s">
        <v>218</v>
      </c>
      <c r="X35" s="88"/>
      <c r="Y35" s="88"/>
      <c r="Z35" s="88"/>
      <c r="AA35" s="87"/>
      <c r="AB35" s="5" t="s">
        <v>218</v>
      </c>
      <c r="AC35" s="86" t="s">
        <v>218</v>
      </c>
      <c r="AD35" s="88"/>
      <c r="AE35" s="87"/>
      <c r="AF35" s="6" t="s">
        <v>218</v>
      </c>
    </row>
    <row r="36" spans="5:32" ht="13.15" customHeight="1" x14ac:dyDescent="0.25">
      <c r="E36" s="89" t="s">
        <v>39</v>
      </c>
      <c r="F36" s="88"/>
      <c r="G36" s="88"/>
      <c r="H36" s="88"/>
      <c r="I36" s="90"/>
      <c r="J36" s="122">
        <v>1.1000000000000001</v>
      </c>
      <c r="K36" s="87"/>
      <c r="L36" s="122">
        <v>1.2</v>
      </c>
      <c r="M36" s="87"/>
      <c r="N36" s="122">
        <v>1.3</v>
      </c>
      <c r="O36" s="87"/>
      <c r="P36" s="122">
        <v>1.4</v>
      </c>
      <c r="Q36" s="88"/>
      <c r="R36" s="87"/>
      <c r="S36" s="122">
        <v>1.6</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1.1000000000000001</v>
      </c>
      <c r="K39" s="87"/>
      <c r="L39" s="122">
        <v>1.1000000000000001</v>
      </c>
      <c r="M39" s="87"/>
      <c r="N39" s="122">
        <v>1.1000000000000001</v>
      </c>
      <c r="O39" s="87"/>
      <c r="P39" s="122">
        <v>1.1000000000000001</v>
      </c>
      <c r="Q39" s="88"/>
      <c r="R39" s="87"/>
      <c r="S39" s="122">
        <v>1.1000000000000001</v>
      </c>
      <c r="T39" s="87"/>
      <c r="U39" s="122">
        <v>1.1000000000000001</v>
      </c>
      <c r="V39" s="87"/>
      <c r="W39" s="122">
        <v>1.1000000000000001</v>
      </c>
      <c r="X39" s="88"/>
      <c r="Y39" s="88"/>
      <c r="Z39" s="88"/>
      <c r="AA39" s="87"/>
      <c r="AB39" s="3">
        <v>1.1000000000000001</v>
      </c>
      <c r="AC39" s="91">
        <v>1.1000000000000001</v>
      </c>
      <c r="AD39" s="88"/>
      <c r="AE39" s="87"/>
      <c r="AF39" s="4">
        <v>1.1000000000000001</v>
      </c>
    </row>
    <row r="40" spans="5:32" x14ac:dyDescent="0.25">
      <c r="E40" s="89" t="s">
        <v>43</v>
      </c>
      <c r="F40" s="88"/>
      <c r="G40" s="88"/>
      <c r="H40" s="88"/>
      <c r="I40" s="90"/>
      <c r="J40" s="122">
        <v>0.5</v>
      </c>
      <c r="K40" s="87"/>
      <c r="L40" s="122">
        <v>0.5</v>
      </c>
      <c r="M40" s="87"/>
      <c r="N40" s="122">
        <v>0.5</v>
      </c>
      <c r="O40" s="87"/>
      <c r="P40" s="122">
        <v>0.5</v>
      </c>
      <c r="Q40" s="88"/>
      <c r="R40" s="87"/>
      <c r="S40" s="122">
        <v>0.5</v>
      </c>
      <c r="T40" s="87"/>
      <c r="U40" s="122">
        <v>0.5</v>
      </c>
      <c r="V40" s="87"/>
      <c r="W40" s="122">
        <v>0.5</v>
      </c>
      <c r="X40" s="88"/>
      <c r="Y40" s="88"/>
      <c r="Z40" s="88"/>
      <c r="AA40" s="87"/>
      <c r="AB40" s="3">
        <v>0.5</v>
      </c>
      <c r="AC40" s="91">
        <v>0.5</v>
      </c>
      <c r="AD40" s="88"/>
      <c r="AE40" s="87"/>
      <c r="AF40" s="4">
        <v>0.5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12yI2bSaRRAbVE0OzlUPoZB6VbuBOwIsPhLCNI/V/s4f0P6zxBBzjmmnZozbANM29alucqXqXJ+nOJbmgoagQ==" saltValue="XDOOMK8gBN8+Ss9zoQ+j3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6E6896A-FB88-438E-9925-FF4A6D1478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SARI - Sarina (33/11kV)</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994</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995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996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997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5.0999999999999996</v>
      </c>
      <c r="K26" s="87"/>
      <c r="L26" s="122">
        <v>5.0999999999999996</v>
      </c>
      <c r="M26" s="87"/>
      <c r="N26" s="122">
        <v>5.0999999999999996</v>
      </c>
      <c r="O26" s="87"/>
      <c r="P26" s="122">
        <v>5.0999999999999996</v>
      </c>
      <c r="Q26" s="88"/>
      <c r="R26" s="87"/>
      <c r="S26" s="122">
        <v>5.0999999999999996</v>
      </c>
      <c r="T26" s="87"/>
      <c r="U26" s="122">
        <v>5.4</v>
      </c>
      <c r="V26" s="87"/>
      <c r="W26" s="122">
        <v>5.4</v>
      </c>
      <c r="X26" s="88"/>
      <c r="Y26" s="88"/>
      <c r="Z26" s="88"/>
      <c r="AA26" s="87"/>
      <c r="AB26" s="3">
        <v>5.4</v>
      </c>
      <c r="AC26" s="91">
        <v>5.4</v>
      </c>
      <c r="AD26" s="88"/>
      <c r="AE26" s="87"/>
      <c r="AF26" s="4">
        <v>5.4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v>
      </c>
      <c r="K28" s="87"/>
      <c r="L28" s="122">
        <v>1.7</v>
      </c>
      <c r="M28" s="87"/>
      <c r="N28" s="122">
        <v>1.7</v>
      </c>
      <c r="O28" s="87"/>
      <c r="P28" s="122">
        <v>1.7</v>
      </c>
      <c r="Q28" s="88"/>
      <c r="R28" s="87"/>
      <c r="S28" s="122">
        <v>1.7</v>
      </c>
      <c r="T28" s="87"/>
      <c r="U28" s="122">
        <v>1.3</v>
      </c>
      <c r="V28" s="87"/>
      <c r="W28" s="122">
        <v>1.3</v>
      </c>
      <c r="X28" s="88"/>
      <c r="Y28" s="88"/>
      <c r="Z28" s="88"/>
      <c r="AA28" s="87"/>
      <c r="AB28" s="3">
        <v>1.3</v>
      </c>
      <c r="AC28" s="91">
        <v>1.3</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0.94599999999999995</v>
      </c>
      <c r="K31" s="87"/>
      <c r="L31" s="124">
        <v>0.94599999999999995</v>
      </c>
      <c r="M31" s="87"/>
      <c r="N31" s="124">
        <v>0.94599999999999995</v>
      </c>
      <c r="O31" s="87"/>
      <c r="P31" s="124">
        <v>0.94599999999999995</v>
      </c>
      <c r="Q31" s="88"/>
      <c r="R31" s="87"/>
      <c r="S31" s="124">
        <v>0.94599999999999995</v>
      </c>
      <c r="T31" s="87"/>
      <c r="U31" s="124">
        <v>0.84699999999999998</v>
      </c>
      <c r="V31" s="87"/>
      <c r="W31" s="124">
        <v>0.84699999999999998</v>
      </c>
      <c r="X31" s="88"/>
      <c r="Y31" s="88"/>
      <c r="Z31" s="88"/>
      <c r="AA31" s="87"/>
      <c r="AB31" s="7">
        <v>0.84699999999999998</v>
      </c>
      <c r="AC31" s="94">
        <v>0.84699999999999998</v>
      </c>
      <c r="AD31" s="88"/>
      <c r="AE31" s="87"/>
      <c r="AF31" s="8">
        <v>0.84699999999999998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1.5</v>
      </c>
      <c r="K33" s="87"/>
      <c r="L33" s="123">
        <v>1.5</v>
      </c>
      <c r="M33" s="87"/>
      <c r="N33" s="123">
        <v>1.5</v>
      </c>
      <c r="O33" s="87"/>
      <c r="P33" s="123">
        <v>1.5</v>
      </c>
      <c r="Q33" s="88"/>
      <c r="R33" s="87"/>
      <c r="S33" s="123">
        <v>1.5</v>
      </c>
      <c r="T33" s="87"/>
      <c r="U33" s="123">
        <v>1.2</v>
      </c>
      <c r="V33" s="87"/>
      <c r="W33" s="123">
        <v>1.2</v>
      </c>
      <c r="X33" s="88"/>
      <c r="Y33" s="88"/>
      <c r="Z33" s="88"/>
      <c r="AA33" s="87"/>
      <c r="AB33" s="9">
        <v>1.2</v>
      </c>
      <c r="AC33" s="93">
        <v>1.2</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677</v>
      </c>
      <c r="K35" s="87"/>
      <c r="L35" s="121" t="s">
        <v>677</v>
      </c>
      <c r="M35" s="87"/>
      <c r="N35" s="121" t="s">
        <v>677</v>
      </c>
      <c r="O35" s="87"/>
      <c r="P35" s="121" t="s">
        <v>677</v>
      </c>
      <c r="Q35" s="88"/>
      <c r="R35" s="87"/>
      <c r="S35" s="121" t="s">
        <v>677</v>
      </c>
      <c r="T35" s="87"/>
      <c r="U35" s="121" t="s">
        <v>677</v>
      </c>
      <c r="V35" s="87"/>
      <c r="W35" s="121" t="s">
        <v>677</v>
      </c>
      <c r="X35" s="88"/>
      <c r="Y35" s="88"/>
      <c r="Z35" s="88"/>
      <c r="AA35" s="87"/>
      <c r="AB35" s="5" t="s">
        <v>677</v>
      </c>
      <c r="AC35" s="86" t="s">
        <v>677</v>
      </c>
      <c r="AD35" s="88"/>
      <c r="AE35" s="87"/>
      <c r="AF35" s="6" t="s">
        <v>677</v>
      </c>
    </row>
    <row r="36" spans="5:32" ht="13.15" customHeight="1" x14ac:dyDescent="0.25">
      <c r="E36" s="89" t="s">
        <v>39</v>
      </c>
      <c r="F36" s="88"/>
      <c r="G36" s="88"/>
      <c r="H36" s="88"/>
      <c r="I36" s="90"/>
      <c r="J36" s="122">
        <v>1.5</v>
      </c>
      <c r="K36" s="87"/>
      <c r="L36" s="122">
        <v>1.5</v>
      </c>
      <c r="M36" s="87"/>
      <c r="N36" s="122">
        <v>1.5</v>
      </c>
      <c r="O36" s="87"/>
      <c r="P36" s="122">
        <v>1.5</v>
      </c>
      <c r="Q36" s="88"/>
      <c r="R36" s="87"/>
      <c r="S36" s="122">
        <v>1.5</v>
      </c>
      <c r="T36" s="87"/>
      <c r="U36" s="122">
        <v>1.2</v>
      </c>
      <c r="V36" s="87"/>
      <c r="W36" s="122">
        <v>1.2</v>
      </c>
      <c r="X36" s="88"/>
      <c r="Y36" s="88"/>
      <c r="Z36" s="88"/>
      <c r="AA36" s="87"/>
      <c r="AB36" s="3">
        <v>1.2</v>
      </c>
      <c r="AC36" s="91">
        <v>1.2</v>
      </c>
      <c r="AD36" s="88"/>
      <c r="AE36" s="87"/>
      <c r="AF36" s="4">
        <v>1.2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2.7</v>
      </c>
      <c r="K39" s="87"/>
      <c r="L39" s="122">
        <v>2.7</v>
      </c>
      <c r="M39" s="87"/>
      <c r="N39" s="122">
        <v>2.7</v>
      </c>
      <c r="O39" s="87"/>
      <c r="P39" s="122">
        <v>2.7</v>
      </c>
      <c r="Q39" s="88"/>
      <c r="R39" s="87"/>
      <c r="S39" s="122">
        <v>2.7</v>
      </c>
      <c r="T39" s="87"/>
      <c r="U39" s="122">
        <v>2.7</v>
      </c>
      <c r="V39" s="87"/>
      <c r="W39" s="122">
        <v>2.7</v>
      </c>
      <c r="X39" s="88"/>
      <c r="Y39" s="88"/>
      <c r="Z39" s="88"/>
      <c r="AA39" s="87"/>
      <c r="AB39" s="3">
        <v>2.7</v>
      </c>
      <c r="AC39" s="91">
        <v>2.7</v>
      </c>
      <c r="AD39" s="88"/>
      <c r="AE39" s="87"/>
      <c r="AF39" s="4">
        <v>2.7</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80+7TfRtLRDP0oJWSn6oHINEXgS2si10brQxaMAtKzgNs1HrWAsxJzhKCUgbZYxP7puyDig7Xb9u+YigV3WIA==" saltValue="IaJ2FrVIWBZ6J746mBeym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25342CE-705B-452C-AC08-7F20C30E8F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SAUN - Saunders (66/11kV)</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998</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999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1000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1001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30.4</v>
      </c>
      <c r="K26" s="87"/>
      <c r="L26" s="122">
        <v>30.4</v>
      </c>
      <c r="M26" s="87"/>
      <c r="N26" s="122">
        <v>30.4</v>
      </c>
      <c r="O26" s="87"/>
      <c r="P26" s="122">
        <v>30.4</v>
      </c>
      <c r="Q26" s="88"/>
      <c r="R26" s="87"/>
      <c r="S26" s="122">
        <v>30.4</v>
      </c>
      <c r="T26" s="87"/>
      <c r="U26" s="122">
        <v>33.200000000000003</v>
      </c>
      <c r="V26" s="87"/>
      <c r="W26" s="122">
        <v>33.200000000000003</v>
      </c>
      <c r="X26" s="88"/>
      <c r="Y26" s="88"/>
      <c r="Z26" s="88"/>
      <c r="AA26" s="87"/>
      <c r="AB26" s="3">
        <v>33.200000000000003</v>
      </c>
      <c r="AC26" s="91">
        <v>33.200000000000003</v>
      </c>
      <c r="AD26" s="88"/>
      <c r="AE26" s="87"/>
      <c r="AF26" s="4">
        <v>33.200000000000003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10.1</v>
      </c>
      <c r="K28" s="87"/>
      <c r="L28" s="122">
        <v>10.1</v>
      </c>
      <c r="M28" s="87"/>
      <c r="N28" s="122">
        <v>10.199999999999999</v>
      </c>
      <c r="O28" s="87"/>
      <c r="P28" s="122">
        <v>10.199999999999999</v>
      </c>
      <c r="Q28" s="88"/>
      <c r="R28" s="87"/>
      <c r="S28" s="122">
        <v>10.199999999999999</v>
      </c>
      <c r="T28" s="87"/>
      <c r="U28" s="122">
        <v>5.6</v>
      </c>
      <c r="V28" s="87"/>
      <c r="W28" s="122">
        <v>5.6</v>
      </c>
      <c r="X28" s="88"/>
      <c r="Y28" s="88"/>
      <c r="Z28" s="88"/>
      <c r="AA28" s="87"/>
      <c r="AB28" s="3">
        <v>5.5</v>
      </c>
      <c r="AC28" s="91">
        <v>5.5</v>
      </c>
      <c r="AD28" s="88"/>
      <c r="AE28" s="87"/>
      <c r="AF28" s="4">
        <v>5.5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0.99299999999999999</v>
      </c>
      <c r="K31" s="87"/>
      <c r="L31" s="124">
        <v>0.99299999999999999</v>
      </c>
      <c r="M31" s="87"/>
      <c r="N31" s="124">
        <v>0.99299999999999999</v>
      </c>
      <c r="O31" s="87"/>
      <c r="P31" s="124">
        <v>0.99299999999999999</v>
      </c>
      <c r="Q31" s="88"/>
      <c r="R31" s="87"/>
      <c r="S31" s="124">
        <v>0.99299999999999999</v>
      </c>
      <c r="T31" s="87"/>
      <c r="U31" s="124">
        <v>0.997</v>
      </c>
      <c r="V31" s="87"/>
      <c r="W31" s="124">
        <v>0.997</v>
      </c>
      <c r="X31" s="88"/>
      <c r="Y31" s="88"/>
      <c r="Z31" s="88"/>
      <c r="AA31" s="87"/>
      <c r="AB31" s="7">
        <v>0.997</v>
      </c>
      <c r="AC31" s="94">
        <v>0.997</v>
      </c>
      <c r="AD31" s="88"/>
      <c r="AE31" s="87"/>
      <c r="AF31" s="8">
        <v>0.997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9.4</v>
      </c>
      <c r="K33" s="87"/>
      <c r="L33" s="123">
        <v>9.4</v>
      </c>
      <c r="M33" s="87"/>
      <c r="N33" s="123">
        <v>9.4</v>
      </c>
      <c r="O33" s="87"/>
      <c r="P33" s="123">
        <v>9.4</v>
      </c>
      <c r="Q33" s="88"/>
      <c r="R33" s="87"/>
      <c r="S33" s="123">
        <v>9.4</v>
      </c>
      <c r="T33" s="87"/>
      <c r="U33" s="123">
        <v>5.5</v>
      </c>
      <c r="V33" s="87"/>
      <c r="W33" s="123">
        <v>5.4</v>
      </c>
      <c r="X33" s="88"/>
      <c r="Y33" s="88"/>
      <c r="Z33" s="88"/>
      <c r="AA33" s="87"/>
      <c r="AB33" s="9">
        <v>5.4</v>
      </c>
      <c r="AC33" s="93">
        <v>5.4</v>
      </c>
      <c r="AD33" s="88"/>
      <c r="AE33" s="87"/>
      <c r="AF33" s="10">
        <v>5.4</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381</v>
      </c>
      <c r="K35" s="87"/>
      <c r="L35" s="121" t="s">
        <v>381</v>
      </c>
      <c r="M35" s="87"/>
      <c r="N35" s="121" t="s">
        <v>381</v>
      </c>
      <c r="O35" s="87"/>
      <c r="P35" s="121" t="s">
        <v>381</v>
      </c>
      <c r="Q35" s="88"/>
      <c r="R35" s="87"/>
      <c r="S35" s="121" t="s">
        <v>381</v>
      </c>
      <c r="T35" s="87"/>
      <c r="U35" s="121" t="s">
        <v>381</v>
      </c>
      <c r="V35" s="87"/>
      <c r="W35" s="121" t="s">
        <v>381</v>
      </c>
      <c r="X35" s="88"/>
      <c r="Y35" s="88"/>
      <c r="Z35" s="88"/>
      <c r="AA35" s="87"/>
      <c r="AB35" s="5" t="s">
        <v>381</v>
      </c>
      <c r="AC35" s="86" t="s">
        <v>381</v>
      </c>
      <c r="AD35" s="88"/>
      <c r="AE35" s="87"/>
      <c r="AF35" s="6" t="s">
        <v>381</v>
      </c>
    </row>
    <row r="36" spans="5:32" ht="13.15" customHeight="1" x14ac:dyDescent="0.25">
      <c r="E36" s="89" t="s">
        <v>39</v>
      </c>
      <c r="F36" s="88"/>
      <c r="G36" s="88"/>
      <c r="H36" s="88"/>
      <c r="I36" s="90"/>
      <c r="J36" s="122">
        <v>9.4</v>
      </c>
      <c r="K36" s="87"/>
      <c r="L36" s="122">
        <v>9.4</v>
      </c>
      <c r="M36" s="87"/>
      <c r="N36" s="122">
        <v>9.4</v>
      </c>
      <c r="O36" s="87"/>
      <c r="P36" s="122">
        <v>9.4</v>
      </c>
      <c r="Q36" s="88"/>
      <c r="R36" s="87"/>
      <c r="S36" s="122">
        <v>9.4</v>
      </c>
      <c r="T36" s="87"/>
      <c r="U36" s="122">
        <v>5.5</v>
      </c>
      <c r="V36" s="87"/>
      <c r="W36" s="122">
        <v>5.4</v>
      </c>
      <c r="X36" s="88"/>
      <c r="Y36" s="88"/>
      <c r="Z36" s="88"/>
      <c r="AA36" s="87"/>
      <c r="AB36" s="3">
        <v>5.4</v>
      </c>
      <c r="AC36" s="91">
        <v>5.4</v>
      </c>
      <c r="AD36" s="88"/>
      <c r="AE36" s="87"/>
      <c r="AF36" s="4">
        <v>5.4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0.3</v>
      </c>
      <c r="K39" s="87"/>
      <c r="L39" s="122">
        <v>0.3</v>
      </c>
      <c r="M39" s="87"/>
      <c r="N39" s="122">
        <v>0.3</v>
      </c>
      <c r="O39" s="87"/>
      <c r="P39" s="122">
        <v>0.3</v>
      </c>
      <c r="Q39" s="88"/>
      <c r="R39" s="87"/>
      <c r="S39" s="122">
        <v>0.3</v>
      </c>
      <c r="T39" s="87"/>
      <c r="U39" s="122">
        <v>0.3</v>
      </c>
      <c r="V39" s="87"/>
      <c r="W39" s="122">
        <v>0.3</v>
      </c>
      <c r="X39" s="88"/>
      <c r="Y39" s="88"/>
      <c r="Z39" s="88"/>
      <c r="AA39" s="87"/>
      <c r="AB39" s="3">
        <v>0.3</v>
      </c>
      <c r="AC39" s="91">
        <v>0.3</v>
      </c>
      <c r="AD39" s="88"/>
      <c r="AE39" s="87"/>
      <c r="AF39" s="4">
        <v>0.3</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13.300000190734901</v>
      </c>
      <c r="K41" s="87"/>
      <c r="L41" s="122">
        <v>13.300000190734901</v>
      </c>
      <c r="M41" s="87"/>
      <c r="N41" s="122">
        <v>13.300000190734901</v>
      </c>
      <c r="O41" s="87"/>
      <c r="P41" s="122">
        <v>13.300000190734901</v>
      </c>
      <c r="Q41" s="88"/>
      <c r="R41" s="87"/>
      <c r="S41" s="122">
        <v>13.300000190734901</v>
      </c>
      <c r="T41" s="87"/>
      <c r="U41" s="122">
        <v>13.300000190734901</v>
      </c>
      <c r="V41" s="87"/>
      <c r="W41" s="122">
        <v>13.300000190734901</v>
      </c>
      <c r="X41" s="88"/>
      <c r="Y41" s="88"/>
      <c r="Z41" s="88"/>
      <c r="AA41" s="87"/>
      <c r="AB41" s="3">
        <v>13.300000190734901</v>
      </c>
      <c r="AC41" s="91">
        <v>13.300000190734901</v>
      </c>
      <c r="AD41" s="88"/>
      <c r="AE41" s="87"/>
      <c r="AF41" s="4">
        <v>13.300000190734901</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izjWv2Rr1wDAOjzpLvBRHGUK4MFL+pA8/cIXmX1V7qwEoiLh6cAyFC40KAwmacnidLKjcYcNGPn3vrvkLlxnA==" saltValue="uhuVJJ4VTxP5INNv+AlNm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DA502B0-3CFC-49C1-9464-E8B4EB5D6D3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SHUT - Shutehaven (66/22kV)</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AJ52"/>
  <sheetViews>
    <sheetView showGridLines="0" topLeftCell="A29"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1012</v>
      </c>
      <c r="J3" s="110"/>
      <c r="K3" s="110"/>
      <c r="L3" s="110"/>
      <c r="M3" s="110"/>
      <c r="N3" s="110"/>
      <c r="O3" s="110"/>
      <c r="P3" s="110"/>
      <c r="Q3" s="110"/>
      <c r="R3" s="110"/>
      <c r="S3" s="110"/>
      <c r="V3" s="112" t="s">
        <v>3</v>
      </c>
      <c r="W3" s="110"/>
      <c r="Y3" s="113" t="s">
        <v>283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1013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1014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1015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v>
      </c>
      <c r="K26" s="87"/>
      <c r="L26" s="122">
        <v>6</v>
      </c>
      <c r="M26" s="87"/>
      <c r="N26" s="122">
        <v>6</v>
      </c>
      <c r="O26" s="87"/>
      <c r="P26" s="122">
        <v>6</v>
      </c>
      <c r="Q26" s="88"/>
      <c r="R26" s="87"/>
      <c r="S26" s="122">
        <v>6</v>
      </c>
      <c r="T26" s="87"/>
      <c r="U26" s="122">
        <v>6</v>
      </c>
      <c r="V26" s="87"/>
      <c r="W26" s="122">
        <v>6</v>
      </c>
      <c r="X26" s="88"/>
      <c r="Y26" s="88"/>
      <c r="Z26" s="88"/>
      <c r="AA26" s="87"/>
      <c r="AB26" s="3">
        <v>6</v>
      </c>
      <c r="AC26" s="91">
        <v>6</v>
      </c>
      <c r="AD26" s="88"/>
      <c r="AE26" s="87"/>
      <c r="AF26" s="4">
        <v>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6.5</v>
      </c>
      <c r="K28" s="87"/>
      <c r="L28" s="122">
        <v>6.6</v>
      </c>
      <c r="M28" s="87"/>
      <c r="N28" s="122">
        <v>6.6</v>
      </c>
      <c r="O28" s="87"/>
      <c r="P28" s="122">
        <v>6.7</v>
      </c>
      <c r="Q28" s="88"/>
      <c r="R28" s="87"/>
      <c r="S28" s="122">
        <v>6.7</v>
      </c>
      <c r="T28" s="87"/>
      <c r="U28" s="122">
        <v>5.2</v>
      </c>
      <c r="V28" s="87"/>
      <c r="W28" s="122">
        <v>5.2</v>
      </c>
      <c r="X28" s="88"/>
      <c r="Y28" s="88"/>
      <c r="Z28" s="88"/>
      <c r="AA28" s="87"/>
      <c r="AB28" s="3">
        <v>5.2</v>
      </c>
      <c r="AC28" s="91">
        <v>5.2</v>
      </c>
      <c r="AD28" s="88"/>
      <c r="AE28" s="87"/>
      <c r="AF28" s="4">
        <v>5.3</v>
      </c>
    </row>
    <row r="29" spans="4:32" ht="13.15" customHeight="1" x14ac:dyDescent="0.25">
      <c r="E29" s="89" t="s">
        <v>31</v>
      </c>
      <c r="F29" s="88"/>
      <c r="G29" s="88"/>
      <c r="H29" s="88"/>
      <c r="I29" s="90"/>
      <c r="J29" s="122">
        <v>0.5</v>
      </c>
      <c r="K29" s="87"/>
      <c r="L29" s="122">
        <v>0.6</v>
      </c>
      <c r="M29" s="87"/>
      <c r="N29" s="122">
        <v>0.6</v>
      </c>
      <c r="O29" s="87"/>
      <c r="P29" s="122">
        <v>0.7</v>
      </c>
      <c r="Q29" s="88"/>
      <c r="R29" s="87"/>
      <c r="S29" s="122">
        <v>0.7</v>
      </c>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2">
        <v>0.5</v>
      </c>
      <c r="K30" s="87"/>
      <c r="L30" s="122">
        <v>0.6</v>
      </c>
      <c r="M30" s="87"/>
      <c r="N30" s="122">
        <v>0.6</v>
      </c>
      <c r="O30" s="87"/>
      <c r="P30" s="122">
        <v>0.7</v>
      </c>
      <c r="Q30" s="88"/>
      <c r="R30" s="87"/>
      <c r="S30" s="122">
        <v>0.7</v>
      </c>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0.98299999999999998</v>
      </c>
      <c r="K31" s="87"/>
      <c r="L31" s="124">
        <v>0.98299999999999998</v>
      </c>
      <c r="M31" s="87"/>
      <c r="N31" s="124">
        <v>0.98299999999999998</v>
      </c>
      <c r="O31" s="87"/>
      <c r="P31" s="124">
        <v>0.98299999999999998</v>
      </c>
      <c r="Q31" s="88"/>
      <c r="R31" s="87"/>
      <c r="S31" s="124">
        <v>0.98299999999999998</v>
      </c>
      <c r="T31" s="87"/>
      <c r="U31" s="124">
        <v>0.98799999999999999</v>
      </c>
      <c r="V31" s="87"/>
      <c r="W31" s="124">
        <v>0.98799999999999999</v>
      </c>
      <c r="X31" s="88"/>
      <c r="Y31" s="88"/>
      <c r="Z31" s="88"/>
      <c r="AA31" s="87"/>
      <c r="AB31" s="7">
        <v>0.98799999999999999</v>
      </c>
      <c r="AC31" s="94">
        <v>0.98799999999999999</v>
      </c>
      <c r="AD31" s="88"/>
      <c r="AE31" s="87"/>
      <c r="AF31" s="8">
        <v>0.98799999999999999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5.8</v>
      </c>
      <c r="K33" s="87"/>
      <c r="L33" s="123">
        <v>5.8</v>
      </c>
      <c r="M33" s="87"/>
      <c r="N33" s="123">
        <v>5.9</v>
      </c>
      <c r="O33" s="87"/>
      <c r="P33" s="123">
        <v>5.9</v>
      </c>
      <c r="Q33" s="88"/>
      <c r="R33" s="87"/>
      <c r="S33" s="123">
        <v>6</v>
      </c>
      <c r="T33" s="87"/>
      <c r="U33" s="123">
        <v>4.8</v>
      </c>
      <c r="V33" s="87"/>
      <c r="W33" s="123">
        <v>4.8</v>
      </c>
      <c r="X33" s="88"/>
      <c r="Y33" s="88"/>
      <c r="Z33" s="88"/>
      <c r="AA33" s="87"/>
      <c r="AB33" s="9">
        <v>4.8</v>
      </c>
      <c r="AC33" s="93">
        <v>4.8</v>
      </c>
      <c r="AD33" s="88"/>
      <c r="AE33" s="87"/>
      <c r="AF33" s="10">
        <v>4.9000000000000004</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5.8</v>
      </c>
      <c r="K36" s="87"/>
      <c r="L36" s="122">
        <v>5.8</v>
      </c>
      <c r="M36" s="87"/>
      <c r="N36" s="122">
        <v>5.9</v>
      </c>
      <c r="O36" s="87"/>
      <c r="P36" s="122">
        <v>5.9</v>
      </c>
      <c r="Q36" s="88"/>
      <c r="R36" s="87"/>
      <c r="S36" s="122">
        <v>6</v>
      </c>
      <c r="T36" s="87"/>
      <c r="U36" s="122">
        <v>4.8</v>
      </c>
      <c r="V36" s="87"/>
      <c r="W36" s="122">
        <v>4.8</v>
      </c>
      <c r="X36" s="88"/>
      <c r="Y36" s="88"/>
      <c r="Z36" s="88"/>
      <c r="AA36" s="87"/>
      <c r="AB36" s="3">
        <v>4.8</v>
      </c>
      <c r="AC36" s="91">
        <v>4.8</v>
      </c>
      <c r="AD36" s="88"/>
      <c r="AE36" s="87"/>
      <c r="AF36" s="4">
        <v>4.9000000000000004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2.2000000000000002</v>
      </c>
      <c r="K39" s="87"/>
      <c r="L39" s="122">
        <v>2.2000000000000002</v>
      </c>
      <c r="M39" s="87"/>
      <c r="N39" s="122">
        <v>2.2000000000000002</v>
      </c>
      <c r="O39" s="87"/>
      <c r="P39" s="122">
        <v>2.2000000000000002</v>
      </c>
      <c r="Q39" s="88"/>
      <c r="R39" s="87"/>
      <c r="S39" s="122">
        <v>2.2000000000000002</v>
      </c>
      <c r="T39" s="87"/>
      <c r="U39" s="122">
        <v>2.2000000000000002</v>
      </c>
      <c r="V39" s="87"/>
      <c r="W39" s="122">
        <v>2.2000000000000002</v>
      </c>
      <c r="X39" s="88"/>
      <c r="Y39" s="88"/>
      <c r="Z39" s="88"/>
      <c r="AA39" s="87"/>
      <c r="AB39" s="3">
        <v>2.2000000000000002</v>
      </c>
      <c r="AC39" s="91">
        <v>2.2000000000000002</v>
      </c>
      <c r="AD39" s="88"/>
      <c r="AE39" s="87"/>
      <c r="AF39" s="4">
        <v>2.2000000000000002</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26" t="s">
        <v>199</v>
      </c>
      <c r="K46" s="78"/>
      <c r="L46" s="126" t="s">
        <v>199</v>
      </c>
      <c r="M46" s="78"/>
      <c r="N46" s="126" t="s">
        <v>199</v>
      </c>
      <c r="O46" s="78"/>
      <c r="P46" s="126" t="s">
        <v>199</v>
      </c>
      <c r="Q46" s="85"/>
      <c r="R46" s="78"/>
      <c r="S46" s="126" t="s">
        <v>199</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24" customHeight="1" x14ac:dyDescent="0.25">
      <c r="E48" s="24" t="s">
        <v>1569</v>
      </c>
    </row>
    <row r="49" spans="5:5" ht="2.4500000000000002" customHeight="1" x14ac:dyDescent="0.25"/>
    <row r="50" spans="5:5" ht="0.6" customHeight="1" x14ac:dyDescent="0.25"/>
    <row r="51" spans="5:5" ht="0" hidden="1" customHeight="1" x14ac:dyDescent="0.25"/>
    <row r="52" spans="5:5" x14ac:dyDescent="0.25">
      <c r="E52" s="25" t="s">
        <v>1285</v>
      </c>
    </row>
  </sheetData>
  <sheetProtection algorithmName="SHA-512" hashValue="uzeF2Dfm6s2yaxO9vH0rXAfW6yKUPtcKSmZs6PI2GS/SsdIjM7YB7x3mKlZEEZc23zkeHAEID0m7u4x/dapU+A==" saltValue="VTn2z0608aR6BuWtcxAvs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52" location="INDEX!A1" display="Return to Index" xr:uid="{00E8C75B-9837-4B9F-9D07-AC641D60CD82}"/>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SKIE - Skid E (Chinchilla) (33/11kV)</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AJ53"/>
  <sheetViews>
    <sheetView showGridLines="0" topLeftCell="A13"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1020</v>
      </c>
      <c r="J3" s="110"/>
      <c r="K3" s="110"/>
      <c r="L3" s="110"/>
      <c r="M3" s="110"/>
      <c r="N3" s="110"/>
      <c r="O3" s="110"/>
      <c r="P3" s="110"/>
      <c r="Q3" s="110"/>
      <c r="R3" s="110"/>
      <c r="S3" s="110"/>
      <c r="V3" s="112" t="s">
        <v>3</v>
      </c>
      <c r="W3" s="110"/>
      <c r="Y3" s="113" t="s">
        <v>130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1021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1022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1023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0.3</v>
      </c>
      <c r="K26" s="87"/>
      <c r="L26" s="122">
        <v>0.3</v>
      </c>
      <c r="M26" s="87"/>
      <c r="N26" s="122">
        <v>0.3</v>
      </c>
      <c r="O26" s="87"/>
      <c r="P26" s="122">
        <v>0.3</v>
      </c>
      <c r="Q26" s="88"/>
      <c r="R26" s="87"/>
      <c r="S26" s="122">
        <v>0.3</v>
      </c>
      <c r="T26" s="87"/>
      <c r="U26" s="122">
        <v>0.3</v>
      </c>
      <c r="V26" s="87"/>
      <c r="W26" s="122">
        <v>0.3</v>
      </c>
      <c r="X26" s="88"/>
      <c r="Y26" s="88"/>
      <c r="Z26" s="88"/>
      <c r="AA26" s="87"/>
      <c r="AB26" s="3">
        <v>0.3</v>
      </c>
      <c r="AC26" s="91">
        <v>0.3</v>
      </c>
      <c r="AD26" s="88"/>
      <c r="AE26" s="87"/>
      <c r="AF26" s="4">
        <v>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0.5</v>
      </c>
      <c r="K28" s="87"/>
      <c r="L28" s="122">
        <v>0.5</v>
      </c>
      <c r="M28" s="87"/>
      <c r="N28" s="122">
        <v>0.5</v>
      </c>
      <c r="O28" s="87"/>
      <c r="P28" s="122">
        <v>0.5</v>
      </c>
      <c r="Q28" s="88"/>
      <c r="R28" s="87"/>
      <c r="S28" s="122">
        <v>0.5</v>
      </c>
      <c r="T28" s="87"/>
      <c r="U28" s="122">
        <v>0.3</v>
      </c>
      <c r="V28" s="87"/>
      <c r="W28" s="122">
        <v>0.3</v>
      </c>
      <c r="X28" s="88"/>
      <c r="Y28" s="88"/>
      <c r="Z28" s="88"/>
      <c r="AA28" s="87"/>
      <c r="AB28" s="3">
        <v>0.3</v>
      </c>
      <c r="AC28" s="91">
        <v>0.3</v>
      </c>
      <c r="AD28" s="88"/>
      <c r="AE28" s="87"/>
      <c r="AF28" s="4">
        <v>0.3</v>
      </c>
    </row>
    <row r="29" spans="4:32" ht="13.15" customHeight="1" x14ac:dyDescent="0.25">
      <c r="E29" s="89" t="s">
        <v>31</v>
      </c>
      <c r="F29" s="88"/>
      <c r="G29" s="88"/>
      <c r="H29" s="88"/>
      <c r="I29" s="90"/>
      <c r="J29" s="122">
        <v>0.2</v>
      </c>
      <c r="K29" s="87"/>
      <c r="L29" s="122">
        <v>0.2</v>
      </c>
      <c r="M29" s="87"/>
      <c r="N29" s="122">
        <v>0.2</v>
      </c>
      <c r="O29" s="87"/>
      <c r="P29" s="122">
        <v>0.2</v>
      </c>
      <c r="Q29" s="88"/>
      <c r="R29" s="87"/>
      <c r="S29" s="122">
        <v>0.2</v>
      </c>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2">
        <v>0.2</v>
      </c>
      <c r="K30" s="87"/>
      <c r="L30" s="122">
        <v>0.2</v>
      </c>
      <c r="M30" s="87"/>
      <c r="N30" s="122">
        <v>0.2</v>
      </c>
      <c r="O30" s="87"/>
      <c r="P30" s="122">
        <v>0.2</v>
      </c>
      <c r="Q30" s="88"/>
      <c r="R30" s="87"/>
      <c r="S30" s="122">
        <v>0.2</v>
      </c>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0.84699999999999998</v>
      </c>
      <c r="K31" s="87"/>
      <c r="L31" s="124">
        <v>0.84699999999999998</v>
      </c>
      <c r="M31" s="87"/>
      <c r="N31" s="124">
        <v>0.84699999999999998</v>
      </c>
      <c r="O31" s="87"/>
      <c r="P31" s="124">
        <v>0.84699999999999998</v>
      </c>
      <c r="Q31" s="88"/>
      <c r="R31" s="87"/>
      <c r="S31" s="124">
        <v>0.84699999999999998</v>
      </c>
      <c r="T31" s="87"/>
      <c r="U31" s="124">
        <v>0.84799999999999998</v>
      </c>
      <c r="V31" s="87"/>
      <c r="W31" s="124">
        <v>0.84799999999999998</v>
      </c>
      <c r="X31" s="88"/>
      <c r="Y31" s="88"/>
      <c r="Z31" s="88"/>
      <c r="AA31" s="87"/>
      <c r="AB31" s="7">
        <v>0.84799999999999998</v>
      </c>
      <c r="AC31" s="94">
        <v>0.84799999999999998</v>
      </c>
      <c r="AD31" s="88"/>
      <c r="AE31" s="87"/>
      <c r="AF31" s="8">
        <v>0.84799999999999998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0.5</v>
      </c>
      <c r="K33" s="87"/>
      <c r="L33" s="123">
        <v>0.5</v>
      </c>
      <c r="M33" s="87"/>
      <c r="N33" s="123">
        <v>0.5</v>
      </c>
      <c r="O33" s="87"/>
      <c r="P33" s="123">
        <v>0.5</v>
      </c>
      <c r="Q33" s="88"/>
      <c r="R33" s="87"/>
      <c r="S33" s="123">
        <v>0.5</v>
      </c>
      <c r="T33" s="87"/>
      <c r="U33" s="123">
        <v>0.3</v>
      </c>
      <c r="V33" s="87"/>
      <c r="W33" s="123">
        <v>0.3</v>
      </c>
      <c r="X33" s="88"/>
      <c r="Y33" s="88"/>
      <c r="Z33" s="88"/>
      <c r="AA33" s="87"/>
      <c r="AB33" s="9">
        <v>0.3</v>
      </c>
      <c r="AC33" s="93">
        <v>0.3</v>
      </c>
      <c r="AD33" s="88"/>
      <c r="AE33" s="87"/>
      <c r="AF33" s="10">
        <v>0.3</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0.3</v>
      </c>
      <c r="V36" s="87"/>
      <c r="W36" s="122">
        <v>0.3</v>
      </c>
      <c r="X36" s="88"/>
      <c r="Y36" s="88"/>
      <c r="Z36" s="88"/>
      <c r="AA36" s="87"/>
      <c r="AB36" s="3">
        <v>0.3</v>
      </c>
      <c r="AC36" s="91">
        <v>0.3</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0.4</v>
      </c>
      <c r="K40" s="87"/>
      <c r="L40" s="122">
        <v>0.4</v>
      </c>
      <c r="M40" s="87"/>
      <c r="N40" s="122">
        <v>0.4</v>
      </c>
      <c r="O40" s="87"/>
      <c r="P40" s="122">
        <v>0.4</v>
      </c>
      <c r="Q40" s="88"/>
      <c r="R40" s="87"/>
      <c r="S40" s="122">
        <v>0.4</v>
      </c>
      <c r="T40" s="87"/>
      <c r="U40" s="122">
        <v>0.4</v>
      </c>
      <c r="V40" s="87"/>
      <c r="W40" s="122">
        <v>0.4</v>
      </c>
      <c r="X40" s="88"/>
      <c r="Y40" s="88"/>
      <c r="Z40" s="88"/>
      <c r="AA40" s="87"/>
      <c r="AB40" s="3">
        <v>0.4</v>
      </c>
      <c r="AC40" s="91">
        <v>0.4</v>
      </c>
      <c r="AD40" s="88"/>
      <c r="AE40" s="87"/>
      <c r="AF40" s="4">
        <v>0.4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226" t="s">
        <v>51</v>
      </c>
      <c r="K46" s="227"/>
      <c r="L46" s="226" t="s">
        <v>51</v>
      </c>
      <c r="M46" s="227"/>
      <c r="N46" s="226" t="s">
        <v>51</v>
      </c>
      <c r="O46" s="227"/>
      <c r="P46" s="226" t="s">
        <v>51</v>
      </c>
      <c r="Q46" s="228"/>
      <c r="R46" s="227"/>
      <c r="S46" s="226" t="s">
        <v>51</v>
      </c>
      <c r="T46" s="227"/>
      <c r="U46" s="120" t="s">
        <v>51</v>
      </c>
      <c r="V46" s="80"/>
      <c r="W46" s="120" t="s">
        <v>51</v>
      </c>
      <c r="X46" s="81"/>
      <c r="Y46" s="81"/>
      <c r="Z46" s="81"/>
      <c r="AA46" s="80"/>
      <c r="AB46" s="14" t="s">
        <v>51</v>
      </c>
      <c r="AC46" s="79" t="s">
        <v>51</v>
      </c>
      <c r="AD46" s="81"/>
      <c r="AE46" s="80"/>
      <c r="AF46" s="15" t="s">
        <v>51</v>
      </c>
    </row>
    <row r="47" spans="5:32" ht="0" hidden="1" customHeight="1" x14ac:dyDescent="0.25"/>
    <row r="48" spans="5:32" ht="30" customHeight="1" x14ac:dyDescent="0.25">
      <c r="E48" s="24" t="s">
        <v>1568</v>
      </c>
    </row>
    <row r="49" spans="5:32" ht="2.4500000000000002" customHeight="1" x14ac:dyDescent="0.25"/>
    <row r="50" spans="5:32" ht="0.6" customHeight="1" x14ac:dyDescent="0.25"/>
    <row r="51" spans="5:32" ht="0" hidden="1" customHeight="1" x14ac:dyDescent="0.25"/>
    <row r="52" spans="5:32" x14ac:dyDescent="0.25">
      <c r="E52" s="23" t="s">
        <v>1285</v>
      </c>
    </row>
    <row r="53" spans="5:32" x14ac:dyDescent="0.25">
      <c r="AF53" s="20"/>
    </row>
  </sheetData>
  <sheetProtection algorithmName="SHA-512" hashValue="vv6aEo4HCBHTfFuv30Asfi1/5K5JPTIkoqHNsE+nMqtFgXy4HaoZPHGnnyBgNRuJnhT8UqtQ6WHeX/Sa99TMDQ==" saltValue="5MGkWSxBn0z3NZJIOKAYg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52" location="INDEX!A1" display="Return to Index" xr:uid="{23A70931-51D5-4E6D-AE65-8EC4CCE7A8AA}"/>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SOBL - South Blackwater (66/22kV)</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1024</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669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1025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1026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42.4</v>
      </c>
      <c r="K26" s="87"/>
      <c r="L26" s="122">
        <v>42.4</v>
      </c>
      <c r="M26" s="87"/>
      <c r="N26" s="122">
        <v>42.4</v>
      </c>
      <c r="O26" s="87"/>
      <c r="P26" s="122">
        <v>42.4</v>
      </c>
      <c r="Q26" s="88"/>
      <c r="R26" s="87"/>
      <c r="S26" s="122">
        <v>42.4</v>
      </c>
      <c r="T26" s="87"/>
      <c r="U26" s="122">
        <v>46.6</v>
      </c>
      <c r="V26" s="87"/>
      <c r="W26" s="122">
        <v>46.6</v>
      </c>
      <c r="X26" s="88"/>
      <c r="Y26" s="88"/>
      <c r="Z26" s="88"/>
      <c r="AA26" s="87"/>
      <c r="AB26" s="3">
        <v>46.6</v>
      </c>
      <c r="AC26" s="91">
        <v>46.6</v>
      </c>
      <c r="AD26" s="88"/>
      <c r="AE26" s="87"/>
      <c r="AF26" s="4">
        <v>46.6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14.1</v>
      </c>
      <c r="K28" s="87"/>
      <c r="L28" s="122">
        <v>14.1</v>
      </c>
      <c r="M28" s="87"/>
      <c r="N28" s="122">
        <v>14.3</v>
      </c>
      <c r="O28" s="87"/>
      <c r="P28" s="122">
        <v>14.4</v>
      </c>
      <c r="Q28" s="88"/>
      <c r="R28" s="87"/>
      <c r="S28" s="122">
        <v>14.5</v>
      </c>
      <c r="T28" s="87"/>
      <c r="U28" s="122">
        <v>10</v>
      </c>
      <c r="V28" s="87"/>
      <c r="W28" s="122">
        <v>10.1</v>
      </c>
      <c r="X28" s="88"/>
      <c r="Y28" s="88"/>
      <c r="Z28" s="88"/>
      <c r="AA28" s="87"/>
      <c r="AB28" s="3">
        <v>10</v>
      </c>
      <c r="AC28" s="91">
        <v>10.1</v>
      </c>
      <c r="AD28" s="88"/>
      <c r="AE28" s="87"/>
      <c r="AF28" s="4">
        <v>10.199999999999999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0.997</v>
      </c>
      <c r="V31" s="87"/>
      <c r="W31" s="124">
        <v>0.997</v>
      </c>
      <c r="X31" s="88"/>
      <c r="Y31" s="88"/>
      <c r="Z31" s="88"/>
      <c r="AA31" s="87"/>
      <c r="AB31" s="7">
        <v>0.997</v>
      </c>
      <c r="AC31" s="94">
        <v>0.997</v>
      </c>
      <c r="AD31" s="88"/>
      <c r="AE31" s="87"/>
      <c r="AF31" s="8">
        <v>0.997</v>
      </c>
    </row>
    <row r="32" spans="4:32" ht="13.15" customHeight="1" x14ac:dyDescent="0.25">
      <c r="E32" s="89" t="s">
        <v>34</v>
      </c>
      <c r="F32" s="88"/>
      <c r="G32" s="88"/>
      <c r="H32" s="88"/>
      <c r="I32" s="90"/>
      <c r="J32" s="122">
        <v>24.2</v>
      </c>
      <c r="K32" s="87"/>
      <c r="L32" s="122">
        <v>24.2</v>
      </c>
      <c r="M32" s="87"/>
      <c r="N32" s="122">
        <v>24.2</v>
      </c>
      <c r="O32" s="87"/>
      <c r="P32" s="122">
        <v>24.2</v>
      </c>
      <c r="Q32" s="88"/>
      <c r="R32" s="87"/>
      <c r="S32" s="122">
        <v>24.2</v>
      </c>
      <c r="T32" s="87"/>
      <c r="U32" s="122">
        <v>25.4</v>
      </c>
      <c r="V32" s="87"/>
      <c r="W32" s="122">
        <v>25.4</v>
      </c>
      <c r="X32" s="88"/>
      <c r="Y32" s="88"/>
      <c r="Z32" s="88"/>
      <c r="AA32" s="87"/>
      <c r="AB32" s="3">
        <v>25.4</v>
      </c>
      <c r="AC32" s="91">
        <v>25.4</v>
      </c>
      <c r="AD32" s="88"/>
      <c r="AE32" s="87"/>
      <c r="AF32" s="4">
        <v>25.4</v>
      </c>
    </row>
    <row r="33" spans="5:32" ht="13.15" customHeight="1" x14ac:dyDescent="0.25">
      <c r="E33" s="92" t="s">
        <v>35</v>
      </c>
      <c r="F33" s="88"/>
      <c r="G33" s="88"/>
      <c r="H33" s="88"/>
      <c r="I33" s="90"/>
      <c r="J33" s="123">
        <v>12.7</v>
      </c>
      <c r="K33" s="87"/>
      <c r="L33" s="123">
        <v>12.8</v>
      </c>
      <c r="M33" s="87"/>
      <c r="N33" s="123">
        <v>12.9</v>
      </c>
      <c r="O33" s="87"/>
      <c r="P33" s="123">
        <v>13</v>
      </c>
      <c r="Q33" s="88"/>
      <c r="R33" s="87"/>
      <c r="S33" s="123">
        <v>13.1</v>
      </c>
      <c r="T33" s="87"/>
      <c r="U33" s="123">
        <v>9.6</v>
      </c>
      <c r="V33" s="87"/>
      <c r="W33" s="123">
        <v>9.6999999999999993</v>
      </c>
      <c r="X33" s="88"/>
      <c r="Y33" s="88"/>
      <c r="Z33" s="88"/>
      <c r="AA33" s="87"/>
      <c r="AB33" s="9">
        <v>9.6</v>
      </c>
      <c r="AC33" s="93">
        <v>9.6999999999999993</v>
      </c>
      <c r="AD33" s="88"/>
      <c r="AE33" s="87"/>
      <c r="AF33" s="10">
        <v>9.8000000000000007</v>
      </c>
    </row>
    <row r="34" spans="5:32" ht="20.25" customHeight="1" x14ac:dyDescent="0.25">
      <c r="E34" s="89" t="s">
        <v>36</v>
      </c>
      <c r="F34" s="88"/>
      <c r="G34" s="88"/>
      <c r="H34" s="88"/>
      <c r="I34" s="90"/>
      <c r="J34" s="121">
        <v>0.6</v>
      </c>
      <c r="K34" s="87"/>
      <c r="L34" s="121">
        <v>0.6</v>
      </c>
      <c r="M34" s="87"/>
      <c r="N34" s="121">
        <v>0.6</v>
      </c>
      <c r="O34" s="87"/>
      <c r="P34" s="121">
        <v>0.7</v>
      </c>
      <c r="Q34" s="88"/>
      <c r="R34" s="87"/>
      <c r="S34" s="121">
        <v>0.7</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254</v>
      </c>
      <c r="K35" s="87"/>
      <c r="L35" s="121" t="s">
        <v>254</v>
      </c>
      <c r="M35" s="87"/>
      <c r="N35" s="121" t="s">
        <v>254</v>
      </c>
      <c r="O35" s="87"/>
      <c r="P35" s="121" t="s">
        <v>254</v>
      </c>
      <c r="Q35" s="88"/>
      <c r="R35" s="87"/>
      <c r="S35" s="121" t="s">
        <v>254</v>
      </c>
      <c r="T35" s="87"/>
      <c r="U35" s="121" t="s">
        <v>254</v>
      </c>
      <c r="V35" s="87"/>
      <c r="W35" s="121" t="s">
        <v>254</v>
      </c>
      <c r="X35" s="88"/>
      <c r="Y35" s="88"/>
      <c r="Z35" s="88"/>
      <c r="AA35" s="87"/>
      <c r="AB35" s="5" t="s">
        <v>254</v>
      </c>
      <c r="AC35" s="86" t="s">
        <v>254</v>
      </c>
      <c r="AD35" s="88"/>
      <c r="AE35" s="87"/>
      <c r="AF35" s="6" t="s">
        <v>254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lQq1peGJdap6gC5bC7aZwpsUsT+SPkJfyD7O7MnYKNSwAHPwA7ENwmxRDKEBsbvkPD7iQFHCboMq347M+yWoQ==" saltValue="EIIr43TEyZNpSQcgbzR27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C0FAC92-E745-4A04-A134-251B2EDE951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SOBU - South Bundaberg (66/11kV)</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1027</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1028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1029</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1030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1031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27.5</v>
      </c>
      <c r="K26" s="87"/>
      <c r="L26" s="122">
        <v>27.5</v>
      </c>
      <c r="M26" s="87"/>
      <c r="N26" s="122">
        <v>27.5</v>
      </c>
      <c r="O26" s="87"/>
      <c r="P26" s="122">
        <v>27.5</v>
      </c>
      <c r="Q26" s="88"/>
      <c r="R26" s="87"/>
      <c r="S26" s="122">
        <v>27.5</v>
      </c>
      <c r="T26" s="87"/>
      <c r="U26" s="122">
        <v>29.9</v>
      </c>
      <c r="V26" s="87"/>
      <c r="W26" s="122">
        <v>29.9</v>
      </c>
      <c r="X26" s="88"/>
      <c r="Y26" s="88"/>
      <c r="Z26" s="88"/>
      <c r="AA26" s="87"/>
      <c r="AB26" s="3">
        <v>29.9</v>
      </c>
      <c r="AC26" s="91">
        <v>29.9</v>
      </c>
      <c r="AD26" s="88"/>
      <c r="AE26" s="87"/>
      <c r="AF26" s="4">
        <v>29.9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6.6</v>
      </c>
      <c r="K28" s="87"/>
      <c r="L28" s="122">
        <v>6.9</v>
      </c>
      <c r="M28" s="87"/>
      <c r="N28" s="122">
        <v>6.9</v>
      </c>
      <c r="O28" s="87"/>
      <c r="P28" s="122">
        <v>7</v>
      </c>
      <c r="Q28" s="88"/>
      <c r="R28" s="87"/>
      <c r="S28" s="122">
        <v>7</v>
      </c>
      <c r="T28" s="87"/>
      <c r="U28" s="122">
        <v>4</v>
      </c>
      <c r="V28" s="87"/>
      <c r="W28" s="122">
        <v>4.3</v>
      </c>
      <c r="X28" s="88"/>
      <c r="Y28" s="88"/>
      <c r="Z28" s="88"/>
      <c r="AA28" s="87"/>
      <c r="AB28" s="3">
        <v>4.5</v>
      </c>
      <c r="AC28" s="91">
        <v>4.5</v>
      </c>
      <c r="AD28" s="88"/>
      <c r="AE28" s="87"/>
      <c r="AF28" s="4">
        <v>4.5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0.95499999999999996</v>
      </c>
      <c r="K31" s="87"/>
      <c r="L31" s="124">
        <v>0.95499999999999996</v>
      </c>
      <c r="M31" s="87"/>
      <c r="N31" s="124">
        <v>0.95499999999999996</v>
      </c>
      <c r="O31" s="87"/>
      <c r="P31" s="124">
        <v>0.95499999999999996</v>
      </c>
      <c r="Q31" s="88"/>
      <c r="R31" s="87"/>
      <c r="S31" s="124">
        <v>0.95499999999999996</v>
      </c>
      <c r="T31" s="87"/>
      <c r="U31" s="124">
        <v>0.95599999999999996</v>
      </c>
      <c r="V31" s="87"/>
      <c r="W31" s="124">
        <v>0.95599999999999996</v>
      </c>
      <c r="X31" s="88"/>
      <c r="Y31" s="88"/>
      <c r="Z31" s="88"/>
      <c r="AA31" s="87"/>
      <c r="AB31" s="7">
        <v>0.95599999999999996</v>
      </c>
      <c r="AC31" s="94">
        <v>0.95599999999999996</v>
      </c>
      <c r="AD31" s="88"/>
      <c r="AE31" s="87"/>
      <c r="AF31" s="8">
        <v>0.95599999999999996</v>
      </c>
    </row>
    <row r="32" spans="4:32" ht="13.15" customHeight="1" x14ac:dyDescent="0.25">
      <c r="E32" s="89" t="s">
        <v>34</v>
      </c>
      <c r="F32" s="88"/>
      <c r="G32" s="88"/>
      <c r="H32" s="88"/>
      <c r="I32" s="90"/>
      <c r="J32" s="122">
        <v>15</v>
      </c>
      <c r="K32" s="87"/>
      <c r="L32" s="122">
        <v>15</v>
      </c>
      <c r="M32" s="87"/>
      <c r="N32" s="122">
        <v>15</v>
      </c>
      <c r="O32" s="87"/>
      <c r="P32" s="122">
        <v>15</v>
      </c>
      <c r="Q32" s="88"/>
      <c r="R32" s="87"/>
      <c r="S32" s="122">
        <v>15</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5.8</v>
      </c>
      <c r="K33" s="87"/>
      <c r="L33" s="123">
        <v>6.2</v>
      </c>
      <c r="M33" s="87"/>
      <c r="N33" s="123">
        <v>6.2</v>
      </c>
      <c r="O33" s="87"/>
      <c r="P33" s="123">
        <v>6.2</v>
      </c>
      <c r="Q33" s="88"/>
      <c r="R33" s="87"/>
      <c r="S33" s="123">
        <v>6.3</v>
      </c>
      <c r="T33" s="87"/>
      <c r="U33" s="123">
        <v>3.8</v>
      </c>
      <c r="V33" s="87"/>
      <c r="W33" s="123">
        <v>4</v>
      </c>
      <c r="X33" s="88"/>
      <c r="Y33" s="88"/>
      <c r="Z33" s="88"/>
      <c r="AA33" s="87"/>
      <c r="AB33" s="9">
        <v>4.2</v>
      </c>
      <c r="AC33" s="93">
        <v>4.2</v>
      </c>
      <c r="AD33" s="88"/>
      <c r="AE33" s="87"/>
      <c r="AF33" s="10">
        <v>4.2</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rU6QY8QS2/Sj4lK3vDbcZqVye8JNtOHdT25W96BIb0h1FrNWUbeuoYhuIJPTFmK4HK9/aqTq0R2zzvuncygnQ==" saltValue="3ySlp5Vx0a78AtU/FLo9X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E2DCC88-00AD-4E7D-9FEB-6C343A5BF8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SOKO - South Kolan (66/11kV)</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154</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156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157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56</v>
      </c>
      <c r="K26" s="87"/>
      <c r="L26" s="122">
        <v>56</v>
      </c>
      <c r="M26" s="87"/>
      <c r="N26" s="122">
        <v>56</v>
      </c>
      <c r="O26" s="87"/>
      <c r="P26" s="122">
        <v>56</v>
      </c>
      <c r="Q26" s="88"/>
      <c r="R26" s="87"/>
      <c r="S26" s="122">
        <v>56</v>
      </c>
      <c r="T26" s="87"/>
      <c r="U26" s="122">
        <v>59.1</v>
      </c>
      <c r="V26" s="87"/>
      <c r="W26" s="122">
        <v>59.1</v>
      </c>
      <c r="X26" s="88"/>
      <c r="Y26" s="88"/>
      <c r="Z26" s="88"/>
      <c r="AA26" s="87"/>
      <c r="AB26" s="3">
        <v>59.1</v>
      </c>
      <c r="AC26" s="91">
        <v>59.1</v>
      </c>
      <c r="AD26" s="88"/>
      <c r="AE26" s="87"/>
      <c r="AF26" s="4">
        <v>59.1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26.9</v>
      </c>
      <c r="K28" s="87"/>
      <c r="L28" s="122">
        <v>27.5</v>
      </c>
      <c r="M28" s="87"/>
      <c r="N28" s="122">
        <v>28.1</v>
      </c>
      <c r="O28" s="87"/>
      <c r="P28" s="122">
        <v>28.8</v>
      </c>
      <c r="Q28" s="88"/>
      <c r="R28" s="87"/>
      <c r="S28" s="122">
        <v>29.4</v>
      </c>
      <c r="T28" s="87"/>
      <c r="U28" s="122">
        <v>11.6</v>
      </c>
      <c r="V28" s="87"/>
      <c r="W28" s="122">
        <v>11.8</v>
      </c>
      <c r="X28" s="88"/>
      <c r="Y28" s="88"/>
      <c r="Z28" s="88"/>
      <c r="AA28" s="87"/>
      <c r="AB28" s="3">
        <v>12</v>
      </c>
      <c r="AC28" s="91">
        <v>12.2</v>
      </c>
      <c r="AD28" s="88"/>
      <c r="AE28" s="87"/>
      <c r="AF28" s="4">
        <v>12.5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0.996</v>
      </c>
      <c r="K31" s="87"/>
      <c r="L31" s="124">
        <v>0.996</v>
      </c>
      <c r="M31" s="87"/>
      <c r="N31" s="124">
        <v>0.996</v>
      </c>
      <c r="O31" s="87"/>
      <c r="P31" s="124">
        <v>0.996</v>
      </c>
      <c r="Q31" s="88"/>
      <c r="R31" s="87"/>
      <c r="S31" s="124">
        <v>0.996</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29.9</v>
      </c>
      <c r="K32" s="87"/>
      <c r="L32" s="122">
        <v>29.9</v>
      </c>
      <c r="M32" s="87"/>
      <c r="N32" s="122">
        <v>29.9</v>
      </c>
      <c r="O32" s="87"/>
      <c r="P32" s="122">
        <v>29.9</v>
      </c>
      <c r="Q32" s="88"/>
      <c r="R32" s="87"/>
      <c r="S32" s="122">
        <v>29.9</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23.5</v>
      </c>
      <c r="K33" s="87"/>
      <c r="L33" s="123">
        <v>24</v>
      </c>
      <c r="M33" s="87"/>
      <c r="N33" s="123">
        <v>24.5</v>
      </c>
      <c r="O33" s="87"/>
      <c r="P33" s="123">
        <v>25</v>
      </c>
      <c r="Q33" s="88"/>
      <c r="R33" s="87"/>
      <c r="S33" s="123">
        <v>25.6</v>
      </c>
      <c r="T33" s="87"/>
      <c r="U33" s="123">
        <v>11.5</v>
      </c>
      <c r="V33" s="87"/>
      <c r="W33" s="123">
        <v>11.7</v>
      </c>
      <c r="X33" s="88"/>
      <c r="Y33" s="88"/>
      <c r="Z33" s="88"/>
      <c r="AA33" s="87"/>
      <c r="AB33" s="9">
        <v>11.9</v>
      </c>
      <c r="AC33" s="93">
        <v>12.1</v>
      </c>
      <c r="AD33" s="88"/>
      <c r="AE33" s="87"/>
      <c r="AF33" s="10">
        <v>12.4</v>
      </c>
    </row>
    <row r="34" spans="5:32" ht="20.25" customHeight="1" x14ac:dyDescent="0.25">
      <c r="E34" s="89" t="s">
        <v>36</v>
      </c>
      <c r="F34" s="88"/>
      <c r="G34" s="88"/>
      <c r="H34" s="88"/>
      <c r="I34" s="90"/>
      <c r="J34" s="121">
        <v>1.2</v>
      </c>
      <c r="K34" s="87"/>
      <c r="L34" s="121">
        <v>1.2</v>
      </c>
      <c r="M34" s="87"/>
      <c r="N34" s="121">
        <v>1.2</v>
      </c>
      <c r="O34" s="87"/>
      <c r="P34" s="121">
        <v>1.3</v>
      </c>
      <c r="Q34" s="88"/>
      <c r="R34" s="87"/>
      <c r="S34" s="121">
        <v>1.3</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RoyO8iFHtd3hfBcuWJCYSF0zW4bwfqcUuRp85eFKBKlCwLikbG1+6Xkj2hVJBChWAqeX0ebzykWVBRac2dmLg==" saltValue="gCb72g4SP07As8slfq31K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2BB32EE-48B6-4EB7-A421-87E6F891EA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BLRI - Black River (66/11kV)</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1032</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1033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1034</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1035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1036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40</v>
      </c>
      <c r="K26" s="87"/>
      <c r="L26" s="122">
        <v>40</v>
      </c>
      <c r="M26" s="87"/>
      <c r="N26" s="122">
        <v>40</v>
      </c>
      <c r="O26" s="87"/>
      <c r="P26" s="122">
        <v>40</v>
      </c>
      <c r="Q26" s="88"/>
      <c r="R26" s="87"/>
      <c r="S26" s="122">
        <v>40</v>
      </c>
      <c r="T26" s="87"/>
      <c r="U26" s="122">
        <v>40</v>
      </c>
      <c r="V26" s="87"/>
      <c r="W26" s="122">
        <v>40</v>
      </c>
      <c r="X26" s="88"/>
      <c r="Y26" s="88"/>
      <c r="Z26" s="88"/>
      <c r="AA26" s="87"/>
      <c r="AB26" s="3">
        <v>40</v>
      </c>
      <c r="AC26" s="91">
        <v>40</v>
      </c>
      <c r="AD26" s="88"/>
      <c r="AE26" s="87"/>
      <c r="AF26" s="4">
        <v>40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19.600000000000001</v>
      </c>
      <c r="K28" s="87"/>
      <c r="L28" s="122">
        <v>19.2</v>
      </c>
      <c r="M28" s="87"/>
      <c r="N28" s="122">
        <v>18.899999999999999</v>
      </c>
      <c r="O28" s="87"/>
      <c r="P28" s="122">
        <v>18.8</v>
      </c>
      <c r="Q28" s="88"/>
      <c r="R28" s="87"/>
      <c r="S28" s="122">
        <v>18.600000000000001</v>
      </c>
      <c r="T28" s="87"/>
      <c r="U28" s="122">
        <v>14.9</v>
      </c>
      <c r="V28" s="87"/>
      <c r="W28" s="122">
        <v>15.3</v>
      </c>
      <c r="X28" s="88"/>
      <c r="Y28" s="88"/>
      <c r="Z28" s="88"/>
      <c r="AA28" s="87"/>
      <c r="AB28" s="3">
        <v>14.9</v>
      </c>
      <c r="AC28" s="91">
        <v>14.6</v>
      </c>
      <c r="AD28" s="88"/>
      <c r="AE28" s="87"/>
      <c r="AF28" s="4">
        <v>14.5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0.99399999999999999</v>
      </c>
      <c r="K31" s="87"/>
      <c r="L31" s="124">
        <v>0.995</v>
      </c>
      <c r="M31" s="87"/>
      <c r="N31" s="124">
        <v>0.995</v>
      </c>
      <c r="O31" s="87"/>
      <c r="P31" s="124">
        <v>0.995</v>
      </c>
      <c r="Q31" s="88"/>
      <c r="R31" s="87"/>
      <c r="S31" s="124">
        <v>0.995</v>
      </c>
      <c r="T31" s="87"/>
      <c r="U31" s="124">
        <v>0.95399999999999996</v>
      </c>
      <c r="V31" s="87"/>
      <c r="W31" s="124">
        <v>0.94499999999999995</v>
      </c>
      <c r="X31" s="88"/>
      <c r="Y31" s="88"/>
      <c r="Z31" s="88"/>
      <c r="AA31" s="87"/>
      <c r="AB31" s="7">
        <v>0.94499999999999995</v>
      </c>
      <c r="AC31" s="94">
        <v>0.94499999999999995</v>
      </c>
      <c r="AD31" s="88"/>
      <c r="AE31" s="87"/>
      <c r="AF31" s="8">
        <v>0.94499999999999995</v>
      </c>
    </row>
    <row r="32" spans="4:32" ht="13.15" customHeight="1" x14ac:dyDescent="0.25">
      <c r="E32" s="89" t="s">
        <v>34</v>
      </c>
      <c r="F32" s="88"/>
      <c r="G32" s="88"/>
      <c r="H32" s="88"/>
      <c r="I32" s="90"/>
      <c r="J32" s="122">
        <v>21</v>
      </c>
      <c r="K32" s="87"/>
      <c r="L32" s="122">
        <v>21</v>
      </c>
      <c r="M32" s="87"/>
      <c r="N32" s="122">
        <v>21</v>
      </c>
      <c r="O32" s="87"/>
      <c r="P32" s="122">
        <v>21</v>
      </c>
      <c r="Q32" s="88"/>
      <c r="R32" s="87"/>
      <c r="S32" s="122">
        <v>21</v>
      </c>
      <c r="T32" s="87"/>
      <c r="U32" s="122">
        <v>22</v>
      </c>
      <c r="V32" s="87"/>
      <c r="W32" s="122">
        <v>22</v>
      </c>
      <c r="X32" s="88"/>
      <c r="Y32" s="88"/>
      <c r="Z32" s="88"/>
      <c r="AA32" s="87"/>
      <c r="AB32" s="3">
        <v>22</v>
      </c>
      <c r="AC32" s="91">
        <v>22</v>
      </c>
      <c r="AD32" s="88"/>
      <c r="AE32" s="87"/>
      <c r="AF32" s="4">
        <v>22</v>
      </c>
    </row>
    <row r="33" spans="5:32" ht="13.15" customHeight="1" x14ac:dyDescent="0.25">
      <c r="E33" s="92" t="s">
        <v>35</v>
      </c>
      <c r="F33" s="88"/>
      <c r="G33" s="88"/>
      <c r="H33" s="88"/>
      <c r="I33" s="90"/>
      <c r="J33" s="123">
        <v>18.399999999999999</v>
      </c>
      <c r="K33" s="87"/>
      <c r="L33" s="123">
        <v>18.100000000000001</v>
      </c>
      <c r="M33" s="87"/>
      <c r="N33" s="123">
        <v>17.8</v>
      </c>
      <c r="O33" s="87"/>
      <c r="P33" s="123">
        <v>17.600000000000001</v>
      </c>
      <c r="Q33" s="88"/>
      <c r="R33" s="87"/>
      <c r="S33" s="123">
        <v>17.5</v>
      </c>
      <c r="T33" s="87"/>
      <c r="U33" s="123">
        <v>14.7</v>
      </c>
      <c r="V33" s="87"/>
      <c r="W33" s="123">
        <v>15.1</v>
      </c>
      <c r="X33" s="88"/>
      <c r="Y33" s="88"/>
      <c r="Z33" s="88"/>
      <c r="AA33" s="87"/>
      <c r="AB33" s="9">
        <v>14.7</v>
      </c>
      <c r="AC33" s="93">
        <v>14.4</v>
      </c>
      <c r="AD33" s="88"/>
      <c r="AE33" s="87"/>
      <c r="AF33" s="10">
        <v>14.3</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0.7</v>
      </c>
      <c r="V34" s="87"/>
      <c r="W34" s="121">
        <v>0.8</v>
      </c>
      <c r="X34" s="88"/>
      <c r="Y34" s="88"/>
      <c r="Z34" s="88"/>
      <c r="AA34" s="87"/>
      <c r="AB34" s="11">
        <v>0.7</v>
      </c>
      <c r="AC34" s="86">
        <v>0.7</v>
      </c>
      <c r="AD34" s="88"/>
      <c r="AE34" s="87"/>
      <c r="AF34" s="12">
        <v>0.7</v>
      </c>
    </row>
    <row r="35" spans="5:32" ht="20.25" customHeight="1" x14ac:dyDescent="0.25">
      <c r="E35" s="89" t="s">
        <v>37</v>
      </c>
      <c r="F35" s="88"/>
      <c r="G35" s="88"/>
      <c r="H35" s="88"/>
      <c r="I35" s="90"/>
      <c r="J35" s="121" t="s">
        <v>1037</v>
      </c>
      <c r="K35" s="87"/>
      <c r="L35" s="121" t="s">
        <v>1037</v>
      </c>
      <c r="M35" s="87"/>
      <c r="N35" s="121" t="s">
        <v>1037</v>
      </c>
      <c r="O35" s="87"/>
      <c r="P35" s="121" t="s">
        <v>1037</v>
      </c>
      <c r="Q35" s="88"/>
      <c r="R35" s="87"/>
      <c r="S35" s="121" t="s">
        <v>1037</v>
      </c>
      <c r="T35" s="87"/>
      <c r="U35" s="121" t="s">
        <v>1037</v>
      </c>
      <c r="V35" s="87"/>
      <c r="W35" s="121" t="s">
        <v>1037</v>
      </c>
      <c r="X35" s="88"/>
      <c r="Y35" s="88"/>
      <c r="Z35" s="88"/>
      <c r="AA35" s="87"/>
      <c r="AB35" s="5" t="s">
        <v>1037</v>
      </c>
      <c r="AC35" s="86" t="s">
        <v>1037</v>
      </c>
      <c r="AD35" s="88"/>
      <c r="AE35" s="87"/>
      <c r="AF35" s="6" t="s">
        <v>1037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1.8</v>
      </c>
      <c r="K39" s="87"/>
      <c r="L39" s="122">
        <v>1.8</v>
      </c>
      <c r="M39" s="87"/>
      <c r="N39" s="122">
        <v>1.8</v>
      </c>
      <c r="O39" s="87"/>
      <c r="P39" s="122">
        <v>1.8</v>
      </c>
      <c r="Q39" s="88"/>
      <c r="R39" s="87"/>
      <c r="S39" s="122">
        <v>1.8</v>
      </c>
      <c r="T39" s="87"/>
      <c r="U39" s="122">
        <v>1.8</v>
      </c>
      <c r="V39" s="87"/>
      <c r="W39" s="122">
        <v>1.8</v>
      </c>
      <c r="X39" s="88"/>
      <c r="Y39" s="88"/>
      <c r="Z39" s="88"/>
      <c r="AA39" s="87"/>
      <c r="AB39" s="3">
        <v>1.8</v>
      </c>
      <c r="AC39" s="91">
        <v>1.8</v>
      </c>
      <c r="AD39" s="88"/>
      <c r="AE39" s="87"/>
      <c r="AF39" s="4">
        <v>1.8</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g1G1RY4tOJpm/JyvMl5EMeDwhQ0UtHFHs3gY1EKNHM/+U7loQK9ow9W1UeM3twBth13RkzZlwvKQ6201kEvBQ==" saltValue="5QZ0NzFr1TDt0NhI+U6rn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FEDFBA1-A0BB-49BD-8F3D-33373EF8F19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SOMA - South Mackay (33/11kV)</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1038</v>
      </c>
      <c r="J3" s="110"/>
      <c r="K3" s="110"/>
      <c r="L3" s="110"/>
      <c r="M3" s="110"/>
      <c r="N3" s="110"/>
      <c r="O3" s="110"/>
      <c r="P3" s="110"/>
      <c r="Q3" s="110"/>
      <c r="R3" s="110"/>
      <c r="S3" s="110"/>
      <c r="V3" s="112" t="s">
        <v>3</v>
      </c>
      <c r="W3" s="110"/>
      <c r="Y3" s="113" t="s">
        <v>297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1039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1040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1041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37.4</v>
      </c>
      <c r="K26" s="87"/>
      <c r="L26" s="122">
        <v>37.4</v>
      </c>
      <c r="M26" s="87"/>
      <c r="N26" s="122">
        <v>37.4</v>
      </c>
      <c r="O26" s="87"/>
      <c r="P26" s="122">
        <v>37.4</v>
      </c>
      <c r="Q26" s="88"/>
      <c r="R26" s="87"/>
      <c r="S26" s="122">
        <v>37.4</v>
      </c>
      <c r="T26" s="87"/>
      <c r="U26" s="122">
        <v>42.4</v>
      </c>
      <c r="V26" s="87"/>
      <c r="W26" s="122">
        <v>42.4</v>
      </c>
      <c r="X26" s="88"/>
      <c r="Y26" s="88"/>
      <c r="Z26" s="88"/>
      <c r="AA26" s="87"/>
      <c r="AB26" s="3">
        <v>42.4</v>
      </c>
      <c r="AC26" s="91">
        <v>42.4</v>
      </c>
      <c r="AD26" s="88"/>
      <c r="AE26" s="87"/>
      <c r="AF26" s="4">
        <v>42.4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23.2</v>
      </c>
      <c r="K28" s="87"/>
      <c r="L28" s="122">
        <v>23.4</v>
      </c>
      <c r="M28" s="87"/>
      <c r="N28" s="122">
        <v>23.6</v>
      </c>
      <c r="O28" s="87"/>
      <c r="P28" s="122">
        <v>23.9</v>
      </c>
      <c r="Q28" s="88"/>
      <c r="R28" s="87"/>
      <c r="S28" s="122">
        <v>24.1</v>
      </c>
      <c r="T28" s="87"/>
      <c r="U28" s="122">
        <v>26.7</v>
      </c>
      <c r="V28" s="87"/>
      <c r="W28" s="122">
        <v>26.9</v>
      </c>
      <c r="X28" s="88"/>
      <c r="Y28" s="88"/>
      <c r="Z28" s="88"/>
      <c r="AA28" s="87"/>
      <c r="AB28" s="3">
        <v>26.9</v>
      </c>
      <c r="AC28" s="91">
        <v>27</v>
      </c>
      <c r="AD28" s="88"/>
      <c r="AE28" s="87"/>
      <c r="AF28" s="4">
        <v>27.3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0.96699999999999997</v>
      </c>
      <c r="K31" s="87"/>
      <c r="L31" s="124">
        <v>0.96699999999999997</v>
      </c>
      <c r="M31" s="87"/>
      <c r="N31" s="124">
        <v>0.96699999999999997</v>
      </c>
      <c r="O31" s="87"/>
      <c r="P31" s="124">
        <v>0.96699999999999997</v>
      </c>
      <c r="Q31" s="88"/>
      <c r="R31" s="87"/>
      <c r="S31" s="124">
        <v>0.96699999999999997</v>
      </c>
      <c r="T31" s="87"/>
      <c r="U31" s="124">
        <v>0.98099999999999998</v>
      </c>
      <c r="V31" s="87"/>
      <c r="W31" s="124">
        <v>0.98099999999999998</v>
      </c>
      <c r="X31" s="88"/>
      <c r="Y31" s="88"/>
      <c r="Z31" s="88"/>
      <c r="AA31" s="87"/>
      <c r="AB31" s="7">
        <v>0.98099999999999998</v>
      </c>
      <c r="AC31" s="94">
        <v>0.98099999999999998</v>
      </c>
      <c r="AD31" s="88"/>
      <c r="AE31" s="87"/>
      <c r="AF31" s="8">
        <v>0.98099999999999998</v>
      </c>
    </row>
    <row r="32" spans="4:32" ht="13.15" customHeight="1" x14ac:dyDescent="0.25">
      <c r="E32" s="89" t="s">
        <v>34</v>
      </c>
      <c r="F32" s="88"/>
      <c r="G32" s="88"/>
      <c r="H32" s="88"/>
      <c r="I32" s="90"/>
      <c r="J32" s="122">
        <v>28.3</v>
      </c>
      <c r="K32" s="87"/>
      <c r="L32" s="122">
        <v>28.3</v>
      </c>
      <c r="M32" s="87"/>
      <c r="N32" s="122">
        <v>28.3</v>
      </c>
      <c r="O32" s="87"/>
      <c r="P32" s="122">
        <v>28.3</v>
      </c>
      <c r="Q32" s="88"/>
      <c r="R32" s="87"/>
      <c r="S32" s="122">
        <v>28.3</v>
      </c>
      <c r="T32" s="87"/>
      <c r="U32" s="122">
        <v>31.2</v>
      </c>
      <c r="V32" s="87"/>
      <c r="W32" s="122">
        <v>31.2</v>
      </c>
      <c r="X32" s="88"/>
      <c r="Y32" s="88"/>
      <c r="Z32" s="88"/>
      <c r="AA32" s="87"/>
      <c r="AB32" s="3">
        <v>31.2</v>
      </c>
      <c r="AC32" s="91">
        <v>31.2</v>
      </c>
      <c r="AD32" s="88"/>
      <c r="AE32" s="87"/>
      <c r="AF32" s="4">
        <v>31.2</v>
      </c>
    </row>
    <row r="33" spans="5:32" ht="13.15" customHeight="1" x14ac:dyDescent="0.25">
      <c r="E33" s="92" t="s">
        <v>35</v>
      </c>
      <c r="F33" s="88"/>
      <c r="G33" s="88"/>
      <c r="H33" s="88"/>
      <c r="I33" s="90"/>
      <c r="J33" s="123">
        <v>20.9</v>
      </c>
      <c r="K33" s="87"/>
      <c r="L33" s="123">
        <v>21.1</v>
      </c>
      <c r="M33" s="87"/>
      <c r="N33" s="123">
        <v>21.2</v>
      </c>
      <c r="O33" s="87"/>
      <c r="P33" s="123">
        <v>21.5</v>
      </c>
      <c r="Q33" s="88"/>
      <c r="R33" s="87"/>
      <c r="S33" s="123">
        <v>21.7</v>
      </c>
      <c r="T33" s="87"/>
      <c r="U33" s="123">
        <v>24.7</v>
      </c>
      <c r="V33" s="87"/>
      <c r="W33" s="123">
        <v>24.8</v>
      </c>
      <c r="X33" s="88"/>
      <c r="Y33" s="88"/>
      <c r="Z33" s="88"/>
      <c r="AA33" s="87"/>
      <c r="AB33" s="9">
        <v>24.9</v>
      </c>
      <c r="AC33" s="93">
        <v>25</v>
      </c>
      <c r="AD33" s="88"/>
      <c r="AE33" s="87"/>
      <c r="AF33" s="10">
        <v>25.2</v>
      </c>
    </row>
    <row r="34" spans="5:32" ht="20.25" customHeight="1" x14ac:dyDescent="0.25">
      <c r="E34" s="89" t="s">
        <v>36</v>
      </c>
      <c r="F34" s="88"/>
      <c r="G34" s="88"/>
      <c r="H34" s="88"/>
      <c r="I34" s="90"/>
      <c r="J34" s="121">
        <v>1</v>
      </c>
      <c r="K34" s="87"/>
      <c r="L34" s="121">
        <v>1.1000000000000001</v>
      </c>
      <c r="M34" s="87"/>
      <c r="N34" s="121">
        <v>1.1000000000000001</v>
      </c>
      <c r="O34" s="87"/>
      <c r="P34" s="121">
        <v>1.1000000000000001</v>
      </c>
      <c r="Q34" s="88"/>
      <c r="R34" s="87"/>
      <c r="S34" s="121">
        <v>1.1000000000000001</v>
      </c>
      <c r="T34" s="87"/>
      <c r="U34" s="121">
        <v>1.2</v>
      </c>
      <c r="V34" s="87"/>
      <c r="W34" s="121">
        <v>1.2</v>
      </c>
      <c r="X34" s="88"/>
      <c r="Y34" s="88"/>
      <c r="Z34" s="88"/>
      <c r="AA34" s="87"/>
      <c r="AB34" s="11">
        <v>1.2</v>
      </c>
      <c r="AC34" s="86">
        <v>1.3</v>
      </c>
      <c r="AD34" s="88"/>
      <c r="AE34" s="87"/>
      <c r="AF34" s="12">
        <v>1.3</v>
      </c>
    </row>
    <row r="35" spans="5:32" ht="20.25" customHeight="1" x14ac:dyDescent="0.25">
      <c r="E35" s="89" t="s">
        <v>37</v>
      </c>
      <c r="F35" s="88"/>
      <c r="G35" s="88"/>
      <c r="H35" s="88"/>
      <c r="I35" s="90"/>
      <c r="J35" s="121" t="s">
        <v>224</v>
      </c>
      <c r="K35" s="87"/>
      <c r="L35" s="121" t="s">
        <v>224</v>
      </c>
      <c r="M35" s="87"/>
      <c r="N35" s="121" t="s">
        <v>224</v>
      </c>
      <c r="O35" s="87"/>
      <c r="P35" s="121" t="s">
        <v>224</v>
      </c>
      <c r="Q35" s="88"/>
      <c r="R35" s="87"/>
      <c r="S35" s="121" t="s">
        <v>224</v>
      </c>
      <c r="T35" s="87"/>
      <c r="U35" s="121" t="s">
        <v>224</v>
      </c>
      <c r="V35" s="87"/>
      <c r="W35" s="121" t="s">
        <v>224</v>
      </c>
      <c r="X35" s="88"/>
      <c r="Y35" s="88"/>
      <c r="Z35" s="88"/>
      <c r="AA35" s="87"/>
      <c r="AB35" s="5" t="s">
        <v>224</v>
      </c>
      <c r="AC35" s="86" t="s">
        <v>224</v>
      </c>
      <c r="AD35" s="88"/>
      <c r="AE35" s="87"/>
      <c r="AF35" s="6" t="s">
        <v>224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KhtxesjrTyGgwlR3BYSR5nwOIFlacgggEh0QwuGTzDCUIFB/bnKBMsdEDGqCVjmMQmYDjIxx71c+dLWWFgGQg==" saltValue="ltjHrf+3W37CID/8PAhUN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1C5CFF1-B3F3-405B-84DB-FEA27779BA6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SOTO - South Toowoomba (33/11kV)</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1049</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1050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944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1051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0.7</v>
      </c>
      <c r="K26" s="87"/>
      <c r="L26" s="122">
        <v>0.7</v>
      </c>
      <c r="M26" s="87"/>
      <c r="N26" s="122">
        <v>0.7</v>
      </c>
      <c r="O26" s="87"/>
      <c r="P26" s="122">
        <v>0.7</v>
      </c>
      <c r="Q26" s="88"/>
      <c r="R26" s="87"/>
      <c r="S26" s="122">
        <v>0.7</v>
      </c>
      <c r="T26" s="87"/>
      <c r="U26" s="122">
        <v>0.7</v>
      </c>
      <c r="V26" s="87"/>
      <c r="W26" s="122">
        <v>0.7</v>
      </c>
      <c r="X26" s="88"/>
      <c r="Y26" s="88"/>
      <c r="Z26" s="88"/>
      <c r="AA26" s="87"/>
      <c r="AB26" s="3">
        <v>0.7</v>
      </c>
      <c r="AC26" s="91">
        <v>0.7</v>
      </c>
      <c r="AD26" s="88"/>
      <c r="AE26" s="87"/>
      <c r="AF26" s="4">
        <v>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0.2</v>
      </c>
      <c r="K28" s="87"/>
      <c r="L28" s="122">
        <v>0.2</v>
      </c>
      <c r="M28" s="87"/>
      <c r="N28" s="122">
        <v>0.2</v>
      </c>
      <c r="O28" s="87"/>
      <c r="P28" s="122">
        <v>0.2</v>
      </c>
      <c r="Q28" s="88"/>
      <c r="R28" s="87"/>
      <c r="S28" s="122">
        <v>0.2</v>
      </c>
      <c r="T28" s="87"/>
      <c r="U28" s="122">
        <v>0.3</v>
      </c>
      <c r="V28" s="87"/>
      <c r="W28" s="122">
        <v>0.3</v>
      </c>
      <c r="X28" s="88"/>
      <c r="Y28" s="88"/>
      <c r="Z28" s="88"/>
      <c r="AA28" s="87"/>
      <c r="AB28" s="3">
        <v>0.3</v>
      </c>
      <c r="AC28" s="91">
        <v>0.2</v>
      </c>
      <c r="AD28" s="88"/>
      <c r="AE28" s="87"/>
      <c r="AF28" s="4">
        <v>0.2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0.90700000000000003</v>
      </c>
      <c r="K31" s="87"/>
      <c r="L31" s="124">
        <v>0.90700000000000003</v>
      </c>
      <c r="M31" s="87"/>
      <c r="N31" s="124">
        <v>0.90700000000000003</v>
      </c>
      <c r="O31" s="87"/>
      <c r="P31" s="124">
        <v>0.90700000000000003</v>
      </c>
      <c r="Q31" s="88"/>
      <c r="R31" s="87"/>
      <c r="S31" s="124">
        <v>0.90700000000000003</v>
      </c>
      <c r="T31" s="87"/>
      <c r="U31" s="124">
        <v>0.75800000000000001</v>
      </c>
      <c r="V31" s="87"/>
      <c r="W31" s="124">
        <v>0.75800000000000001</v>
      </c>
      <c r="X31" s="88"/>
      <c r="Y31" s="88"/>
      <c r="Z31" s="88"/>
      <c r="AA31" s="87"/>
      <c r="AB31" s="7">
        <v>0.75800000000000001</v>
      </c>
      <c r="AC31" s="94">
        <v>0.73899999999999999</v>
      </c>
      <c r="AD31" s="88"/>
      <c r="AE31" s="87"/>
      <c r="AF31" s="8">
        <v>0.73899999999999999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0.2</v>
      </c>
      <c r="K33" s="87"/>
      <c r="L33" s="123">
        <v>0.2</v>
      </c>
      <c r="M33" s="87"/>
      <c r="N33" s="123">
        <v>0.2</v>
      </c>
      <c r="O33" s="87"/>
      <c r="P33" s="123">
        <v>0.2</v>
      </c>
      <c r="Q33" s="88"/>
      <c r="R33" s="87"/>
      <c r="S33" s="123">
        <v>0.2</v>
      </c>
      <c r="T33" s="87"/>
      <c r="U33" s="123">
        <v>0.3</v>
      </c>
      <c r="V33" s="87"/>
      <c r="W33" s="123">
        <v>0.3</v>
      </c>
      <c r="X33" s="88"/>
      <c r="Y33" s="88"/>
      <c r="Z33" s="88"/>
      <c r="AA33" s="87"/>
      <c r="AB33" s="9">
        <v>0.3</v>
      </c>
      <c r="AC33" s="93">
        <v>0.2</v>
      </c>
      <c r="AD33" s="88"/>
      <c r="AE33" s="87"/>
      <c r="AF33" s="10">
        <v>0.2</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224</v>
      </c>
      <c r="K35" s="87"/>
      <c r="L35" s="121" t="s">
        <v>224</v>
      </c>
      <c r="M35" s="87"/>
      <c r="N35" s="121" t="s">
        <v>224</v>
      </c>
      <c r="O35" s="87"/>
      <c r="P35" s="121" t="s">
        <v>224</v>
      </c>
      <c r="Q35" s="88"/>
      <c r="R35" s="87"/>
      <c r="S35" s="121" t="s">
        <v>224</v>
      </c>
      <c r="T35" s="87"/>
      <c r="U35" s="121" t="s">
        <v>224</v>
      </c>
      <c r="V35" s="87"/>
      <c r="W35" s="121" t="s">
        <v>224</v>
      </c>
      <c r="X35" s="88"/>
      <c r="Y35" s="88"/>
      <c r="Z35" s="88"/>
      <c r="AA35" s="87"/>
      <c r="AB35" s="5" t="s">
        <v>224</v>
      </c>
      <c r="AC35" s="86" t="s">
        <v>224</v>
      </c>
      <c r="AD35" s="88"/>
      <c r="AE35" s="87"/>
      <c r="AF35" s="6" t="s">
        <v>224</v>
      </c>
    </row>
    <row r="36" spans="5:32" ht="13.15" customHeight="1" x14ac:dyDescent="0.25">
      <c r="E36" s="89" t="s">
        <v>39</v>
      </c>
      <c r="F36" s="88"/>
      <c r="G36" s="88"/>
      <c r="H36" s="88"/>
      <c r="I36" s="90"/>
      <c r="J36" s="122">
        <v>0.2</v>
      </c>
      <c r="K36" s="87"/>
      <c r="L36" s="122">
        <v>0.2</v>
      </c>
      <c r="M36" s="87"/>
      <c r="N36" s="122">
        <v>0.2</v>
      </c>
      <c r="O36" s="87"/>
      <c r="P36" s="122">
        <v>0.2</v>
      </c>
      <c r="Q36" s="88"/>
      <c r="R36" s="87"/>
      <c r="S36" s="122">
        <v>0.2</v>
      </c>
      <c r="T36" s="87"/>
      <c r="U36" s="122">
        <v>0.3</v>
      </c>
      <c r="V36" s="87"/>
      <c r="W36" s="122">
        <v>0.3</v>
      </c>
      <c r="X36" s="88"/>
      <c r="Y36" s="88"/>
      <c r="Z36" s="88"/>
      <c r="AA36" s="87"/>
      <c r="AB36" s="3">
        <v>0.3</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0.6</v>
      </c>
      <c r="K39" s="87"/>
      <c r="L39" s="122">
        <v>0.6</v>
      </c>
      <c r="M39" s="87"/>
      <c r="N39" s="122">
        <v>0.6</v>
      </c>
      <c r="O39" s="87"/>
      <c r="P39" s="122">
        <v>0.6</v>
      </c>
      <c r="Q39" s="88"/>
      <c r="R39" s="87"/>
      <c r="S39" s="122">
        <v>0.6</v>
      </c>
      <c r="T39" s="87"/>
      <c r="U39" s="122">
        <v>0.6</v>
      </c>
      <c r="V39" s="87"/>
      <c r="W39" s="122">
        <v>0.6</v>
      </c>
      <c r="X39" s="88"/>
      <c r="Y39" s="88"/>
      <c r="Z39" s="88"/>
      <c r="AA39" s="87"/>
      <c r="AB39" s="3">
        <v>0.6</v>
      </c>
      <c r="AC39" s="91">
        <v>0.6</v>
      </c>
      <c r="AD39" s="88"/>
      <c r="AE39" s="87"/>
      <c r="AF39" s="4">
        <v>0.6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Vij/jJeWDHIbYbHDpUlT8qT5jAYrtXW3/+iUoxixTTJAURFpJpKZPXLM4gDZZfgABEOg3/wHHqR3S0g9HYyNA==" saltValue="lyU6WzlrTgHBsYCe/RsPR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70C269E-5128-45D7-B2CC-9ED6BEE53A8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STAM - Stamford (66/33kV)</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dimension ref="B1:AI49"/>
  <sheetViews>
    <sheetView showGridLines="0" topLeftCell="A10"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1271</v>
      </c>
      <c r="I3" s="110"/>
      <c r="J3" s="110"/>
      <c r="K3" s="110"/>
      <c r="L3" s="110"/>
      <c r="M3" s="110"/>
      <c r="N3" s="110"/>
      <c r="O3" s="110"/>
      <c r="P3" s="110"/>
      <c r="Q3" s="110"/>
      <c r="R3" s="110"/>
      <c r="U3" s="112" t="s">
        <v>3</v>
      </c>
      <c r="V3" s="110"/>
      <c r="X3" s="113" t="s">
        <v>582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1272</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1273</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71.3</v>
      </c>
      <c r="J24" s="87"/>
      <c r="K24" s="122">
        <v>71.3</v>
      </c>
      <c r="L24" s="87"/>
      <c r="M24" s="122">
        <v>71.3</v>
      </c>
      <c r="N24" s="87"/>
      <c r="O24" s="122">
        <v>71.3</v>
      </c>
      <c r="P24" s="88"/>
      <c r="Q24" s="87"/>
      <c r="R24" s="122">
        <v>71.3</v>
      </c>
      <c r="S24" s="87"/>
      <c r="T24" s="122">
        <v>80.400000000000006</v>
      </c>
      <c r="U24" s="87"/>
      <c r="V24" s="122">
        <v>80.400000000000006</v>
      </c>
      <c r="W24" s="88"/>
      <c r="X24" s="88"/>
      <c r="Y24" s="88"/>
      <c r="Z24" s="87"/>
      <c r="AA24" s="3">
        <v>80.400000000000006</v>
      </c>
      <c r="AB24" s="91">
        <v>80.400000000000006</v>
      </c>
      <c r="AC24" s="88"/>
      <c r="AD24" s="87"/>
      <c r="AE24" s="4">
        <v>80.400000000000006</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12.5</v>
      </c>
      <c r="J26" s="87"/>
      <c r="K26" s="122">
        <v>12.4</v>
      </c>
      <c r="L26" s="87"/>
      <c r="M26" s="122">
        <v>12.5</v>
      </c>
      <c r="N26" s="87"/>
      <c r="O26" s="122">
        <v>12.5</v>
      </c>
      <c r="P26" s="88"/>
      <c r="Q26" s="87"/>
      <c r="R26" s="122">
        <v>12.5</v>
      </c>
      <c r="S26" s="87"/>
      <c r="T26" s="122">
        <v>14.8</v>
      </c>
      <c r="U26" s="87"/>
      <c r="V26" s="122">
        <v>14.8</v>
      </c>
      <c r="W26" s="88"/>
      <c r="X26" s="88"/>
      <c r="Y26" s="88"/>
      <c r="Z26" s="87"/>
      <c r="AA26" s="3">
        <v>14.7</v>
      </c>
      <c r="AB26" s="91">
        <v>14.6</v>
      </c>
      <c r="AC26" s="88"/>
      <c r="AD26" s="87"/>
      <c r="AE26" s="4">
        <v>14.7</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0.997</v>
      </c>
      <c r="J29" s="87"/>
      <c r="K29" s="124">
        <v>0.997</v>
      </c>
      <c r="L29" s="87"/>
      <c r="M29" s="124">
        <v>0.997</v>
      </c>
      <c r="N29" s="87"/>
      <c r="O29" s="124">
        <v>0.997</v>
      </c>
      <c r="P29" s="88"/>
      <c r="Q29" s="87"/>
      <c r="R29" s="124">
        <v>0.997</v>
      </c>
      <c r="S29" s="87"/>
      <c r="T29" s="124">
        <v>1</v>
      </c>
      <c r="U29" s="87"/>
      <c r="V29" s="124">
        <v>1</v>
      </c>
      <c r="W29" s="88"/>
      <c r="X29" s="88"/>
      <c r="Y29" s="88"/>
      <c r="Z29" s="87"/>
      <c r="AA29" s="7">
        <v>1</v>
      </c>
      <c r="AB29" s="94">
        <v>1</v>
      </c>
      <c r="AC29" s="88"/>
      <c r="AD29" s="87"/>
      <c r="AE29" s="8">
        <v>1</v>
      </c>
    </row>
    <row r="30" spans="4:31" ht="13.15" customHeight="1" x14ac:dyDescent="0.25">
      <c r="E30" s="89" t="s">
        <v>34</v>
      </c>
      <c r="F30" s="88"/>
      <c r="G30" s="88"/>
      <c r="H30" s="90"/>
      <c r="I30" s="122">
        <v>40.5</v>
      </c>
      <c r="J30" s="87"/>
      <c r="K30" s="122">
        <v>40.5</v>
      </c>
      <c r="L30" s="87"/>
      <c r="M30" s="122">
        <v>40.5</v>
      </c>
      <c r="N30" s="87"/>
      <c r="O30" s="122">
        <v>40.5</v>
      </c>
      <c r="P30" s="88"/>
      <c r="Q30" s="87"/>
      <c r="R30" s="122">
        <v>40.5</v>
      </c>
      <c r="S30" s="87"/>
      <c r="T30" s="122">
        <v>43.8</v>
      </c>
      <c r="U30" s="87"/>
      <c r="V30" s="122">
        <v>43.8</v>
      </c>
      <c r="W30" s="88"/>
      <c r="X30" s="88"/>
      <c r="Y30" s="88"/>
      <c r="Z30" s="87"/>
      <c r="AA30" s="3">
        <v>43.8</v>
      </c>
      <c r="AB30" s="91">
        <v>43.8</v>
      </c>
      <c r="AC30" s="88"/>
      <c r="AD30" s="87"/>
      <c r="AE30" s="4">
        <v>43.8</v>
      </c>
    </row>
    <row r="31" spans="4:31" ht="13.15" customHeight="1" x14ac:dyDescent="0.25">
      <c r="E31" s="92" t="s">
        <v>35</v>
      </c>
      <c r="F31" s="88"/>
      <c r="G31" s="88"/>
      <c r="H31" s="90"/>
      <c r="I31" s="123">
        <v>11.6</v>
      </c>
      <c r="J31" s="87"/>
      <c r="K31" s="123">
        <v>11.6</v>
      </c>
      <c r="L31" s="87"/>
      <c r="M31" s="123">
        <v>11.6</v>
      </c>
      <c r="N31" s="87"/>
      <c r="O31" s="123">
        <v>11.6</v>
      </c>
      <c r="P31" s="88"/>
      <c r="Q31" s="87"/>
      <c r="R31" s="123">
        <v>11.6</v>
      </c>
      <c r="S31" s="87"/>
      <c r="T31" s="123">
        <v>14</v>
      </c>
      <c r="U31" s="87"/>
      <c r="V31" s="123">
        <v>13.9</v>
      </c>
      <c r="W31" s="88"/>
      <c r="X31" s="88"/>
      <c r="Y31" s="88"/>
      <c r="Z31" s="87"/>
      <c r="AA31" s="9">
        <v>13.8</v>
      </c>
      <c r="AB31" s="93">
        <v>13.7</v>
      </c>
      <c r="AC31" s="88"/>
      <c r="AD31" s="87"/>
      <c r="AE31" s="10">
        <v>13.8</v>
      </c>
    </row>
    <row r="32" spans="4:31" ht="20.25" customHeight="1" x14ac:dyDescent="0.25">
      <c r="E32" s="89" t="s">
        <v>36</v>
      </c>
      <c r="F32" s="88"/>
      <c r="G32" s="88"/>
      <c r="H32" s="90"/>
      <c r="I32" s="121">
        <v>0.6</v>
      </c>
      <c r="J32" s="87"/>
      <c r="K32" s="121">
        <v>0.6</v>
      </c>
      <c r="L32" s="87"/>
      <c r="M32" s="121">
        <v>0.6</v>
      </c>
      <c r="N32" s="87"/>
      <c r="O32" s="121">
        <v>0.6</v>
      </c>
      <c r="P32" s="88"/>
      <c r="Q32" s="87"/>
      <c r="R32" s="121">
        <v>0.6</v>
      </c>
      <c r="S32" s="87"/>
      <c r="T32" s="121">
        <v>0.7</v>
      </c>
      <c r="U32" s="87"/>
      <c r="V32" s="121">
        <v>0.7</v>
      </c>
      <c r="W32" s="88"/>
      <c r="X32" s="88"/>
      <c r="Y32" s="88"/>
      <c r="Z32" s="87"/>
      <c r="AA32" s="11">
        <v>0.7</v>
      </c>
      <c r="AB32" s="86">
        <v>0.7</v>
      </c>
      <c r="AC32" s="88"/>
      <c r="AD32" s="87"/>
      <c r="AE32" s="12">
        <v>0.7</v>
      </c>
    </row>
    <row r="33" spans="5:31" ht="20.25" customHeight="1" x14ac:dyDescent="0.25">
      <c r="E33" s="89" t="s">
        <v>37</v>
      </c>
      <c r="F33" s="88"/>
      <c r="G33" s="88"/>
      <c r="H33" s="90"/>
      <c r="I33" s="121" t="s">
        <v>349</v>
      </c>
      <c r="J33" s="87"/>
      <c r="K33" s="121" t="s">
        <v>349</v>
      </c>
      <c r="L33" s="87"/>
      <c r="M33" s="121" t="s">
        <v>349</v>
      </c>
      <c r="N33" s="87"/>
      <c r="O33" s="121" t="s">
        <v>349</v>
      </c>
      <c r="P33" s="88"/>
      <c r="Q33" s="87"/>
      <c r="R33" s="121" t="s">
        <v>349</v>
      </c>
      <c r="S33" s="87"/>
      <c r="T33" s="121" t="s">
        <v>349</v>
      </c>
      <c r="U33" s="87"/>
      <c r="V33" s="121" t="s">
        <v>349</v>
      </c>
      <c r="W33" s="88"/>
      <c r="X33" s="88"/>
      <c r="Y33" s="88"/>
      <c r="Z33" s="87"/>
      <c r="AA33" s="5" t="s">
        <v>349</v>
      </c>
      <c r="AB33" s="86" t="s">
        <v>349</v>
      </c>
      <c r="AC33" s="88"/>
      <c r="AD33" s="87"/>
      <c r="AE33" s="6" t="s">
        <v>349</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eDhdf6tdBVD2gOhvL4gPxptvT9Cj2VOK9sGHxWVbybpTWpSWvUgK8oB3BtjpXOrcShnEG2wyBOBQcl25yRcOWA==" saltValue="4ni2qWXPu9CPc/VnVr6gj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41091355-5390-456B-A165-E59E6DBB58E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STAN - Stanthorpe BSP (110/33kV)</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1052</v>
      </c>
      <c r="J3" s="110"/>
      <c r="K3" s="110"/>
      <c r="L3" s="110"/>
      <c r="M3" s="110"/>
      <c r="N3" s="110"/>
      <c r="O3" s="110"/>
      <c r="P3" s="110"/>
      <c r="Q3" s="110"/>
      <c r="R3" s="110"/>
      <c r="S3" s="110"/>
      <c r="V3" s="112" t="s">
        <v>3</v>
      </c>
      <c r="W3" s="110"/>
      <c r="Y3" s="113" t="s">
        <v>910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990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1053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1054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27.1</v>
      </c>
      <c r="K26" s="87"/>
      <c r="L26" s="122">
        <v>27.1</v>
      </c>
      <c r="M26" s="87"/>
      <c r="N26" s="122">
        <v>27.1</v>
      </c>
      <c r="O26" s="87"/>
      <c r="P26" s="122">
        <v>27.1</v>
      </c>
      <c r="Q26" s="88"/>
      <c r="R26" s="87"/>
      <c r="S26" s="122">
        <v>27.1</v>
      </c>
      <c r="T26" s="87"/>
      <c r="U26" s="122">
        <v>29.2</v>
      </c>
      <c r="V26" s="87"/>
      <c r="W26" s="122">
        <v>29.2</v>
      </c>
      <c r="X26" s="88"/>
      <c r="Y26" s="88"/>
      <c r="Z26" s="88"/>
      <c r="AA26" s="87"/>
      <c r="AB26" s="3">
        <v>29.2</v>
      </c>
      <c r="AC26" s="91">
        <v>29.2</v>
      </c>
      <c r="AD26" s="88"/>
      <c r="AE26" s="87"/>
      <c r="AF26" s="4">
        <v>29.2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10.199999999999999</v>
      </c>
      <c r="K28" s="87"/>
      <c r="L28" s="122">
        <v>10.199999999999999</v>
      </c>
      <c r="M28" s="87"/>
      <c r="N28" s="122">
        <v>10.199999999999999</v>
      </c>
      <c r="O28" s="87"/>
      <c r="P28" s="122">
        <v>10.199999999999999</v>
      </c>
      <c r="Q28" s="88"/>
      <c r="R28" s="87"/>
      <c r="S28" s="122">
        <v>10.3</v>
      </c>
      <c r="T28" s="87"/>
      <c r="U28" s="122">
        <v>12.5</v>
      </c>
      <c r="V28" s="87"/>
      <c r="W28" s="122">
        <v>12.5</v>
      </c>
      <c r="X28" s="88"/>
      <c r="Y28" s="88"/>
      <c r="Z28" s="88"/>
      <c r="AA28" s="87"/>
      <c r="AB28" s="3">
        <v>12.4</v>
      </c>
      <c r="AC28" s="91">
        <v>12.4</v>
      </c>
      <c r="AD28" s="88"/>
      <c r="AE28" s="87"/>
      <c r="AF28" s="4">
        <v>12.4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0.95199999999999996</v>
      </c>
      <c r="K31" s="87"/>
      <c r="L31" s="124">
        <v>0.95199999999999996</v>
      </c>
      <c r="M31" s="87"/>
      <c r="N31" s="124">
        <v>0.95199999999999996</v>
      </c>
      <c r="O31" s="87"/>
      <c r="P31" s="124">
        <v>0.95199999999999996</v>
      </c>
      <c r="Q31" s="88"/>
      <c r="R31" s="87"/>
      <c r="S31" s="124">
        <v>0.95199999999999996</v>
      </c>
      <c r="T31" s="87"/>
      <c r="U31" s="124">
        <v>0.98599999999999999</v>
      </c>
      <c r="V31" s="87"/>
      <c r="W31" s="124">
        <v>0.98599999999999999</v>
      </c>
      <c r="X31" s="88"/>
      <c r="Y31" s="88"/>
      <c r="Z31" s="88"/>
      <c r="AA31" s="87"/>
      <c r="AB31" s="7">
        <v>0.98599999999999999</v>
      </c>
      <c r="AC31" s="94">
        <v>0.98599999999999999</v>
      </c>
      <c r="AD31" s="88"/>
      <c r="AE31" s="87"/>
      <c r="AF31" s="8">
        <v>0.98599999999999999</v>
      </c>
    </row>
    <row r="32" spans="4:32" ht="13.15" customHeight="1" x14ac:dyDescent="0.25">
      <c r="E32" s="89" t="s">
        <v>34</v>
      </c>
      <c r="F32" s="88"/>
      <c r="G32" s="88"/>
      <c r="H32" s="88"/>
      <c r="I32" s="90"/>
      <c r="J32" s="122">
        <v>14.9</v>
      </c>
      <c r="K32" s="87"/>
      <c r="L32" s="122">
        <v>14.9</v>
      </c>
      <c r="M32" s="87"/>
      <c r="N32" s="122">
        <v>14.9</v>
      </c>
      <c r="O32" s="87"/>
      <c r="P32" s="122">
        <v>14.9</v>
      </c>
      <c r="Q32" s="88"/>
      <c r="R32" s="87"/>
      <c r="S32" s="122">
        <v>14.9</v>
      </c>
      <c r="T32" s="87"/>
      <c r="U32" s="122">
        <v>15.9</v>
      </c>
      <c r="V32" s="87"/>
      <c r="W32" s="122">
        <v>15.9</v>
      </c>
      <c r="X32" s="88"/>
      <c r="Y32" s="88"/>
      <c r="Z32" s="88"/>
      <c r="AA32" s="87"/>
      <c r="AB32" s="3">
        <v>15.9</v>
      </c>
      <c r="AC32" s="91">
        <v>15.9</v>
      </c>
      <c r="AD32" s="88"/>
      <c r="AE32" s="87"/>
      <c r="AF32" s="4">
        <v>15.9</v>
      </c>
    </row>
    <row r="33" spans="5:32" ht="13.15" customHeight="1" x14ac:dyDescent="0.25">
      <c r="E33" s="92" t="s">
        <v>35</v>
      </c>
      <c r="F33" s="88"/>
      <c r="G33" s="88"/>
      <c r="H33" s="88"/>
      <c r="I33" s="90"/>
      <c r="J33" s="123">
        <v>9.4</v>
      </c>
      <c r="K33" s="87"/>
      <c r="L33" s="123">
        <v>9.4</v>
      </c>
      <c r="M33" s="87"/>
      <c r="N33" s="123">
        <v>9.5</v>
      </c>
      <c r="O33" s="87"/>
      <c r="P33" s="123">
        <v>9.5</v>
      </c>
      <c r="Q33" s="88"/>
      <c r="R33" s="87"/>
      <c r="S33" s="123">
        <v>9.5</v>
      </c>
      <c r="T33" s="87"/>
      <c r="U33" s="123">
        <v>11.7</v>
      </c>
      <c r="V33" s="87"/>
      <c r="W33" s="123">
        <v>11.7</v>
      </c>
      <c r="X33" s="88"/>
      <c r="Y33" s="88"/>
      <c r="Z33" s="88"/>
      <c r="AA33" s="87"/>
      <c r="AB33" s="9">
        <v>11.6</v>
      </c>
      <c r="AC33" s="93">
        <v>11.6</v>
      </c>
      <c r="AD33" s="88"/>
      <c r="AE33" s="87"/>
      <c r="AF33" s="10">
        <v>11.6</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NN1wpsThohEYWXLz0GTt+KxmGdRLH9S0I+BDScKSzR4vkm0wIQWxwcR3UxMnDN1gnLSIK36czfFzxM18IR+5Q==" saltValue="yW4hAQB4rmZU5DJP637/H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2165E4F-DD98-4B5A-B0A4-F2AD37473A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STTO - Stanthorpe Town (33/11kV)</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1055</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1056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1057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1058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76.7</v>
      </c>
      <c r="K26" s="87"/>
      <c r="L26" s="122">
        <v>76.7</v>
      </c>
      <c r="M26" s="87"/>
      <c r="N26" s="122">
        <v>76.7</v>
      </c>
      <c r="O26" s="87"/>
      <c r="P26" s="122">
        <v>76.7</v>
      </c>
      <c r="Q26" s="88"/>
      <c r="R26" s="87"/>
      <c r="S26" s="122">
        <v>76.7</v>
      </c>
      <c r="T26" s="87"/>
      <c r="U26" s="122">
        <v>81.599999999999994</v>
      </c>
      <c r="V26" s="87"/>
      <c r="W26" s="122">
        <v>81.599999999999994</v>
      </c>
      <c r="X26" s="88"/>
      <c r="Y26" s="88"/>
      <c r="Z26" s="88"/>
      <c r="AA26" s="87"/>
      <c r="AB26" s="3">
        <v>81.599999999999994</v>
      </c>
      <c r="AC26" s="91">
        <v>81.599999999999994</v>
      </c>
      <c r="AD26" s="88"/>
      <c r="AE26" s="87"/>
      <c r="AF26" s="4">
        <v>81.599999999999994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29.7</v>
      </c>
      <c r="K28" s="87"/>
      <c r="L28" s="122">
        <v>30.1</v>
      </c>
      <c r="M28" s="87"/>
      <c r="N28" s="122">
        <v>15</v>
      </c>
      <c r="O28" s="87"/>
      <c r="P28" s="122">
        <v>15.5</v>
      </c>
      <c r="Q28" s="88"/>
      <c r="R28" s="87"/>
      <c r="S28" s="122">
        <v>15.9</v>
      </c>
      <c r="T28" s="87"/>
      <c r="U28" s="122">
        <v>26.8</v>
      </c>
      <c r="V28" s="87"/>
      <c r="W28" s="122">
        <v>27.1</v>
      </c>
      <c r="X28" s="88"/>
      <c r="Y28" s="88"/>
      <c r="Z28" s="88"/>
      <c r="AA28" s="87"/>
      <c r="AB28" s="3">
        <v>27.3</v>
      </c>
      <c r="AC28" s="91">
        <v>9.1</v>
      </c>
      <c r="AD28" s="88"/>
      <c r="AE28" s="87"/>
      <c r="AF28" s="4">
        <v>9.4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0.95099999999999996</v>
      </c>
      <c r="K31" s="87"/>
      <c r="L31" s="124">
        <v>0.95099999999999996</v>
      </c>
      <c r="M31" s="87"/>
      <c r="N31" s="124">
        <v>0.95099999999999996</v>
      </c>
      <c r="O31" s="87"/>
      <c r="P31" s="124">
        <v>0.95099999999999996</v>
      </c>
      <c r="Q31" s="88"/>
      <c r="R31" s="87"/>
      <c r="S31" s="124">
        <v>0.95099999999999996</v>
      </c>
      <c r="T31" s="87"/>
      <c r="U31" s="124">
        <v>0.93400000000000005</v>
      </c>
      <c r="V31" s="87"/>
      <c r="W31" s="124">
        <v>0.93400000000000005</v>
      </c>
      <c r="X31" s="88"/>
      <c r="Y31" s="88"/>
      <c r="Z31" s="88"/>
      <c r="AA31" s="87"/>
      <c r="AB31" s="7">
        <v>0.93400000000000005</v>
      </c>
      <c r="AC31" s="94">
        <v>0.93400000000000005</v>
      </c>
      <c r="AD31" s="88"/>
      <c r="AE31" s="87"/>
      <c r="AF31" s="8">
        <v>0.93400000000000005</v>
      </c>
    </row>
    <row r="32" spans="4:32" ht="13.15" customHeight="1" x14ac:dyDescent="0.25">
      <c r="E32" s="89" t="s">
        <v>34</v>
      </c>
      <c r="F32" s="88"/>
      <c r="G32" s="88"/>
      <c r="H32" s="88"/>
      <c r="I32" s="90"/>
      <c r="J32" s="122">
        <v>45.5</v>
      </c>
      <c r="K32" s="87"/>
      <c r="L32" s="122">
        <v>45.5</v>
      </c>
      <c r="M32" s="87"/>
      <c r="N32" s="122">
        <v>45.5</v>
      </c>
      <c r="O32" s="87"/>
      <c r="P32" s="122">
        <v>45.5</v>
      </c>
      <c r="Q32" s="88"/>
      <c r="R32" s="87"/>
      <c r="S32" s="122">
        <v>45.5</v>
      </c>
      <c r="T32" s="87"/>
      <c r="U32" s="122">
        <v>47.2</v>
      </c>
      <c r="V32" s="87"/>
      <c r="W32" s="122">
        <v>47.2</v>
      </c>
      <c r="X32" s="88"/>
      <c r="Y32" s="88"/>
      <c r="Z32" s="88"/>
      <c r="AA32" s="87"/>
      <c r="AB32" s="3">
        <v>47.2</v>
      </c>
      <c r="AC32" s="91">
        <v>47.2</v>
      </c>
      <c r="AD32" s="88"/>
      <c r="AE32" s="87"/>
      <c r="AF32" s="4">
        <v>47.2</v>
      </c>
    </row>
    <row r="33" spans="5:32" ht="13.15" customHeight="1" x14ac:dyDescent="0.25">
      <c r="E33" s="92" t="s">
        <v>35</v>
      </c>
      <c r="F33" s="88"/>
      <c r="G33" s="88"/>
      <c r="H33" s="88"/>
      <c r="I33" s="90"/>
      <c r="J33" s="123">
        <v>27.5</v>
      </c>
      <c r="K33" s="87"/>
      <c r="L33" s="123">
        <v>27.9</v>
      </c>
      <c r="M33" s="87"/>
      <c r="N33" s="123">
        <v>13.3</v>
      </c>
      <c r="O33" s="87"/>
      <c r="P33" s="123">
        <v>13.7</v>
      </c>
      <c r="Q33" s="88"/>
      <c r="R33" s="87"/>
      <c r="S33" s="123">
        <v>14.1</v>
      </c>
      <c r="T33" s="87"/>
      <c r="U33" s="123">
        <v>26.1</v>
      </c>
      <c r="V33" s="87"/>
      <c r="W33" s="123">
        <v>26.4</v>
      </c>
      <c r="X33" s="88"/>
      <c r="Y33" s="88"/>
      <c r="Z33" s="88"/>
      <c r="AA33" s="87"/>
      <c r="AB33" s="9">
        <v>26.6</v>
      </c>
      <c r="AC33" s="93">
        <v>12.4</v>
      </c>
      <c r="AD33" s="88"/>
      <c r="AE33" s="87"/>
      <c r="AF33" s="10">
        <v>12.7</v>
      </c>
    </row>
    <row r="34" spans="5:32" ht="20.25" customHeight="1" x14ac:dyDescent="0.25">
      <c r="E34" s="89" t="s">
        <v>36</v>
      </c>
      <c r="F34" s="88"/>
      <c r="G34" s="88"/>
      <c r="H34" s="88"/>
      <c r="I34" s="90"/>
      <c r="J34" s="121">
        <v>1.4</v>
      </c>
      <c r="K34" s="87"/>
      <c r="L34" s="121">
        <v>1.4</v>
      </c>
      <c r="M34" s="87"/>
      <c r="N34" s="121">
        <v>0.7</v>
      </c>
      <c r="O34" s="87"/>
      <c r="P34" s="121">
        <v>0.7</v>
      </c>
      <c r="Q34" s="88"/>
      <c r="R34" s="87"/>
      <c r="S34" s="121">
        <v>0.7</v>
      </c>
      <c r="T34" s="87"/>
      <c r="U34" s="121">
        <v>1.3</v>
      </c>
      <c r="V34" s="87"/>
      <c r="W34" s="121">
        <v>1.3</v>
      </c>
      <c r="X34" s="88"/>
      <c r="Y34" s="88"/>
      <c r="Z34" s="88"/>
      <c r="AA34" s="87"/>
      <c r="AB34" s="11">
        <v>1.3</v>
      </c>
      <c r="AC34" s="86">
        <v>0.6</v>
      </c>
      <c r="AD34" s="88"/>
      <c r="AE34" s="87"/>
      <c r="AF34" s="12">
        <v>0.6</v>
      </c>
    </row>
    <row r="35" spans="5:32" ht="20.25" customHeight="1" x14ac:dyDescent="0.25">
      <c r="E35" s="89" t="s">
        <v>37</v>
      </c>
      <c r="F35" s="88"/>
      <c r="G35" s="88"/>
      <c r="H35" s="88"/>
      <c r="I35" s="90"/>
      <c r="J35" s="121" t="s">
        <v>1059</v>
      </c>
      <c r="K35" s="87"/>
      <c r="L35" s="121" t="s">
        <v>1059</v>
      </c>
      <c r="M35" s="87"/>
      <c r="N35" s="121" t="s">
        <v>1059</v>
      </c>
      <c r="O35" s="87"/>
      <c r="P35" s="121" t="s">
        <v>1059</v>
      </c>
      <c r="Q35" s="88"/>
      <c r="R35" s="87"/>
      <c r="S35" s="121" t="s">
        <v>1059</v>
      </c>
      <c r="T35" s="87"/>
      <c r="U35" s="121" t="s">
        <v>1059</v>
      </c>
      <c r="V35" s="87"/>
      <c r="W35" s="121" t="s">
        <v>1059</v>
      </c>
      <c r="X35" s="88"/>
      <c r="Y35" s="88"/>
      <c r="Z35" s="88"/>
      <c r="AA35" s="87"/>
      <c r="AB35" s="5" t="s">
        <v>1059</v>
      </c>
      <c r="AC35" s="86" t="s">
        <v>1059</v>
      </c>
      <c r="AD35" s="88"/>
      <c r="AE35" s="87"/>
      <c r="AF35" s="6" t="s">
        <v>1059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cdSSOOiaS96T9/fw85Nol4yaPppMYjShnnFu8o/z7VrkZ6BKn50FYyY409Epf2n8MnULuCn5ZwgDhv7f0kucw==" saltValue="dQIOdTKjjZVjDZ5ue2A11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C59D553-DDCF-49A3-9135-983F9F577A4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STUA - Stuart (66/11kV)</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dimension ref="B1:AI49"/>
  <sheetViews>
    <sheetView showGridLines="0" topLeftCell="A13"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1214</v>
      </c>
      <c r="I3" s="110"/>
      <c r="J3" s="110"/>
      <c r="K3" s="110"/>
      <c r="L3" s="110"/>
      <c r="M3" s="110"/>
      <c r="N3" s="110"/>
      <c r="O3" s="110"/>
      <c r="P3" s="110"/>
      <c r="Q3" s="110"/>
      <c r="R3" s="110"/>
      <c r="U3" s="112" t="s">
        <v>3</v>
      </c>
      <c r="V3" s="110"/>
      <c r="X3" s="113" t="s">
        <v>1209</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1215</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1216</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130.30000000000001</v>
      </c>
      <c r="J24" s="87"/>
      <c r="K24" s="122">
        <v>130.30000000000001</v>
      </c>
      <c r="L24" s="87"/>
      <c r="M24" s="122">
        <v>130.30000000000001</v>
      </c>
      <c r="N24" s="87"/>
      <c r="O24" s="122">
        <v>130.30000000000001</v>
      </c>
      <c r="P24" s="88"/>
      <c r="Q24" s="87"/>
      <c r="R24" s="122">
        <v>130.30000000000001</v>
      </c>
      <c r="S24" s="87"/>
      <c r="T24" s="122">
        <v>149.69999999999999</v>
      </c>
      <c r="U24" s="87"/>
      <c r="V24" s="122">
        <v>149.69999999999999</v>
      </c>
      <c r="W24" s="88"/>
      <c r="X24" s="88"/>
      <c r="Y24" s="88"/>
      <c r="Z24" s="87"/>
      <c r="AA24" s="3">
        <v>149.69999999999999</v>
      </c>
      <c r="AB24" s="91">
        <v>149.69999999999999</v>
      </c>
      <c r="AC24" s="88"/>
      <c r="AD24" s="87"/>
      <c r="AE24" s="4">
        <v>149.69999999999999</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34.5</v>
      </c>
      <c r="J26" s="87"/>
      <c r="K26" s="122">
        <v>34.4</v>
      </c>
      <c r="L26" s="87"/>
      <c r="M26" s="122">
        <v>34.4</v>
      </c>
      <c r="N26" s="87"/>
      <c r="O26" s="122">
        <v>34.5</v>
      </c>
      <c r="P26" s="88"/>
      <c r="Q26" s="87"/>
      <c r="R26" s="122">
        <v>34.5</v>
      </c>
      <c r="S26" s="87"/>
      <c r="T26" s="122">
        <v>30.9</v>
      </c>
      <c r="U26" s="87"/>
      <c r="V26" s="122">
        <v>30.7</v>
      </c>
      <c r="W26" s="88"/>
      <c r="X26" s="88"/>
      <c r="Y26" s="88"/>
      <c r="Z26" s="87"/>
      <c r="AA26" s="3">
        <v>30.4</v>
      </c>
      <c r="AB26" s="91">
        <v>30.3</v>
      </c>
      <c r="AC26" s="88"/>
      <c r="AD26" s="87"/>
      <c r="AE26" s="4">
        <v>30.4</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1</v>
      </c>
      <c r="J29" s="87"/>
      <c r="K29" s="124">
        <v>1</v>
      </c>
      <c r="L29" s="87"/>
      <c r="M29" s="124">
        <v>1</v>
      </c>
      <c r="N29" s="87"/>
      <c r="O29" s="124">
        <v>1</v>
      </c>
      <c r="P29" s="88"/>
      <c r="Q29" s="87"/>
      <c r="R29" s="124">
        <v>1</v>
      </c>
      <c r="S29" s="87"/>
      <c r="T29" s="124">
        <v>0.97899999999999998</v>
      </c>
      <c r="U29" s="87"/>
      <c r="V29" s="124">
        <v>0.97899999999999998</v>
      </c>
      <c r="W29" s="88"/>
      <c r="X29" s="88"/>
      <c r="Y29" s="88"/>
      <c r="Z29" s="87"/>
      <c r="AA29" s="7">
        <v>0.97899999999999998</v>
      </c>
      <c r="AB29" s="94">
        <v>0.97899999999999998</v>
      </c>
      <c r="AC29" s="88"/>
      <c r="AD29" s="87"/>
      <c r="AE29" s="8">
        <v>0.97899999999999998</v>
      </c>
    </row>
    <row r="30" spans="4:31" ht="13.15" customHeight="1" x14ac:dyDescent="0.25">
      <c r="E30" s="89" t="s">
        <v>34</v>
      </c>
      <c r="F30" s="88"/>
      <c r="G30" s="88"/>
      <c r="H30" s="90"/>
      <c r="I30" s="122">
        <v>74.400000000000006</v>
      </c>
      <c r="J30" s="87"/>
      <c r="K30" s="122">
        <v>74.400000000000006</v>
      </c>
      <c r="L30" s="87"/>
      <c r="M30" s="122">
        <v>74.400000000000006</v>
      </c>
      <c r="N30" s="87"/>
      <c r="O30" s="122">
        <v>74.400000000000006</v>
      </c>
      <c r="P30" s="88"/>
      <c r="Q30" s="87"/>
      <c r="R30" s="122">
        <v>74.400000000000006</v>
      </c>
      <c r="S30" s="87"/>
      <c r="T30" s="122">
        <v>85.5</v>
      </c>
      <c r="U30" s="87"/>
      <c r="V30" s="122">
        <v>85.5</v>
      </c>
      <c r="W30" s="88"/>
      <c r="X30" s="88"/>
      <c r="Y30" s="88"/>
      <c r="Z30" s="87"/>
      <c r="AA30" s="3">
        <v>85.5</v>
      </c>
      <c r="AB30" s="91">
        <v>85.5</v>
      </c>
      <c r="AC30" s="88"/>
      <c r="AD30" s="87"/>
      <c r="AE30" s="4">
        <v>85.5</v>
      </c>
    </row>
    <row r="31" spans="4:31" ht="13.15" customHeight="1" x14ac:dyDescent="0.25">
      <c r="E31" s="92" t="s">
        <v>35</v>
      </c>
      <c r="F31" s="88"/>
      <c r="G31" s="88"/>
      <c r="H31" s="90"/>
      <c r="I31" s="123">
        <v>31</v>
      </c>
      <c r="J31" s="87"/>
      <c r="K31" s="123">
        <v>30.9</v>
      </c>
      <c r="L31" s="87"/>
      <c r="M31" s="123">
        <v>30.9</v>
      </c>
      <c r="N31" s="87"/>
      <c r="O31" s="123">
        <v>31</v>
      </c>
      <c r="P31" s="88"/>
      <c r="Q31" s="87"/>
      <c r="R31" s="123">
        <v>31</v>
      </c>
      <c r="S31" s="87"/>
      <c r="T31" s="123">
        <v>29.3</v>
      </c>
      <c r="U31" s="87"/>
      <c r="V31" s="123">
        <v>29.1</v>
      </c>
      <c r="W31" s="88"/>
      <c r="X31" s="88"/>
      <c r="Y31" s="88"/>
      <c r="Z31" s="87"/>
      <c r="AA31" s="9">
        <v>28.8</v>
      </c>
      <c r="AB31" s="93">
        <v>28.7</v>
      </c>
      <c r="AC31" s="88"/>
      <c r="AD31" s="87"/>
      <c r="AE31" s="10">
        <v>28.8</v>
      </c>
    </row>
    <row r="32" spans="4:31" ht="20.25" customHeight="1" x14ac:dyDescent="0.25">
      <c r="E32" s="89" t="s">
        <v>36</v>
      </c>
      <c r="F32" s="88"/>
      <c r="G32" s="88"/>
      <c r="H32" s="90"/>
      <c r="I32" s="121">
        <v>1.6</v>
      </c>
      <c r="J32" s="87"/>
      <c r="K32" s="121">
        <v>1.5</v>
      </c>
      <c r="L32" s="87"/>
      <c r="M32" s="121">
        <v>1.5</v>
      </c>
      <c r="N32" s="87"/>
      <c r="O32" s="121">
        <v>1.6</v>
      </c>
      <c r="P32" s="88"/>
      <c r="Q32" s="87"/>
      <c r="R32" s="121">
        <v>1.6</v>
      </c>
      <c r="S32" s="87"/>
      <c r="T32" s="121">
        <v>1.5</v>
      </c>
      <c r="U32" s="87"/>
      <c r="V32" s="121">
        <v>1.5</v>
      </c>
      <c r="W32" s="88"/>
      <c r="X32" s="88"/>
      <c r="Y32" s="88"/>
      <c r="Z32" s="87"/>
      <c r="AA32" s="11">
        <v>1.4</v>
      </c>
      <c r="AB32" s="86">
        <v>1.4</v>
      </c>
      <c r="AC32" s="88"/>
      <c r="AD32" s="87"/>
      <c r="AE32" s="12">
        <v>1.4</v>
      </c>
    </row>
    <row r="33" spans="5:31" ht="20.25" customHeight="1" x14ac:dyDescent="0.25">
      <c r="E33" s="89" t="s">
        <v>37</v>
      </c>
      <c r="F33" s="88"/>
      <c r="G33" s="88"/>
      <c r="H33" s="90"/>
      <c r="I33" s="121" t="s">
        <v>99</v>
      </c>
      <c r="J33" s="87"/>
      <c r="K33" s="121" t="s">
        <v>99</v>
      </c>
      <c r="L33" s="87"/>
      <c r="M33" s="121" t="s">
        <v>99</v>
      </c>
      <c r="N33" s="87"/>
      <c r="O33" s="121" t="s">
        <v>99</v>
      </c>
      <c r="P33" s="88"/>
      <c r="Q33" s="87"/>
      <c r="R33" s="121" t="s">
        <v>99</v>
      </c>
      <c r="S33" s="87"/>
      <c r="T33" s="121" t="s">
        <v>99</v>
      </c>
      <c r="U33" s="87"/>
      <c r="V33" s="121" t="s">
        <v>99</v>
      </c>
      <c r="W33" s="88"/>
      <c r="X33" s="88"/>
      <c r="Y33" s="88"/>
      <c r="Z33" s="87"/>
      <c r="AA33" s="5" t="s">
        <v>99</v>
      </c>
      <c r="AB33" s="86" t="s">
        <v>99</v>
      </c>
      <c r="AC33" s="88"/>
      <c r="AD33" s="87"/>
      <c r="AE33" s="6" t="s">
        <v>99</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S9UxQg5kUItVPqvvf/CT0fNaH5xnjLi1gRnoNJqx8PaLVsRM8olH3zE6uwp+J6w1LG/BBET0NZ6p82xdy1ydfA==" saltValue="0UucspXqS55VG9Tk7C33y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5D3B5D33-6EE9-4244-A375-F8AC9C2E996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T002 - Dalby East BSP (110/33kV)</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dimension ref="B1:AI49"/>
  <sheetViews>
    <sheetView showGridLines="0" topLeftCell="A3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1268</v>
      </c>
      <c r="I3" s="110"/>
      <c r="J3" s="110"/>
      <c r="K3" s="110"/>
      <c r="L3" s="110"/>
      <c r="M3" s="110"/>
      <c r="N3" s="110"/>
      <c r="O3" s="110"/>
      <c r="P3" s="110"/>
      <c r="Q3" s="110"/>
      <c r="R3" s="110"/>
      <c r="U3" s="112" t="s">
        <v>3</v>
      </c>
      <c r="V3" s="110"/>
      <c r="X3" s="113" t="s">
        <v>582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1269</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1270</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144.9</v>
      </c>
      <c r="J24" s="87"/>
      <c r="K24" s="122">
        <v>144.9</v>
      </c>
      <c r="L24" s="87"/>
      <c r="M24" s="122">
        <v>144.9</v>
      </c>
      <c r="N24" s="87"/>
      <c r="O24" s="122">
        <v>144.9</v>
      </c>
      <c r="P24" s="88"/>
      <c r="Q24" s="87"/>
      <c r="R24" s="122">
        <v>144.9</v>
      </c>
      <c r="S24" s="87"/>
      <c r="T24" s="122">
        <v>163.6</v>
      </c>
      <c r="U24" s="87"/>
      <c r="V24" s="122">
        <v>163.6</v>
      </c>
      <c r="W24" s="88"/>
      <c r="X24" s="88"/>
      <c r="Y24" s="88"/>
      <c r="Z24" s="87"/>
      <c r="AA24" s="3">
        <v>163.6</v>
      </c>
      <c r="AB24" s="91">
        <v>163.6</v>
      </c>
      <c r="AC24" s="88"/>
      <c r="AD24" s="87"/>
      <c r="AE24" s="4">
        <v>163.6</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62.9</v>
      </c>
      <c r="J26" s="87"/>
      <c r="K26" s="122">
        <v>63</v>
      </c>
      <c r="L26" s="87"/>
      <c r="M26" s="122">
        <v>63.2</v>
      </c>
      <c r="N26" s="87"/>
      <c r="O26" s="122">
        <v>63.5</v>
      </c>
      <c r="P26" s="88"/>
      <c r="Q26" s="87"/>
      <c r="R26" s="122">
        <v>63.8</v>
      </c>
      <c r="S26" s="87"/>
      <c r="T26" s="122">
        <v>67.8</v>
      </c>
      <c r="U26" s="87"/>
      <c r="V26" s="122">
        <v>67.8</v>
      </c>
      <c r="W26" s="88"/>
      <c r="X26" s="88"/>
      <c r="Y26" s="88"/>
      <c r="Z26" s="87"/>
      <c r="AA26" s="3">
        <v>67.400000000000006</v>
      </c>
      <c r="AB26" s="91">
        <v>67.2</v>
      </c>
      <c r="AC26" s="88"/>
      <c r="AD26" s="87"/>
      <c r="AE26" s="4">
        <v>67.599999999999994</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0.97599999999999998</v>
      </c>
      <c r="J29" s="87"/>
      <c r="K29" s="124">
        <v>0.97599999999999998</v>
      </c>
      <c r="L29" s="87"/>
      <c r="M29" s="124">
        <v>0.97599999999999998</v>
      </c>
      <c r="N29" s="87"/>
      <c r="O29" s="124">
        <v>0.97599999999999998</v>
      </c>
      <c r="P29" s="88"/>
      <c r="Q29" s="87"/>
      <c r="R29" s="124">
        <v>0.97599999999999998</v>
      </c>
      <c r="S29" s="87"/>
      <c r="T29" s="124">
        <v>0.98199999999999998</v>
      </c>
      <c r="U29" s="87"/>
      <c r="V29" s="124">
        <v>0.98199999999999998</v>
      </c>
      <c r="W29" s="88"/>
      <c r="X29" s="88"/>
      <c r="Y29" s="88"/>
      <c r="Z29" s="87"/>
      <c r="AA29" s="7">
        <v>0.98199999999999998</v>
      </c>
      <c r="AB29" s="94">
        <v>0.98199999999999998</v>
      </c>
      <c r="AC29" s="88"/>
      <c r="AD29" s="87"/>
      <c r="AE29" s="8">
        <v>0.98199999999999998</v>
      </c>
    </row>
    <row r="30" spans="4:31" ht="13.15" customHeight="1" x14ac:dyDescent="0.25">
      <c r="E30" s="89" t="s">
        <v>34</v>
      </c>
      <c r="F30" s="88"/>
      <c r="G30" s="88"/>
      <c r="H30" s="90"/>
      <c r="I30" s="122">
        <v>81.400000000000006</v>
      </c>
      <c r="J30" s="87"/>
      <c r="K30" s="122">
        <v>81.400000000000006</v>
      </c>
      <c r="L30" s="87"/>
      <c r="M30" s="122">
        <v>81.400000000000006</v>
      </c>
      <c r="N30" s="87"/>
      <c r="O30" s="122">
        <v>81.400000000000006</v>
      </c>
      <c r="P30" s="88"/>
      <c r="Q30" s="87"/>
      <c r="R30" s="122">
        <v>81.400000000000006</v>
      </c>
      <c r="S30" s="87"/>
      <c r="T30" s="122">
        <v>89.3</v>
      </c>
      <c r="U30" s="87"/>
      <c r="V30" s="122">
        <v>89.3</v>
      </c>
      <c r="W30" s="88"/>
      <c r="X30" s="88"/>
      <c r="Y30" s="88"/>
      <c r="Z30" s="87"/>
      <c r="AA30" s="3">
        <v>89.3</v>
      </c>
      <c r="AB30" s="91">
        <v>89.3</v>
      </c>
      <c r="AC30" s="88"/>
      <c r="AD30" s="87"/>
      <c r="AE30" s="4">
        <v>89.3</v>
      </c>
    </row>
    <row r="31" spans="4:31" ht="13.15" customHeight="1" x14ac:dyDescent="0.25">
      <c r="E31" s="92" t="s">
        <v>35</v>
      </c>
      <c r="F31" s="88"/>
      <c r="G31" s="88"/>
      <c r="H31" s="90"/>
      <c r="I31" s="123">
        <v>55.9</v>
      </c>
      <c r="J31" s="87"/>
      <c r="K31" s="123">
        <v>55.9</v>
      </c>
      <c r="L31" s="87"/>
      <c r="M31" s="123">
        <v>56.1</v>
      </c>
      <c r="N31" s="87"/>
      <c r="O31" s="123">
        <v>56.4</v>
      </c>
      <c r="P31" s="88"/>
      <c r="Q31" s="87"/>
      <c r="R31" s="123">
        <v>56.7</v>
      </c>
      <c r="S31" s="87"/>
      <c r="T31" s="123">
        <v>62.3</v>
      </c>
      <c r="U31" s="87"/>
      <c r="V31" s="123">
        <v>62.2</v>
      </c>
      <c r="W31" s="88"/>
      <c r="X31" s="88"/>
      <c r="Y31" s="88"/>
      <c r="Z31" s="87"/>
      <c r="AA31" s="9">
        <v>61.9</v>
      </c>
      <c r="AB31" s="93">
        <v>61.7</v>
      </c>
      <c r="AC31" s="88"/>
      <c r="AD31" s="87"/>
      <c r="AE31" s="10">
        <v>62.1</v>
      </c>
    </row>
    <row r="32" spans="4:31" ht="20.25" customHeight="1" x14ac:dyDescent="0.25">
      <c r="E32" s="89" t="s">
        <v>36</v>
      </c>
      <c r="F32" s="88"/>
      <c r="G32" s="88"/>
      <c r="H32" s="90"/>
      <c r="I32" s="121">
        <v>2.8</v>
      </c>
      <c r="J32" s="87"/>
      <c r="K32" s="121">
        <v>2.8</v>
      </c>
      <c r="L32" s="87"/>
      <c r="M32" s="121">
        <v>2.8</v>
      </c>
      <c r="N32" s="87"/>
      <c r="O32" s="121">
        <v>2.8</v>
      </c>
      <c r="P32" s="88"/>
      <c r="Q32" s="87"/>
      <c r="R32" s="121">
        <v>2.8</v>
      </c>
      <c r="S32" s="87"/>
      <c r="T32" s="121">
        <v>3.1</v>
      </c>
      <c r="U32" s="87"/>
      <c r="V32" s="121">
        <v>3.1</v>
      </c>
      <c r="W32" s="88"/>
      <c r="X32" s="88"/>
      <c r="Y32" s="88"/>
      <c r="Z32" s="87"/>
      <c r="AA32" s="11">
        <v>3.1</v>
      </c>
      <c r="AB32" s="86">
        <v>3.1</v>
      </c>
      <c r="AC32" s="88"/>
      <c r="AD32" s="87"/>
      <c r="AE32" s="12">
        <v>3.1</v>
      </c>
    </row>
    <row r="33" spans="5:31" ht="20.25" customHeight="1" x14ac:dyDescent="0.25">
      <c r="E33" s="89" t="s">
        <v>37</v>
      </c>
      <c r="F33" s="88"/>
      <c r="G33" s="88"/>
      <c r="H33" s="90"/>
      <c r="I33" s="121" t="s">
        <v>1006</v>
      </c>
      <c r="J33" s="87"/>
      <c r="K33" s="121" t="s">
        <v>1006</v>
      </c>
      <c r="L33" s="87"/>
      <c r="M33" s="121" t="s">
        <v>1006</v>
      </c>
      <c r="N33" s="87"/>
      <c r="O33" s="121" t="s">
        <v>1006</v>
      </c>
      <c r="P33" s="88"/>
      <c r="Q33" s="87"/>
      <c r="R33" s="121" t="s">
        <v>1006</v>
      </c>
      <c r="S33" s="87"/>
      <c r="T33" s="121" t="s">
        <v>1006</v>
      </c>
      <c r="U33" s="87"/>
      <c r="V33" s="121" t="s">
        <v>1006</v>
      </c>
      <c r="W33" s="88"/>
      <c r="X33" s="88"/>
      <c r="Y33" s="88"/>
      <c r="Z33" s="87"/>
      <c r="AA33" s="5" t="s">
        <v>1006</v>
      </c>
      <c r="AB33" s="86" t="s">
        <v>1006</v>
      </c>
      <c r="AC33" s="88"/>
      <c r="AD33" s="87"/>
      <c r="AE33" s="6" t="s">
        <v>1006</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tBzzL9yi2r1VNW0Qs9wSFYi4V21KAFnPt53KK55X2HmLxH2P009mRcb3gR7yO+dw7tJ/zPfRv7D3WTYLROU7lQ==" saltValue="q+6GnHwN0s3LDkbX16bXbA=="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40971409-FE4A-4C53-B3AC-BC3D601BE34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T043 - South Toowoomba BSP (110/33kV)</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dimension ref="B1:AI49"/>
  <sheetViews>
    <sheetView showGridLines="0" topLeftCell="A28"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1277</v>
      </c>
      <c r="I3" s="110"/>
      <c r="J3" s="110"/>
      <c r="K3" s="110"/>
      <c r="L3" s="110"/>
      <c r="M3" s="110"/>
      <c r="N3" s="110"/>
      <c r="O3" s="110"/>
      <c r="P3" s="110"/>
      <c r="Q3" s="110"/>
      <c r="R3" s="110"/>
      <c r="U3" s="112" t="s">
        <v>3</v>
      </c>
      <c r="V3" s="110"/>
      <c r="X3" s="113" t="s">
        <v>582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1278</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1279</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118.5</v>
      </c>
      <c r="J24" s="87"/>
      <c r="K24" s="122">
        <v>118.5</v>
      </c>
      <c r="L24" s="87"/>
      <c r="M24" s="122">
        <v>118.5</v>
      </c>
      <c r="N24" s="87"/>
      <c r="O24" s="122">
        <v>118.5</v>
      </c>
      <c r="P24" s="88"/>
      <c r="Q24" s="87"/>
      <c r="R24" s="122">
        <v>118.5</v>
      </c>
      <c r="S24" s="87"/>
      <c r="T24" s="122">
        <v>135.6</v>
      </c>
      <c r="U24" s="87"/>
      <c r="V24" s="122">
        <v>135.6</v>
      </c>
      <c r="W24" s="88"/>
      <c r="X24" s="88"/>
      <c r="Y24" s="88"/>
      <c r="Z24" s="87"/>
      <c r="AA24" s="3">
        <v>135.6</v>
      </c>
      <c r="AB24" s="91">
        <v>135.6</v>
      </c>
      <c r="AC24" s="88"/>
      <c r="AD24" s="87"/>
      <c r="AE24" s="4">
        <v>135.6</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39.6</v>
      </c>
      <c r="J26" s="87"/>
      <c r="K26" s="122">
        <v>39.5</v>
      </c>
      <c r="L26" s="87"/>
      <c r="M26" s="122">
        <v>39.5</v>
      </c>
      <c r="N26" s="87"/>
      <c r="O26" s="122">
        <v>39.6</v>
      </c>
      <c r="P26" s="88"/>
      <c r="Q26" s="87"/>
      <c r="R26" s="122">
        <v>39.700000000000003</v>
      </c>
      <c r="S26" s="87"/>
      <c r="T26" s="122">
        <v>34</v>
      </c>
      <c r="U26" s="87"/>
      <c r="V26" s="122">
        <v>33.9</v>
      </c>
      <c r="W26" s="88"/>
      <c r="X26" s="88"/>
      <c r="Y26" s="88"/>
      <c r="Z26" s="87"/>
      <c r="AA26" s="3">
        <v>33.6</v>
      </c>
      <c r="AB26" s="91">
        <v>33.4</v>
      </c>
      <c r="AC26" s="88"/>
      <c r="AD26" s="87"/>
      <c r="AE26" s="4">
        <v>33.6</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1</v>
      </c>
      <c r="J29" s="87"/>
      <c r="K29" s="124">
        <v>1</v>
      </c>
      <c r="L29" s="87"/>
      <c r="M29" s="124">
        <v>1</v>
      </c>
      <c r="N29" s="87"/>
      <c r="O29" s="124">
        <v>1</v>
      </c>
      <c r="P29" s="88"/>
      <c r="Q29" s="87"/>
      <c r="R29" s="124">
        <v>1</v>
      </c>
      <c r="S29" s="87"/>
      <c r="T29" s="124">
        <v>0.999</v>
      </c>
      <c r="U29" s="87"/>
      <c r="V29" s="124">
        <v>0.999</v>
      </c>
      <c r="W29" s="88"/>
      <c r="X29" s="88"/>
      <c r="Y29" s="88"/>
      <c r="Z29" s="87"/>
      <c r="AA29" s="7">
        <v>0.999</v>
      </c>
      <c r="AB29" s="94">
        <v>0.999</v>
      </c>
      <c r="AC29" s="88"/>
      <c r="AD29" s="87"/>
      <c r="AE29" s="8">
        <v>0.999</v>
      </c>
    </row>
    <row r="30" spans="4:31" ht="13.15" customHeight="1" x14ac:dyDescent="0.25">
      <c r="E30" s="89" t="s">
        <v>34</v>
      </c>
      <c r="F30" s="88"/>
      <c r="G30" s="88"/>
      <c r="H30" s="90"/>
      <c r="I30" s="122">
        <v>68</v>
      </c>
      <c r="J30" s="87"/>
      <c r="K30" s="122">
        <v>68</v>
      </c>
      <c r="L30" s="87"/>
      <c r="M30" s="122">
        <v>68</v>
      </c>
      <c r="N30" s="87"/>
      <c r="O30" s="122">
        <v>68</v>
      </c>
      <c r="P30" s="88"/>
      <c r="Q30" s="87"/>
      <c r="R30" s="122">
        <v>68</v>
      </c>
      <c r="S30" s="87"/>
      <c r="T30" s="122">
        <v>74.8</v>
      </c>
      <c r="U30" s="87"/>
      <c r="V30" s="122">
        <v>74.8</v>
      </c>
      <c r="W30" s="88"/>
      <c r="X30" s="88"/>
      <c r="Y30" s="88"/>
      <c r="Z30" s="87"/>
      <c r="AA30" s="3">
        <v>74.8</v>
      </c>
      <c r="AB30" s="91">
        <v>74.8</v>
      </c>
      <c r="AC30" s="88"/>
      <c r="AD30" s="87"/>
      <c r="AE30" s="4">
        <v>74.8</v>
      </c>
    </row>
    <row r="31" spans="4:31" ht="13.15" customHeight="1" x14ac:dyDescent="0.25">
      <c r="E31" s="92" t="s">
        <v>35</v>
      </c>
      <c r="F31" s="88"/>
      <c r="G31" s="88"/>
      <c r="H31" s="90"/>
      <c r="I31" s="123">
        <v>34.799999999999997</v>
      </c>
      <c r="J31" s="87"/>
      <c r="K31" s="123">
        <v>34.700000000000003</v>
      </c>
      <c r="L31" s="87"/>
      <c r="M31" s="123">
        <v>34.700000000000003</v>
      </c>
      <c r="N31" s="87"/>
      <c r="O31" s="123">
        <v>34.799999999999997</v>
      </c>
      <c r="P31" s="88"/>
      <c r="Q31" s="87"/>
      <c r="R31" s="123">
        <v>34.799999999999997</v>
      </c>
      <c r="S31" s="87"/>
      <c r="T31" s="123">
        <v>32.1</v>
      </c>
      <c r="U31" s="87"/>
      <c r="V31" s="123">
        <v>32</v>
      </c>
      <c r="W31" s="88"/>
      <c r="X31" s="88"/>
      <c r="Y31" s="88"/>
      <c r="Z31" s="87"/>
      <c r="AA31" s="9">
        <v>31.7</v>
      </c>
      <c r="AB31" s="93">
        <v>31.6</v>
      </c>
      <c r="AC31" s="88"/>
      <c r="AD31" s="87"/>
      <c r="AE31" s="10">
        <v>31.7</v>
      </c>
    </row>
    <row r="32" spans="4:31" ht="20.25" customHeight="1" x14ac:dyDescent="0.25">
      <c r="E32" s="89" t="s">
        <v>36</v>
      </c>
      <c r="F32" s="88"/>
      <c r="G32" s="88"/>
      <c r="H32" s="90"/>
      <c r="I32" s="121">
        <v>1.7</v>
      </c>
      <c r="J32" s="87"/>
      <c r="K32" s="121">
        <v>1.7</v>
      </c>
      <c r="L32" s="87"/>
      <c r="M32" s="121">
        <v>1.7</v>
      </c>
      <c r="N32" s="87"/>
      <c r="O32" s="121">
        <v>1.7</v>
      </c>
      <c r="P32" s="88"/>
      <c r="Q32" s="87"/>
      <c r="R32" s="121">
        <v>1.7</v>
      </c>
      <c r="S32" s="87"/>
      <c r="T32" s="121">
        <v>1.6</v>
      </c>
      <c r="U32" s="87"/>
      <c r="V32" s="121">
        <v>1.6</v>
      </c>
      <c r="W32" s="88"/>
      <c r="X32" s="88"/>
      <c r="Y32" s="88"/>
      <c r="Z32" s="87"/>
      <c r="AA32" s="11">
        <v>1.6</v>
      </c>
      <c r="AB32" s="86">
        <v>1.6</v>
      </c>
      <c r="AC32" s="88"/>
      <c r="AD32" s="87"/>
      <c r="AE32" s="12">
        <v>1.6</v>
      </c>
    </row>
    <row r="33" spans="5:31" ht="20.25" customHeight="1" x14ac:dyDescent="0.25">
      <c r="E33" s="89" t="s">
        <v>37</v>
      </c>
      <c r="F33" s="88"/>
      <c r="G33" s="88"/>
      <c r="H33" s="90"/>
      <c r="I33" s="121" t="s">
        <v>381</v>
      </c>
      <c r="J33" s="87"/>
      <c r="K33" s="121" t="s">
        <v>381</v>
      </c>
      <c r="L33" s="87"/>
      <c r="M33" s="121" t="s">
        <v>381</v>
      </c>
      <c r="N33" s="87"/>
      <c r="O33" s="121" t="s">
        <v>381</v>
      </c>
      <c r="P33" s="88"/>
      <c r="Q33" s="87"/>
      <c r="R33" s="121" t="s">
        <v>381</v>
      </c>
      <c r="S33" s="87"/>
      <c r="T33" s="121" t="s">
        <v>381</v>
      </c>
      <c r="U33" s="87"/>
      <c r="V33" s="121" t="s">
        <v>381</v>
      </c>
      <c r="W33" s="88"/>
      <c r="X33" s="88"/>
      <c r="Y33" s="88"/>
      <c r="Z33" s="87"/>
      <c r="AA33" s="5" t="s">
        <v>381</v>
      </c>
      <c r="AB33" s="86" t="s">
        <v>381</v>
      </c>
      <c r="AC33" s="88"/>
      <c r="AD33" s="87"/>
      <c r="AE33" s="6" t="s">
        <v>381</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G7HnxUGavPH5BEut8rhO9yigy7mskr3Vw9OngbMkvX8Pt0ZRcY88pIiGK4uZg/6C6aw6e8UNLdfnZOq1LcEr4w==" saltValue="L0SRXwZNY/6e0tV/YdGKG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705FF2EB-2DD5-46D7-8635-2C8981040C5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T058 - Warwick BSP (110/33kV)</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dimension ref="B1:AI49"/>
  <sheetViews>
    <sheetView showGridLines="0" topLeftCell="A1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1170</v>
      </c>
      <c r="I3" s="110"/>
      <c r="J3" s="110"/>
      <c r="K3" s="110"/>
      <c r="L3" s="110"/>
      <c r="M3" s="110"/>
      <c r="N3" s="110"/>
      <c r="O3" s="110"/>
      <c r="P3" s="110"/>
      <c r="Q3" s="110"/>
      <c r="R3" s="110"/>
      <c r="U3" s="112" t="s">
        <v>3</v>
      </c>
      <c r="V3" s="110"/>
      <c r="X3" s="113" t="s">
        <v>1171</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68</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1172</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991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1173</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200</v>
      </c>
      <c r="J24" s="87"/>
      <c r="K24" s="122">
        <v>200</v>
      </c>
      <c r="L24" s="87"/>
      <c r="M24" s="122">
        <v>200</v>
      </c>
      <c r="N24" s="87"/>
      <c r="O24" s="122">
        <v>200</v>
      </c>
      <c r="P24" s="88"/>
      <c r="Q24" s="87"/>
      <c r="R24" s="122">
        <v>200</v>
      </c>
      <c r="S24" s="87"/>
      <c r="T24" s="122">
        <v>200</v>
      </c>
      <c r="U24" s="87"/>
      <c r="V24" s="122">
        <v>200</v>
      </c>
      <c r="W24" s="88"/>
      <c r="X24" s="88"/>
      <c r="Y24" s="88"/>
      <c r="Z24" s="87"/>
      <c r="AA24" s="3">
        <v>200</v>
      </c>
      <c r="AB24" s="91">
        <v>200</v>
      </c>
      <c r="AC24" s="88"/>
      <c r="AD24" s="87"/>
      <c r="AE24" s="4">
        <v>200</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47.2</v>
      </c>
      <c r="J26" s="87"/>
      <c r="K26" s="122">
        <v>47.3</v>
      </c>
      <c r="L26" s="87"/>
      <c r="M26" s="122">
        <v>47.5</v>
      </c>
      <c r="N26" s="87"/>
      <c r="O26" s="122">
        <v>47.8</v>
      </c>
      <c r="P26" s="88"/>
      <c r="Q26" s="87"/>
      <c r="R26" s="122">
        <v>48</v>
      </c>
      <c r="S26" s="87"/>
      <c r="T26" s="122">
        <v>19.5</v>
      </c>
      <c r="U26" s="87"/>
      <c r="V26" s="122">
        <v>19.5</v>
      </c>
      <c r="W26" s="88"/>
      <c r="X26" s="88"/>
      <c r="Y26" s="88"/>
      <c r="Z26" s="87"/>
      <c r="AA26" s="3">
        <v>19.399999999999999</v>
      </c>
      <c r="AB26" s="91">
        <v>19.399999999999999</v>
      </c>
      <c r="AC26" s="88"/>
      <c r="AD26" s="87"/>
      <c r="AE26" s="4">
        <v>19.600000000000001</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v>
      </c>
      <c r="J29" s="87"/>
      <c r="K29" s="124">
        <v>0.99</v>
      </c>
      <c r="L29" s="87"/>
      <c r="M29" s="124">
        <v>0.99</v>
      </c>
      <c r="N29" s="87"/>
      <c r="O29" s="124">
        <v>0.99</v>
      </c>
      <c r="P29" s="88"/>
      <c r="Q29" s="87"/>
      <c r="R29" s="124">
        <v>0.99</v>
      </c>
      <c r="S29" s="87"/>
      <c r="T29" s="124">
        <v>0.995</v>
      </c>
      <c r="U29" s="87"/>
      <c r="V29" s="124">
        <v>0.995</v>
      </c>
      <c r="W29" s="88"/>
      <c r="X29" s="88"/>
      <c r="Y29" s="88"/>
      <c r="Z29" s="87"/>
      <c r="AA29" s="7">
        <v>0.995</v>
      </c>
      <c r="AB29" s="94">
        <v>0.995</v>
      </c>
      <c r="AC29" s="88"/>
      <c r="AD29" s="87"/>
      <c r="AE29" s="8">
        <v>0.995</v>
      </c>
    </row>
    <row r="30" spans="4:31" ht="13.15" customHeight="1" x14ac:dyDescent="0.25">
      <c r="E30" s="89" t="s">
        <v>34</v>
      </c>
      <c r="F30" s="88"/>
      <c r="G30" s="88"/>
      <c r="H30" s="90"/>
      <c r="I30" s="122">
        <v>100</v>
      </c>
      <c r="J30" s="87"/>
      <c r="K30" s="122">
        <v>100</v>
      </c>
      <c r="L30" s="87"/>
      <c r="M30" s="122">
        <v>100</v>
      </c>
      <c r="N30" s="87"/>
      <c r="O30" s="122">
        <v>100</v>
      </c>
      <c r="P30" s="88"/>
      <c r="Q30" s="87"/>
      <c r="R30" s="122">
        <v>100</v>
      </c>
      <c r="S30" s="87"/>
      <c r="T30" s="122">
        <v>100</v>
      </c>
      <c r="U30" s="87"/>
      <c r="V30" s="122">
        <v>100</v>
      </c>
      <c r="W30" s="88"/>
      <c r="X30" s="88"/>
      <c r="Y30" s="88"/>
      <c r="Z30" s="87"/>
      <c r="AA30" s="3">
        <v>100</v>
      </c>
      <c r="AB30" s="91">
        <v>100</v>
      </c>
      <c r="AC30" s="88"/>
      <c r="AD30" s="87"/>
      <c r="AE30" s="4">
        <v>100</v>
      </c>
    </row>
    <row r="31" spans="4:31" ht="13.15" customHeight="1" x14ac:dyDescent="0.25">
      <c r="E31" s="92" t="s">
        <v>35</v>
      </c>
      <c r="F31" s="88"/>
      <c r="G31" s="88"/>
      <c r="H31" s="90"/>
      <c r="I31" s="123">
        <v>43.7</v>
      </c>
      <c r="J31" s="87"/>
      <c r="K31" s="123">
        <v>43.8</v>
      </c>
      <c r="L31" s="87"/>
      <c r="M31" s="123">
        <v>44</v>
      </c>
      <c r="N31" s="87"/>
      <c r="O31" s="123">
        <v>44.2</v>
      </c>
      <c r="P31" s="88"/>
      <c r="Q31" s="87"/>
      <c r="R31" s="123">
        <v>44.4</v>
      </c>
      <c r="S31" s="87"/>
      <c r="T31" s="123">
        <v>18.5</v>
      </c>
      <c r="U31" s="87"/>
      <c r="V31" s="123">
        <v>18.5</v>
      </c>
      <c r="W31" s="88"/>
      <c r="X31" s="88"/>
      <c r="Y31" s="88"/>
      <c r="Z31" s="87"/>
      <c r="AA31" s="9">
        <v>18.399999999999999</v>
      </c>
      <c r="AB31" s="93">
        <v>18.399999999999999</v>
      </c>
      <c r="AC31" s="88"/>
      <c r="AD31" s="87"/>
      <c r="AE31" s="10">
        <v>18.600000000000001</v>
      </c>
    </row>
    <row r="32" spans="4:31" ht="20.25" customHeight="1" x14ac:dyDescent="0.25">
      <c r="E32" s="89" t="s">
        <v>36</v>
      </c>
      <c r="F32" s="88"/>
      <c r="G32" s="88"/>
      <c r="H32" s="90"/>
      <c r="I32" s="121">
        <v>2.2000000000000002</v>
      </c>
      <c r="J32" s="87"/>
      <c r="K32" s="121">
        <v>2.2000000000000002</v>
      </c>
      <c r="L32" s="87"/>
      <c r="M32" s="121">
        <v>2.2000000000000002</v>
      </c>
      <c r="N32" s="87"/>
      <c r="O32" s="121">
        <v>2.2000000000000002</v>
      </c>
      <c r="P32" s="88"/>
      <c r="Q32" s="87"/>
      <c r="R32" s="121">
        <v>2.2000000000000002</v>
      </c>
      <c r="S32" s="87"/>
      <c r="T32" s="121">
        <v>0.9</v>
      </c>
      <c r="U32" s="87"/>
      <c r="V32" s="121">
        <v>0.9</v>
      </c>
      <c r="W32" s="88"/>
      <c r="X32" s="88"/>
      <c r="Y32" s="88"/>
      <c r="Z32" s="87"/>
      <c r="AA32" s="11">
        <v>0.9</v>
      </c>
      <c r="AB32" s="86">
        <v>0.9</v>
      </c>
      <c r="AC32" s="88"/>
      <c r="AD32" s="87"/>
      <c r="AE32" s="12">
        <v>0.9</v>
      </c>
    </row>
    <row r="33" spans="5:31" ht="20.25" customHeight="1" x14ac:dyDescent="0.25">
      <c r="E33" s="89" t="s">
        <v>37</v>
      </c>
      <c r="F33" s="88"/>
      <c r="G33" s="88"/>
      <c r="H33" s="90"/>
      <c r="I33" s="121" t="s">
        <v>58</v>
      </c>
      <c r="J33" s="87"/>
      <c r="K33" s="121" t="s">
        <v>58</v>
      </c>
      <c r="L33" s="87"/>
      <c r="M33" s="121" t="s">
        <v>58</v>
      </c>
      <c r="N33" s="87"/>
      <c r="O33" s="121" t="s">
        <v>58</v>
      </c>
      <c r="P33" s="88"/>
      <c r="Q33" s="87"/>
      <c r="R33" s="121" t="s">
        <v>58</v>
      </c>
      <c r="S33" s="87"/>
      <c r="T33" s="121" t="s">
        <v>58</v>
      </c>
      <c r="U33" s="87"/>
      <c r="V33" s="121" t="s">
        <v>58</v>
      </c>
      <c r="W33" s="88"/>
      <c r="X33" s="88"/>
      <c r="Y33" s="88"/>
      <c r="Z33" s="87"/>
      <c r="AA33" s="5" t="s">
        <v>58</v>
      </c>
      <c r="AB33" s="86" t="s">
        <v>58</v>
      </c>
      <c r="AC33" s="88"/>
      <c r="AD33" s="87"/>
      <c r="AE33" s="6" t="s">
        <v>58</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1</v>
      </c>
      <c r="J37" s="87"/>
      <c r="K37" s="122">
        <v>1</v>
      </c>
      <c r="L37" s="87"/>
      <c r="M37" s="122">
        <v>1</v>
      </c>
      <c r="N37" s="87"/>
      <c r="O37" s="122">
        <v>1</v>
      </c>
      <c r="P37" s="88"/>
      <c r="Q37" s="87"/>
      <c r="R37" s="122">
        <v>1</v>
      </c>
      <c r="S37" s="87"/>
      <c r="T37" s="122">
        <v>1</v>
      </c>
      <c r="U37" s="87"/>
      <c r="V37" s="122">
        <v>1</v>
      </c>
      <c r="W37" s="88"/>
      <c r="X37" s="88"/>
      <c r="Y37" s="88"/>
      <c r="Z37" s="87"/>
      <c r="AA37" s="3">
        <v>1</v>
      </c>
      <c r="AB37" s="91">
        <v>1</v>
      </c>
      <c r="AC37" s="88"/>
      <c r="AD37" s="87"/>
      <c r="AE37" s="4">
        <v>1</v>
      </c>
    </row>
    <row r="38" spans="5:31" x14ac:dyDescent="0.25">
      <c r="E38" s="89" t="s">
        <v>43</v>
      </c>
      <c r="F38" s="88"/>
      <c r="G38" s="88"/>
      <c r="H38" s="90"/>
      <c r="I38" s="122">
        <v>2</v>
      </c>
      <c r="J38" s="87"/>
      <c r="K38" s="122">
        <v>2</v>
      </c>
      <c r="L38" s="87"/>
      <c r="M38" s="122">
        <v>2</v>
      </c>
      <c r="N38" s="87"/>
      <c r="O38" s="122">
        <v>2</v>
      </c>
      <c r="P38" s="88"/>
      <c r="Q38" s="87"/>
      <c r="R38" s="122">
        <v>2</v>
      </c>
      <c r="S38" s="87"/>
      <c r="T38" s="122">
        <v>2</v>
      </c>
      <c r="U38" s="87"/>
      <c r="V38" s="122">
        <v>2</v>
      </c>
      <c r="W38" s="88"/>
      <c r="X38" s="88"/>
      <c r="Y38" s="88"/>
      <c r="Z38" s="87"/>
      <c r="AA38" s="3">
        <v>2</v>
      </c>
      <c r="AB38" s="91">
        <v>2</v>
      </c>
      <c r="AC38" s="88"/>
      <c r="AD38" s="87"/>
      <c r="AE38" s="4">
        <v>2</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xDTOTH+cr1bWu04Pm9lGOgXgHmrcdbVTw9ZztZ+N7PsyS4TEhNxT3tsgltWqI04foichfBFMfaVEeDeUQglinQ==" saltValue="tV332EZEhPaS6JcqvFgNm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65726316-4007-4C43-8C0F-A0CF14896B4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T065 - Alligator Creek BSP (132/33kV)</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J51"/>
  <sheetViews>
    <sheetView showGridLines="0" topLeftCell="A1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167</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169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170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5.3</v>
      </c>
      <c r="K26" s="87"/>
      <c r="L26" s="122">
        <v>5.3</v>
      </c>
      <c r="M26" s="87"/>
      <c r="N26" s="122">
        <v>5.3</v>
      </c>
      <c r="O26" s="87"/>
      <c r="P26" s="122">
        <v>5.3</v>
      </c>
      <c r="Q26" s="88"/>
      <c r="R26" s="87"/>
      <c r="S26" s="122">
        <v>5.3</v>
      </c>
      <c r="T26" s="87"/>
      <c r="U26" s="122">
        <v>5.5</v>
      </c>
      <c r="V26" s="87"/>
      <c r="W26" s="122">
        <v>5.5</v>
      </c>
      <c r="X26" s="88"/>
      <c r="Y26" s="88"/>
      <c r="Z26" s="88"/>
      <c r="AA26" s="87"/>
      <c r="AB26" s="3">
        <v>5.5</v>
      </c>
      <c r="AC26" s="91">
        <v>5.5</v>
      </c>
      <c r="AD26" s="88"/>
      <c r="AE26" s="87"/>
      <c r="AF26" s="4">
        <v>5.5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4.5999999999999996</v>
      </c>
      <c r="K28" s="87"/>
      <c r="L28" s="122">
        <v>4.7</v>
      </c>
      <c r="M28" s="87"/>
      <c r="N28" s="122">
        <v>4.7</v>
      </c>
      <c r="O28" s="87"/>
      <c r="P28" s="122">
        <v>4.7</v>
      </c>
      <c r="Q28" s="88"/>
      <c r="R28" s="87"/>
      <c r="S28" s="122">
        <v>4.7</v>
      </c>
      <c r="T28" s="87"/>
      <c r="U28" s="122">
        <v>2.5</v>
      </c>
      <c r="V28" s="87"/>
      <c r="W28" s="122">
        <v>2.5</v>
      </c>
      <c r="X28" s="88"/>
      <c r="Y28" s="88"/>
      <c r="Z28" s="88"/>
      <c r="AA28" s="87"/>
      <c r="AB28" s="3">
        <v>2.5</v>
      </c>
      <c r="AC28" s="91">
        <v>2.5</v>
      </c>
      <c r="AD28" s="88"/>
      <c r="AE28" s="87"/>
      <c r="AF28" s="4">
        <v>2.5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0.99299999999999999</v>
      </c>
      <c r="K31" s="87"/>
      <c r="L31" s="124">
        <v>0.99299999999999999</v>
      </c>
      <c r="M31" s="87"/>
      <c r="N31" s="124">
        <v>0.99299999999999999</v>
      </c>
      <c r="O31" s="87"/>
      <c r="P31" s="124">
        <v>0.99299999999999999</v>
      </c>
      <c r="Q31" s="88"/>
      <c r="R31" s="87"/>
      <c r="S31" s="124">
        <v>0.99299999999999999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v>
      </c>
      <c r="K33" s="87"/>
      <c r="L33" s="123">
        <v>4</v>
      </c>
      <c r="M33" s="87"/>
      <c r="N33" s="123">
        <v>4</v>
      </c>
      <c r="O33" s="87"/>
      <c r="P33" s="123">
        <v>4.0999999999999996</v>
      </c>
      <c r="Q33" s="88"/>
      <c r="R33" s="87"/>
      <c r="S33" s="123">
        <v>4.0999999999999996</v>
      </c>
      <c r="T33" s="87"/>
      <c r="U33" s="123">
        <v>2.4</v>
      </c>
      <c r="V33" s="87"/>
      <c r="W33" s="123">
        <v>2.4</v>
      </c>
      <c r="X33" s="88"/>
      <c r="Y33" s="88"/>
      <c r="Z33" s="88"/>
      <c r="AA33" s="87"/>
      <c r="AB33" s="9">
        <v>2.4</v>
      </c>
      <c r="AC33" s="93">
        <v>2.4</v>
      </c>
      <c r="AD33" s="88"/>
      <c r="AE33" s="87"/>
      <c r="AF33" s="10">
        <v>2.4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171</v>
      </c>
      <c r="K35" s="87"/>
      <c r="L35" s="121" t="s">
        <v>171</v>
      </c>
      <c r="M35" s="87"/>
      <c r="N35" s="121" t="s">
        <v>171</v>
      </c>
      <c r="O35" s="87"/>
      <c r="P35" s="121" t="s">
        <v>171</v>
      </c>
      <c r="Q35" s="88"/>
      <c r="R35" s="87"/>
      <c r="S35" s="121" t="s">
        <v>171</v>
      </c>
      <c r="T35" s="87"/>
      <c r="U35" s="121" t="s">
        <v>171</v>
      </c>
      <c r="V35" s="87"/>
      <c r="W35" s="121" t="s">
        <v>171</v>
      </c>
      <c r="X35" s="88"/>
      <c r="Y35" s="88"/>
      <c r="Z35" s="88"/>
      <c r="AA35" s="87"/>
      <c r="AB35" s="5" t="s">
        <v>171</v>
      </c>
      <c r="AC35" s="86" t="s">
        <v>171</v>
      </c>
      <c r="AD35" s="88"/>
      <c r="AE35" s="87"/>
      <c r="AF35" s="6" t="s">
        <v>171</v>
      </c>
    </row>
    <row r="36" spans="5:32" ht="13.15" customHeight="1" x14ac:dyDescent="0.25">
      <c r="E36" s="89" t="s">
        <v>39</v>
      </c>
      <c r="F36" s="88"/>
      <c r="G36" s="88"/>
      <c r="H36" s="88"/>
      <c r="I36" s="90"/>
      <c r="J36" s="122">
        <v>4</v>
      </c>
      <c r="K36" s="87"/>
      <c r="L36" s="122">
        <v>4</v>
      </c>
      <c r="M36" s="87"/>
      <c r="N36" s="122">
        <v>4</v>
      </c>
      <c r="O36" s="87"/>
      <c r="P36" s="122">
        <v>4.0999999999999996</v>
      </c>
      <c r="Q36" s="88"/>
      <c r="R36" s="87"/>
      <c r="S36" s="122">
        <v>4.0999999999999996</v>
      </c>
      <c r="T36" s="87"/>
      <c r="U36" s="122">
        <v>2.4</v>
      </c>
      <c r="V36" s="87"/>
      <c r="W36" s="122">
        <v>2.4</v>
      </c>
      <c r="X36" s="88"/>
      <c r="Y36" s="88"/>
      <c r="Z36" s="88"/>
      <c r="AA36" s="87"/>
      <c r="AB36" s="3">
        <v>2.4</v>
      </c>
      <c r="AC36" s="91">
        <v>2.4</v>
      </c>
      <c r="AD36" s="88"/>
      <c r="AE36" s="87"/>
      <c r="AF36" s="4">
        <v>2.4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3.5</v>
      </c>
      <c r="K39" s="87"/>
      <c r="L39" s="122">
        <v>3.5</v>
      </c>
      <c r="M39" s="87"/>
      <c r="N39" s="122">
        <v>3.5</v>
      </c>
      <c r="O39" s="87"/>
      <c r="P39" s="122">
        <v>3.5</v>
      </c>
      <c r="Q39" s="88"/>
      <c r="R39" s="87"/>
      <c r="S39" s="122">
        <v>3.5</v>
      </c>
      <c r="T39" s="87"/>
      <c r="U39" s="122">
        <v>3.5</v>
      </c>
      <c r="V39" s="87"/>
      <c r="W39" s="122">
        <v>3.5</v>
      </c>
      <c r="X39" s="88"/>
      <c r="Y39" s="88"/>
      <c r="Z39" s="88"/>
      <c r="AA39" s="87"/>
      <c r="AB39" s="3">
        <v>3.5</v>
      </c>
      <c r="AC39" s="91">
        <v>3.5</v>
      </c>
      <c r="AD39" s="88"/>
      <c r="AE39" s="87"/>
      <c r="AF39" s="4">
        <v>3.5</v>
      </c>
    </row>
    <row r="40" spans="5:32" x14ac:dyDescent="0.25">
      <c r="E40" s="89" t="s">
        <v>43</v>
      </c>
      <c r="F40" s="88"/>
      <c r="G40" s="88"/>
      <c r="H40" s="88"/>
      <c r="I40" s="90"/>
      <c r="J40" s="122">
        <v>0.6</v>
      </c>
      <c r="K40" s="87"/>
      <c r="L40" s="122">
        <v>0.6</v>
      </c>
      <c r="M40" s="87"/>
      <c r="N40" s="122">
        <v>0.6</v>
      </c>
      <c r="O40" s="87"/>
      <c r="P40" s="122">
        <v>0.6</v>
      </c>
      <c r="Q40" s="88"/>
      <c r="R40" s="87"/>
      <c r="S40" s="122">
        <v>0.6</v>
      </c>
      <c r="T40" s="87"/>
      <c r="U40" s="122">
        <v>0.6</v>
      </c>
      <c r="V40" s="87"/>
      <c r="W40" s="122">
        <v>0.6</v>
      </c>
      <c r="X40" s="88"/>
      <c r="Y40" s="88"/>
      <c r="Z40" s="88"/>
      <c r="AA40" s="87"/>
      <c r="AB40" s="3">
        <v>0.6</v>
      </c>
      <c r="AC40" s="91">
        <v>0.6</v>
      </c>
      <c r="AD40" s="88"/>
      <c r="AE40" s="87"/>
      <c r="AF40" s="4">
        <v>0.6</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Hph2hnbxw2g/kgMTLYrxJ/fbw7bBXH6RTrqKWv2Py8/hRtexd9EbAT3Jd87F4AZGpyb4653K09yfyLkslW74Q==" saltValue="yM1NQdhbvQUtLSvpeyPGi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B23CB1B-69FE-4A9B-88AA-70E9743C2C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BLUE - Bluewater (66/11kV)</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dimension ref="B1:AI51"/>
  <sheetViews>
    <sheetView showGridLines="0"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1174</v>
      </c>
      <c r="I3" s="110"/>
      <c r="J3" s="110"/>
      <c r="K3" s="110"/>
      <c r="L3" s="110"/>
      <c r="M3" s="110"/>
      <c r="N3" s="110"/>
      <c r="O3" s="110"/>
      <c r="P3" s="110"/>
      <c r="Q3" s="110"/>
      <c r="R3" s="110"/>
      <c r="U3" s="112" t="s">
        <v>3</v>
      </c>
      <c r="V3" s="110"/>
      <c r="X3" s="113" t="s">
        <v>1175</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1176</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1177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1866</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26.6</v>
      </c>
      <c r="J24" s="87"/>
      <c r="K24" s="122">
        <v>26.6</v>
      </c>
      <c r="L24" s="87"/>
      <c r="M24" s="122">
        <v>26.6</v>
      </c>
      <c r="N24" s="87"/>
      <c r="O24" s="122">
        <v>26.6</v>
      </c>
      <c r="P24" s="88"/>
      <c r="Q24" s="87"/>
      <c r="R24" s="122">
        <v>26.6</v>
      </c>
      <c r="S24" s="87"/>
      <c r="T24" s="122">
        <v>26.6</v>
      </c>
      <c r="U24" s="87"/>
      <c r="V24" s="122">
        <v>26.6</v>
      </c>
      <c r="W24" s="88"/>
      <c r="X24" s="88"/>
      <c r="Y24" s="88"/>
      <c r="Z24" s="87"/>
      <c r="AA24" s="3">
        <v>26.6</v>
      </c>
      <c r="AB24" s="91">
        <v>26.6</v>
      </c>
      <c r="AC24" s="88"/>
      <c r="AD24" s="87"/>
      <c r="AE24" s="4">
        <v>26.6</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0.1</v>
      </c>
      <c r="U25" s="87"/>
      <c r="V25" s="122">
        <v>0.1</v>
      </c>
      <c r="W25" s="88"/>
      <c r="X25" s="88"/>
      <c r="Y25" s="88"/>
      <c r="Z25" s="87"/>
      <c r="AA25" s="3">
        <v>0.1</v>
      </c>
      <c r="AB25" s="91">
        <v>0.1</v>
      </c>
      <c r="AC25" s="88"/>
      <c r="AD25" s="87"/>
      <c r="AE25" s="4">
        <v>0.1</v>
      </c>
    </row>
    <row r="26" spans="4:31" ht="13.15" customHeight="1" x14ac:dyDescent="0.25">
      <c r="E26" s="89" t="s">
        <v>30</v>
      </c>
      <c r="F26" s="88"/>
      <c r="G26" s="88"/>
      <c r="H26" s="90"/>
      <c r="I26" s="233">
        <v>21.9</v>
      </c>
      <c r="J26" s="234"/>
      <c r="K26" s="233">
        <v>21.5</v>
      </c>
      <c r="L26" s="234"/>
      <c r="M26" s="233">
        <v>21.4</v>
      </c>
      <c r="N26" s="234"/>
      <c r="O26" s="233">
        <v>21.3</v>
      </c>
      <c r="P26" s="235"/>
      <c r="Q26" s="234"/>
      <c r="R26" s="233">
        <v>21.2</v>
      </c>
      <c r="S26" s="234"/>
      <c r="T26" s="122">
        <v>16.600000000000001</v>
      </c>
      <c r="U26" s="87"/>
      <c r="V26" s="122">
        <v>16.399999999999999</v>
      </c>
      <c r="W26" s="88"/>
      <c r="X26" s="88"/>
      <c r="Y26" s="88"/>
      <c r="Z26" s="87"/>
      <c r="AA26" s="3">
        <v>16.3</v>
      </c>
      <c r="AB26" s="91">
        <v>16.2</v>
      </c>
      <c r="AC26" s="88"/>
      <c r="AD26" s="87"/>
      <c r="AE26" s="4">
        <v>16.100000000000001</v>
      </c>
    </row>
    <row r="27" spans="4:31" ht="13.15" customHeight="1" x14ac:dyDescent="0.25">
      <c r="E27" s="89" t="s">
        <v>31</v>
      </c>
      <c r="F27" s="88"/>
      <c r="G27" s="88"/>
      <c r="H27" s="90"/>
      <c r="I27" s="122"/>
      <c r="J27" s="87"/>
      <c r="K27" s="122"/>
      <c r="L27" s="87"/>
      <c r="M27" s="122"/>
      <c r="N27" s="87"/>
      <c r="O27" s="122"/>
      <c r="P27" s="88"/>
      <c r="Q27" s="87"/>
      <c r="R27" s="122"/>
      <c r="S27" s="87"/>
      <c r="T27" s="121"/>
      <c r="U27" s="87"/>
      <c r="V27" s="121"/>
      <c r="W27" s="88"/>
      <c r="X27" s="88"/>
      <c r="Y27" s="88"/>
      <c r="Z27" s="87"/>
      <c r="AA27" s="5"/>
      <c r="AB27" s="86"/>
      <c r="AC27" s="88"/>
      <c r="AD27" s="87"/>
      <c r="AE27" s="6"/>
    </row>
    <row r="28" spans="4:31" ht="13.15" customHeight="1" x14ac:dyDescent="0.25">
      <c r="E28" s="89" t="s">
        <v>32</v>
      </c>
      <c r="F28" s="88"/>
      <c r="G28" s="88"/>
      <c r="H28" s="90"/>
      <c r="I28" s="122"/>
      <c r="J28" s="87"/>
      <c r="K28" s="122"/>
      <c r="L28" s="87"/>
      <c r="M28" s="122"/>
      <c r="N28" s="87"/>
      <c r="O28" s="122"/>
      <c r="P28" s="88"/>
      <c r="Q28" s="87"/>
      <c r="R28" s="122"/>
      <c r="S28" s="87"/>
      <c r="T28" s="121"/>
      <c r="U28" s="87"/>
      <c r="V28" s="121"/>
      <c r="W28" s="88"/>
      <c r="X28" s="88"/>
      <c r="Y28" s="88"/>
      <c r="Z28" s="87"/>
      <c r="AA28" s="5"/>
      <c r="AB28" s="86"/>
      <c r="AC28" s="88"/>
      <c r="AD28" s="87"/>
      <c r="AE28" s="6"/>
    </row>
    <row r="29" spans="4:31" ht="20.25" customHeight="1" x14ac:dyDescent="0.25">
      <c r="E29" s="89" t="s">
        <v>33</v>
      </c>
      <c r="F29" s="88"/>
      <c r="G29" s="88"/>
      <c r="H29" s="90"/>
      <c r="I29" s="124">
        <v>0.998</v>
      </c>
      <c r="J29" s="87"/>
      <c r="K29" s="124">
        <v>0.998</v>
      </c>
      <c r="L29" s="87"/>
      <c r="M29" s="124">
        <v>0.998</v>
      </c>
      <c r="N29" s="87"/>
      <c r="O29" s="124">
        <v>0.998</v>
      </c>
      <c r="P29" s="88"/>
      <c r="Q29" s="87"/>
      <c r="R29" s="124">
        <v>0.998</v>
      </c>
      <c r="S29" s="87"/>
      <c r="T29" s="124">
        <v>0.97299999999999998</v>
      </c>
      <c r="U29" s="87"/>
      <c r="V29" s="124">
        <v>0.97299999999999998</v>
      </c>
      <c r="W29" s="88"/>
      <c r="X29" s="88"/>
      <c r="Y29" s="88"/>
      <c r="Z29" s="87"/>
      <c r="AA29" s="7">
        <v>0.97299999999999998</v>
      </c>
      <c r="AB29" s="94">
        <v>0.97299999999999998</v>
      </c>
      <c r="AC29" s="88"/>
      <c r="AD29" s="87"/>
      <c r="AE29" s="8">
        <v>0.97299999999999998</v>
      </c>
    </row>
    <row r="30" spans="4:31" ht="13.15" customHeight="1" x14ac:dyDescent="0.25">
      <c r="E30" s="89" t="s">
        <v>34</v>
      </c>
      <c r="F30" s="88"/>
      <c r="G30" s="88"/>
      <c r="H30" s="90"/>
      <c r="I30" s="122">
        <v>13.3</v>
      </c>
      <c r="J30" s="87"/>
      <c r="K30" s="122">
        <v>13.3</v>
      </c>
      <c r="L30" s="87"/>
      <c r="M30" s="122">
        <v>13.3</v>
      </c>
      <c r="N30" s="87"/>
      <c r="O30" s="122">
        <v>13.3</v>
      </c>
      <c r="P30" s="88"/>
      <c r="Q30" s="87"/>
      <c r="R30" s="122">
        <v>13.3</v>
      </c>
      <c r="S30" s="87"/>
      <c r="T30" s="122">
        <v>14.6</v>
      </c>
      <c r="U30" s="87"/>
      <c r="V30" s="122">
        <v>14.6</v>
      </c>
      <c r="W30" s="88"/>
      <c r="X30" s="88"/>
      <c r="Y30" s="88"/>
      <c r="Z30" s="87"/>
      <c r="AA30" s="3">
        <v>14.6</v>
      </c>
      <c r="AB30" s="91">
        <v>14.6</v>
      </c>
      <c r="AC30" s="88"/>
      <c r="AD30" s="87"/>
      <c r="AE30" s="4">
        <v>14.6</v>
      </c>
    </row>
    <row r="31" spans="4:31" ht="13.15" customHeight="1" x14ac:dyDescent="0.25">
      <c r="E31" s="92" t="s">
        <v>35</v>
      </c>
      <c r="F31" s="88"/>
      <c r="G31" s="88"/>
      <c r="H31" s="90"/>
      <c r="I31" s="123">
        <v>20.399999999999999</v>
      </c>
      <c r="J31" s="87"/>
      <c r="K31" s="123">
        <v>20.100000000000001</v>
      </c>
      <c r="L31" s="87"/>
      <c r="M31" s="123">
        <v>19.899999999999999</v>
      </c>
      <c r="N31" s="87"/>
      <c r="O31" s="123">
        <v>19.899999999999999</v>
      </c>
      <c r="P31" s="88"/>
      <c r="Q31" s="87"/>
      <c r="R31" s="123">
        <v>19.899999999999999</v>
      </c>
      <c r="S31" s="87"/>
      <c r="T31" s="123">
        <v>15.1</v>
      </c>
      <c r="U31" s="87"/>
      <c r="V31" s="123">
        <v>14.9</v>
      </c>
      <c r="W31" s="88"/>
      <c r="X31" s="88"/>
      <c r="Y31" s="88"/>
      <c r="Z31" s="87"/>
      <c r="AA31" s="9">
        <v>14.8</v>
      </c>
      <c r="AB31" s="93">
        <v>14.7</v>
      </c>
      <c r="AC31" s="88"/>
      <c r="AD31" s="87"/>
      <c r="AE31" s="10">
        <v>14.7</v>
      </c>
    </row>
    <row r="32" spans="4:31" ht="20.25" customHeight="1" x14ac:dyDescent="0.25">
      <c r="E32" s="89" t="s">
        <v>36</v>
      </c>
      <c r="F32" s="88"/>
      <c r="G32" s="88"/>
      <c r="H32" s="90"/>
      <c r="I32" s="121">
        <v>1</v>
      </c>
      <c r="J32" s="87"/>
      <c r="K32" s="121">
        <v>1</v>
      </c>
      <c r="L32" s="87"/>
      <c r="M32" s="121">
        <v>1</v>
      </c>
      <c r="N32" s="87"/>
      <c r="O32" s="121">
        <v>1</v>
      </c>
      <c r="P32" s="88"/>
      <c r="Q32" s="87"/>
      <c r="R32" s="121">
        <v>1</v>
      </c>
      <c r="S32" s="87"/>
      <c r="T32" s="121">
        <v>0.8</v>
      </c>
      <c r="U32" s="87"/>
      <c r="V32" s="121">
        <v>0.8</v>
      </c>
      <c r="W32" s="88"/>
      <c r="X32" s="88"/>
      <c r="Y32" s="88"/>
      <c r="Z32" s="87"/>
      <c r="AA32" s="11">
        <v>0.7</v>
      </c>
      <c r="AB32" s="86">
        <v>0.7</v>
      </c>
      <c r="AC32" s="88"/>
      <c r="AD32" s="87"/>
      <c r="AE32" s="12">
        <v>0.7</v>
      </c>
    </row>
    <row r="33" spans="5:31" ht="20.25" customHeight="1" x14ac:dyDescent="0.25">
      <c r="E33" s="89" t="s">
        <v>37</v>
      </c>
      <c r="F33" s="88"/>
      <c r="G33" s="88"/>
      <c r="H33" s="90"/>
      <c r="I33" s="121">
        <v>8</v>
      </c>
      <c r="J33" s="87"/>
      <c r="K33" s="121">
        <v>8</v>
      </c>
      <c r="L33" s="87"/>
      <c r="M33" s="121">
        <v>8</v>
      </c>
      <c r="N33" s="87"/>
      <c r="O33" s="121">
        <v>8</v>
      </c>
      <c r="P33" s="88"/>
      <c r="Q33" s="87"/>
      <c r="R33" s="121">
        <v>8</v>
      </c>
      <c r="S33" s="87"/>
      <c r="T33" s="121">
        <v>8</v>
      </c>
      <c r="U33" s="87"/>
      <c r="V33" s="121">
        <v>8</v>
      </c>
      <c r="W33" s="88"/>
      <c r="X33" s="88"/>
      <c r="Y33" s="88"/>
      <c r="Z33" s="87"/>
      <c r="AA33" s="5">
        <v>8</v>
      </c>
      <c r="AB33" s="86">
        <v>8</v>
      </c>
      <c r="AC33" s="88"/>
      <c r="AD33" s="87"/>
      <c r="AE33" s="6">
        <v>8</v>
      </c>
    </row>
    <row r="34" spans="5:31" ht="13.15" customHeight="1" x14ac:dyDescent="0.25">
      <c r="E34" s="89" t="s">
        <v>39</v>
      </c>
      <c r="F34" s="88"/>
      <c r="G34" s="88"/>
      <c r="H34" s="90"/>
      <c r="I34" s="122">
        <v>7.1</v>
      </c>
      <c r="J34" s="87"/>
      <c r="K34" s="122">
        <v>6.8</v>
      </c>
      <c r="L34" s="87"/>
      <c r="M34" s="122">
        <v>6.6</v>
      </c>
      <c r="N34" s="87"/>
      <c r="O34" s="122">
        <v>6.6</v>
      </c>
      <c r="P34" s="88"/>
      <c r="Q34" s="87"/>
      <c r="R34" s="122">
        <v>6.6</v>
      </c>
      <c r="S34" s="87"/>
      <c r="T34" s="122">
        <v>0.5</v>
      </c>
      <c r="U34" s="87"/>
      <c r="V34" s="122">
        <v>0.3</v>
      </c>
      <c r="W34" s="88"/>
      <c r="X34" s="88"/>
      <c r="Y34" s="88"/>
      <c r="Z34" s="87"/>
      <c r="AA34" s="3">
        <v>0.2</v>
      </c>
      <c r="AB34" s="91">
        <v>0.1</v>
      </c>
      <c r="AC34" s="88"/>
      <c r="AD34" s="87"/>
      <c r="AE34" s="4">
        <v>0.1</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1865</v>
      </c>
      <c r="F36" s="88"/>
      <c r="G36" s="88"/>
      <c r="H36" s="90"/>
      <c r="I36" s="122">
        <v>6.7</v>
      </c>
      <c r="J36" s="87"/>
      <c r="K36" s="122">
        <v>6.7</v>
      </c>
      <c r="L36" s="87"/>
      <c r="M36" s="122">
        <v>6.7</v>
      </c>
      <c r="N36" s="87"/>
      <c r="O36" s="122">
        <v>6.7</v>
      </c>
      <c r="P36" s="88"/>
      <c r="Q36" s="87"/>
      <c r="R36" s="122">
        <v>6.7</v>
      </c>
      <c r="S36" s="87"/>
      <c r="T36" s="122">
        <v>6.7</v>
      </c>
      <c r="U36" s="87"/>
      <c r="V36" s="122">
        <v>6.7</v>
      </c>
      <c r="W36" s="88"/>
      <c r="X36" s="88"/>
      <c r="Y36" s="88"/>
      <c r="Z36" s="87"/>
      <c r="AA36" s="3">
        <v>6.7</v>
      </c>
      <c r="AB36" s="91">
        <v>6.7</v>
      </c>
      <c r="AC36" s="88"/>
      <c r="AD36" s="87"/>
      <c r="AE36" s="4">
        <v>6.7</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0.7</v>
      </c>
      <c r="J38" s="87"/>
      <c r="K38" s="122">
        <v>0.7</v>
      </c>
      <c r="L38" s="87"/>
      <c r="M38" s="122">
        <v>0.7</v>
      </c>
      <c r="N38" s="87"/>
      <c r="O38" s="122">
        <v>0.7</v>
      </c>
      <c r="P38" s="88"/>
      <c r="Q38" s="87"/>
      <c r="R38" s="122">
        <v>0.7</v>
      </c>
      <c r="S38" s="87"/>
      <c r="T38" s="122">
        <v>0.7</v>
      </c>
      <c r="U38" s="87"/>
      <c r="V38" s="122">
        <v>0.7</v>
      </c>
      <c r="W38" s="88"/>
      <c r="X38" s="88"/>
      <c r="Y38" s="88"/>
      <c r="Z38" s="87"/>
      <c r="AA38" s="3">
        <v>0.7</v>
      </c>
      <c r="AB38" s="91">
        <v>0.7</v>
      </c>
      <c r="AC38" s="88"/>
      <c r="AD38" s="87"/>
      <c r="AE38" s="4">
        <v>0.7</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2"/>
      <c r="J41" s="87"/>
      <c r="K41" s="122"/>
      <c r="L41" s="87"/>
      <c r="M41" s="122"/>
      <c r="N41" s="87"/>
      <c r="O41" s="122"/>
      <c r="P41" s="88"/>
      <c r="Q41" s="87"/>
      <c r="R41" s="122"/>
      <c r="S41" s="87"/>
      <c r="T41" s="122"/>
      <c r="U41" s="87"/>
      <c r="V41" s="121"/>
      <c r="W41" s="88"/>
      <c r="X41" s="88"/>
      <c r="Y41" s="88"/>
      <c r="Z41" s="87"/>
      <c r="AA41" s="5"/>
      <c r="AB41" s="86"/>
      <c r="AC41" s="88"/>
      <c r="AD41" s="87"/>
      <c r="AE41" s="6"/>
    </row>
    <row r="42" spans="5:31" x14ac:dyDescent="0.25">
      <c r="E42" s="89" t="s">
        <v>47</v>
      </c>
      <c r="F42" s="88"/>
      <c r="G42" s="88"/>
      <c r="H42" s="90"/>
      <c r="I42" s="122"/>
      <c r="J42" s="87"/>
      <c r="K42" s="122"/>
      <c r="L42" s="87"/>
      <c r="M42" s="122"/>
      <c r="N42" s="87"/>
      <c r="O42" s="122"/>
      <c r="P42" s="88"/>
      <c r="Q42" s="87"/>
      <c r="R42" s="122"/>
      <c r="S42" s="87"/>
      <c r="T42" s="122"/>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ht="15" customHeight="1" x14ac:dyDescent="0.25">
      <c r="E44" s="82" t="s">
        <v>50</v>
      </c>
      <c r="F44" s="83"/>
      <c r="G44" s="83"/>
      <c r="H44" s="84"/>
      <c r="I44" s="119" t="s">
        <v>51</v>
      </c>
      <c r="J44" s="229"/>
      <c r="K44" s="119" t="s">
        <v>51</v>
      </c>
      <c r="L44" s="229"/>
      <c r="M44" s="119" t="s">
        <v>51</v>
      </c>
      <c r="N44" s="229"/>
      <c r="O44" s="119" t="s">
        <v>51</v>
      </c>
      <c r="P44" s="232"/>
      <c r="Q44" s="229"/>
      <c r="R44" s="119" t="s">
        <v>51</v>
      </c>
      <c r="S44" s="229"/>
      <c r="T44" s="230" t="s">
        <v>51</v>
      </c>
      <c r="U44" s="231"/>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spans="5:5" ht="0" hidden="1" customHeight="1" x14ac:dyDescent="0.25"/>
    <row r="51" spans="5:5" x14ac:dyDescent="0.25">
      <c r="E51" t="s">
        <v>1867</v>
      </c>
    </row>
  </sheetData>
  <sheetProtection algorithmName="SHA-512" hashValue="4sa2HXGiJSH/CywZ7hDewBvQvk9Qc/OyEeJ3LWP2708NuSUczAJVqAzwN5MvBvUfGS6/FUwc3xWFvFS+h7eeHA==" saltValue="z+N9PK/PEMI3JR2Us4tFoA=="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4E79DA60-F6A5-408C-8E31-8678510552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T072 - Barcaldine BSP (132/66kV)</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dimension ref="B1:AI49"/>
  <sheetViews>
    <sheetView showGridLines="0" topLeftCell="A22"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1261</v>
      </c>
      <c r="I3" s="110"/>
      <c r="J3" s="110"/>
      <c r="K3" s="110"/>
      <c r="L3" s="110"/>
      <c r="M3" s="110"/>
      <c r="N3" s="110"/>
      <c r="O3" s="110"/>
      <c r="P3" s="110"/>
      <c r="Q3" s="110"/>
      <c r="R3" s="110"/>
      <c r="U3" s="112" t="s">
        <v>3</v>
      </c>
      <c r="V3" s="110"/>
      <c r="X3" s="113" t="s">
        <v>1204</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1262</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1263</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97.8</v>
      </c>
      <c r="J24" s="87"/>
      <c r="K24" s="122">
        <v>97.8</v>
      </c>
      <c r="L24" s="87"/>
      <c r="M24" s="122">
        <v>97.8</v>
      </c>
      <c r="N24" s="87"/>
      <c r="O24" s="122">
        <v>97.8</v>
      </c>
      <c r="P24" s="88"/>
      <c r="Q24" s="87"/>
      <c r="R24" s="122">
        <v>97.8</v>
      </c>
      <c r="S24" s="87"/>
      <c r="T24" s="122">
        <v>115.2</v>
      </c>
      <c r="U24" s="87"/>
      <c r="V24" s="122">
        <v>115.2</v>
      </c>
      <c r="W24" s="88"/>
      <c r="X24" s="88"/>
      <c r="Y24" s="88"/>
      <c r="Z24" s="87"/>
      <c r="AA24" s="3">
        <v>115.2</v>
      </c>
      <c r="AB24" s="91">
        <v>115.2</v>
      </c>
      <c r="AC24" s="88"/>
      <c r="AD24" s="87"/>
      <c r="AE24" s="4">
        <v>115.2</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29.7</v>
      </c>
      <c r="J26" s="87"/>
      <c r="K26" s="122">
        <v>29.6</v>
      </c>
      <c r="L26" s="87"/>
      <c r="M26" s="122">
        <v>29.6</v>
      </c>
      <c r="N26" s="87"/>
      <c r="O26" s="122">
        <v>29.7</v>
      </c>
      <c r="P26" s="88"/>
      <c r="Q26" s="87"/>
      <c r="R26" s="122">
        <v>29.7</v>
      </c>
      <c r="S26" s="87"/>
      <c r="T26" s="122">
        <v>23</v>
      </c>
      <c r="U26" s="87"/>
      <c r="V26" s="122">
        <v>22.9</v>
      </c>
      <c r="W26" s="88"/>
      <c r="X26" s="88"/>
      <c r="Y26" s="88"/>
      <c r="Z26" s="87"/>
      <c r="AA26" s="3">
        <v>22.7</v>
      </c>
      <c r="AB26" s="91">
        <v>22.6</v>
      </c>
      <c r="AC26" s="88"/>
      <c r="AD26" s="87"/>
      <c r="AE26" s="4">
        <v>22.6</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0.98599999999999999</v>
      </c>
      <c r="J29" s="87"/>
      <c r="K29" s="124">
        <v>0.98599999999999999</v>
      </c>
      <c r="L29" s="87"/>
      <c r="M29" s="124">
        <v>0.98599999999999999</v>
      </c>
      <c r="N29" s="87"/>
      <c r="O29" s="124">
        <v>0.98599999999999999</v>
      </c>
      <c r="P29" s="88"/>
      <c r="Q29" s="87"/>
      <c r="R29" s="124">
        <v>0.98599999999999999</v>
      </c>
      <c r="S29" s="87"/>
      <c r="T29" s="124">
        <v>0.998</v>
      </c>
      <c r="U29" s="87"/>
      <c r="V29" s="124">
        <v>0.998</v>
      </c>
      <c r="W29" s="88"/>
      <c r="X29" s="88"/>
      <c r="Y29" s="88"/>
      <c r="Z29" s="87"/>
      <c r="AA29" s="7">
        <v>0.998</v>
      </c>
      <c r="AB29" s="94">
        <v>0.998</v>
      </c>
      <c r="AC29" s="88"/>
      <c r="AD29" s="87"/>
      <c r="AE29" s="8">
        <v>0.998</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26.7</v>
      </c>
      <c r="J31" s="87"/>
      <c r="K31" s="123">
        <v>26.6</v>
      </c>
      <c r="L31" s="87"/>
      <c r="M31" s="123">
        <v>26.6</v>
      </c>
      <c r="N31" s="87"/>
      <c r="O31" s="123">
        <v>26.7</v>
      </c>
      <c r="P31" s="88"/>
      <c r="Q31" s="87"/>
      <c r="R31" s="123">
        <v>26.7</v>
      </c>
      <c r="S31" s="87"/>
      <c r="T31" s="123">
        <v>21.4</v>
      </c>
      <c r="U31" s="87"/>
      <c r="V31" s="123">
        <v>21.3</v>
      </c>
      <c r="W31" s="88"/>
      <c r="X31" s="88"/>
      <c r="Y31" s="88"/>
      <c r="Z31" s="87"/>
      <c r="AA31" s="9">
        <v>21.1</v>
      </c>
      <c r="AB31" s="93">
        <v>21</v>
      </c>
      <c r="AC31" s="88"/>
      <c r="AD31" s="87"/>
      <c r="AE31" s="10">
        <v>21.1</v>
      </c>
    </row>
    <row r="32" spans="4:31" ht="20.25" customHeight="1" x14ac:dyDescent="0.25">
      <c r="E32" s="89" t="s">
        <v>36</v>
      </c>
      <c r="F32" s="88"/>
      <c r="G32" s="88"/>
      <c r="H32" s="90"/>
      <c r="I32" s="121">
        <v>1.3</v>
      </c>
      <c r="J32" s="87"/>
      <c r="K32" s="121">
        <v>1.3</v>
      </c>
      <c r="L32" s="87"/>
      <c r="M32" s="121">
        <v>1.3</v>
      </c>
      <c r="N32" s="87"/>
      <c r="O32" s="121">
        <v>1.3</v>
      </c>
      <c r="P32" s="88"/>
      <c r="Q32" s="87"/>
      <c r="R32" s="121">
        <v>1.3</v>
      </c>
      <c r="S32" s="87"/>
      <c r="T32" s="121">
        <v>1.1000000000000001</v>
      </c>
      <c r="U32" s="87"/>
      <c r="V32" s="121">
        <v>1.1000000000000001</v>
      </c>
      <c r="W32" s="88"/>
      <c r="X32" s="88"/>
      <c r="Y32" s="88"/>
      <c r="Z32" s="87"/>
      <c r="AA32" s="11">
        <v>1.1000000000000001</v>
      </c>
      <c r="AB32" s="86">
        <v>1.1000000000000001</v>
      </c>
      <c r="AC32" s="88"/>
      <c r="AD32" s="87"/>
      <c r="AE32" s="12">
        <v>1.1000000000000001</v>
      </c>
    </row>
    <row r="33" spans="5:31" ht="20.25" customHeight="1" x14ac:dyDescent="0.25">
      <c r="E33" s="89" t="s">
        <v>37</v>
      </c>
      <c r="F33" s="88"/>
      <c r="G33" s="88"/>
      <c r="H33" s="90"/>
      <c r="I33" s="121" t="s">
        <v>1264</v>
      </c>
      <c r="J33" s="87"/>
      <c r="K33" s="121" t="s">
        <v>1264</v>
      </c>
      <c r="L33" s="87"/>
      <c r="M33" s="121" t="s">
        <v>1264</v>
      </c>
      <c r="N33" s="87"/>
      <c r="O33" s="121" t="s">
        <v>1264</v>
      </c>
      <c r="P33" s="88"/>
      <c r="Q33" s="87"/>
      <c r="R33" s="121" t="s">
        <v>1264</v>
      </c>
      <c r="S33" s="87"/>
      <c r="T33" s="121" t="s">
        <v>1264</v>
      </c>
      <c r="U33" s="87"/>
      <c r="V33" s="121" t="s">
        <v>1264</v>
      </c>
      <c r="W33" s="88"/>
      <c r="X33" s="88"/>
      <c r="Y33" s="88"/>
      <c r="Z33" s="87"/>
      <c r="AA33" s="5" t="s">
        <v>1264</v>
      </c>
      <c r="AB33" s="86" t="s">
        <v>1264</v>
      </c>
      <c r="AC33" s="88"/>
      <c r="AD33" s="87"/>
      <c r="AE33" s="6" t="s">
        <v>1264</v>
      </c>
    </row>
    <row r="34" spans="5:31" ht="13.15" customHeight="1" x14ac:dyDescent="0.25">
      <c r="E34" s="89" t="s">
        <v>39</v>
      </c>
      <c r="F34" s="88"/>
      <c r="G34" s="88"/>
      <c r="H34" s="90"/>
      <c r="I34" s="122">
        <v>26.7</v>
      </c>
      <c r="J34" s="87"/>
      <c r="K34" s="122">
        <v>26.6</v>
      </c>
      <c r="L34" s="87"/>
      <c r="M34" s="122">
        <v>26.6</v>
      </c>
      <c r="N34" s="87"/>
      <c r="O34" s="122">
        <v>26.7</v>
      </c>
      <c r="P34" s="88"/>
      <c r="Q34" s="87"/>
      <c r="R34" s="122">
        <v>26.7</v>
      </c>
      <c r="S34" s="87"/>
      <c r="T34" s="122">
        <v>21.4</v>
      </c>
      <c r="U34" s="87"/>
      <c r="V34" s="122">
        <v>21.3</v>
      </c>
      <c r="W34" s="88"/>
      <c r="X34" s="88"/>
      <c r="Y34" s="88"/>
      <c r="Z34" s="87"/>
      <c r="AA34" s="3">
        <v>21.1</v>
      </c>
      <c r="AB34" s="91">
        <v>21</v>
      </c>
      <c r="AC34" s="88"/>
      <c r="AD34" s="87"/>
      <c r="AE34" s="4">
        <v>21.1</v>
      </c>
    </row>
    <row r="35" spans="5:31" x14ac:dyDescent="0.25">
      <c r="E35" s="89" t="s">
        <v>40</v>
      </c>
      <c r="F35" s="88"/>
      <c r="G35" s="88"/>
      <c r="H35" s="90"/>
      <c r="I35" s="122">
        <v>50</v>
      </c>
      <c r="J35" s="87"/>
      <c r="K35" s="122">
        <v>50</v>
      </c>
      <c r="L35" s="87"/>
      <c r="M35" s="122">
        <v>50</v>
      </c>
      <c r="N35" s="87"/>
      <c r="O35" s="122">
        <v>50</v>
      </c>
      <c r="P35" s="88"/>
      <c r="Q35" s="87"/>
      <c r="R35" s="122">
        <v>50</v>
      </c>
      <c r="S35" s="87"/>
      <c r="T35" s="122">
        <v>50</v>
      </c>
      <c r="U35" s="87"/>
      <c r="V35" s="122">
        <v>50</v>
      </c>
      <c r="W35" s="88"/>
      <c r="X35" s="88"/>
      <c r="Y35" s="88"/>
      <c r="Z35" s="87"/>
      <c r="AA35" s="3">
        <v>50</v>
      </c>
      <c r="AB35" s="91">
        <v>50</v>
      </c>
      <c r="AC35" s="88"/>
      <c r="AD35" s="87"/>
      <c r="AE35" s="4">
        <v>50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X6sZWsyMaRjY5BfX5wuMdnaboi+rJv0vVj5/Ubwgeq6lXEEIzNLRLGejDDDCj94y3Gf+oih/hv89yCGJlM/zMQ==" saltValue="y54SptXKXB3XgvtaG6qFH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077867B8-19D6-4A5B-AC62-C506D594FCA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T083 - Roma 33kV BSP (132/33kV)</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dimension ref="B1:AI49"/>
  <sheetViews>
    <sheetView showGridLines="0" topLeftCell="A13"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1247</v>
      </c>
      <c r="I3" s="110"/>
      <c r="J3" s="110"/>
      <c r="K3" s="110"/>
      <c r="L3" s="110"/>
      <c r="M3" s="110"/>
      <c r="N3" s="110"/>
      <c r="O3" s="110"/>
      <c r="P3" s="110"/>
      <c r="Q3" s="110"/>
      <c r="R3" s="110"/>
      <c r="U3" s="112" t="s">
        <v>3</v>
      </c>
      <c r="V3" s="110"/>
      <c r="X3" s="113" t="s">
        <v>591</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54</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1248</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1249</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1250</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68</v>
      </c>
      <c r="J24" s="87"/>
      <c r="K24" s="122">
        <v>68</v>
      </c>
      <c r="L24" s="87"/>
      <c r="M24" s="122">
        <v>68</v>
      </c>
      <c r="N24" s="87"/>
      <c r="O24" s="122">
        <v>68</v>
      </c>
      <c r="P24" s="88"/>
      <c r="Q24" s="87"/>
      <c r="R24" s="122">
        <v>68</v>
      </c>
      <c r="S24" s="87"/>
      <c r="T24" s="122">
        <v>68</v>
      </c>
      <c r="U24" s="87"/>
      <c r="V24" s="122">
        <v>68</v>
      </c>
      <c r="W24" s="88"/>
      <c r="X24" s="88"/>
      <c r="Y24" s="88"/>
      <c r="Z24" s="87"/>
      <c r="AA24" s="3">
        <v>68</v>
      </c>
      <c r="AB24" s="91">
        <v>68</v>
      </c>
      <c r="AC24" s="88"/>
      <c r="AD24" s="87"/>
      <c r="AE24" s="4">
        <v>68</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32.700000000000003</v>
      </c>
      <c r="J26" s="87"/>
      <c r="K26" s="122">
        <v>32.6</v>
      </c>
      <c r="L26" s="87"/>
      <c r="M26" s="122">
        <v>32.6</v>
      </c>
      <c r="N26" s="87"/>
      <c r="O26" s="122">
        <v>32.700000000000003</v>
      </c>
      <c r="P26" s="88"/>
      <c r="Q26" s="87"/>
      <c r="R26" s="122">
        <v>32.700000000000003</v>
      </c>
      <c r="S26" s="87"/>
      <c r="T26" s="122">
        <v>30.4</v>
      </c>
      <c r="U26" s="87"/>
      <c r="V26" s="122">
        <v>31.9</v>
      </c>
      <c r="W26" s="88"/>
      <c r="X26" s="88"/>
      <c r="Y26" s="88"/>
      <c r="Z26" s="87"/>
      <c r="AA26" s="3">
        <v>31.7</v>
      </c>
      <c r="AB26" s="91">
        <v>31.5</v>
      </c>
      <c r="AC26" s="88"/>
      <c r="AD26" s="87"/>
      <c r="AE26" s="4">
        <v>31.6</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0.98699999999999999</v>
      </c>
      <c r="J29" s="87"/>
      <c r="K29" s="124">
        <v>0.98699999999999999</v>
      </c>
      <c r="L29" s="87"/>
      <c r="M29" s="124">
        <v>0.98699999999999999</v>
      </c>
      <c r="N29" s="87"/>
      <c r="O29" s="124">
        <v>0.98699999999999999</v>
      </c>
      <c r="P29" s="88"/>
      <c r="Q29" s="87"/>
      <c r="R29" s="124">
        <v>0.98699999999999999</v>
      </c>
      <c r="S29" s="87"/>
      <c r="T29" s="124">
        <v>0.98399999999999999</v>
      </c>
      <c r="U29" s="87"/>
      <c r="V29" s="124">
        <v>0.98399999999999999</v>
      </c>
      <c r="W29" s="88"/>
      <c r="X29" s="88"/>
      <c r="Y29" s="88"/>
      <c r="Z29" s="87"/>
      <c r="AA29" s="7">
        <v>0.98399999999999999</v>
      </c>
      <c r="AB29" s="94">
        <v>0.98399999999999999</v>
      </c>
      <c r="AC29" s="88"/>
      <c r="AD29" s="87"/>
      <c r="AE29" s="8">
        <v>0.98399999999999999</v>
      </c>
    </row>
    <row r="30" spans="4:31" ht="13.15" customHeight="1" x14ac:dyDescent="0.25">
      <c r="E30" s="89" t="s">
        <v>34</v>
      </c>
      <c r="F30" s="88"/>
      <c r="G30" s="88"/>
      <c r="H30" s="90"/>
      <c r="I30" s="122">
        <v>37.4</v>
      </c>
      <c r="J30" s="87"/>
      <c r="K30" s="122">
        <v>37.4</v>
      </c>
      <c r="L30" s="87"/>
      <c r="M30" s="122">
        <v>37.4</v>
      </c>
      <c r="N30" s="87"/>
      <c r="O30" s="122">
        <v>37.4</v>
      </c>
      <c r="P30" s="88"/>
      <c r="Q30" s="87"/>
      <c r="R30" s="122">
        <v>37.4</v>
      </c>
      <c r="S30" s="87"/>
      <c r="T30" s="122">
        <v>37.4</v>
      </c>
      <c r="U30" s="87"/>
      <c r="V30" s="122">
        <v>37.4</v>
      </c>
      <c r="W30" s="88"/>
      <c r="X30" s="88"/>
      <c r="Y30" s="88"/>
      <c r="Z30" s="87"/>
      <c r="AA30" s="3">
        <v>37.4</v>
      </c>
      <c r="AB30" s="91">
        <v>37.4</v>
      </c>
      <c r="AC30" s="88"/>
      <c r="AD30" s="87"/>
      <c r="AE30" s="4">
        <v>37.4</v>
      </c>
    </row>
    <row r="31" spans="4:31" ht="13.15" customHeight="1" x14ac:dyDescent="0.25">
      <c r="E31" s="92" t="s">
        <v>35</v>
      </c>
      <c r="F31" s="88"/>
      <c r="G31" s="88"/>
      <c r="H31" s="90"/>
      <c r="I31" s="123">
        <v>30.5</v>
      </c>
      <c r="J31" s="87"/>
      <c r="K31" s="123">
        <v>30.4</v>
      </c>
      <c r="L31" s="87"/>
      <c r="M31" s="123">
        <v>30.4</v>
      </c>
      <c r="N31" s="87"/>
      <c r="O31" s="123">
        <v>30.5</v>
      </c>
      <c r="P31" s="88"/>
      <c r="Q31" s="87"/>
      <c r="R31" s="123">
        <v>30.5</v>
      </c>
      <c r="S31" s="87"/>
      <c r="T31" s="123">
        <v>29</v>
      </c>
      <c r="U31" s="87"/>
      <c r="V31" s="123">
        <v>30.6</v>
      </c>
      <c r="W31" s="88"/>
      <c r="X31" s="88"/>
      <c r="Y31" s="88"/>
      <c r="Z31" s="87"/>
      <c r="AA31" s="9">
        <v>30.3</v>
      </c>
      <c r="AB31" s="93">
        <v>30.2</v>
      </c>
      <c r="AC31" s="88"/>
      <c r="AD31" s="87"/>
      <c r="AE31" s="10">
        <v>30.3</v>
      </c>
    </row>
    <row r="32" spans="4:31" ht="20.25" customHeight="1" x14ac:dyDescent="0.25">
      <c r="E32" s="89" t="s">
        <v>36</v>
      </c>
      <c r="F32" s="88"/>
      <c r="G32" s="88"/>
      <c r="H32" s="90"/>
      <c r="I32" s="121">
        <v>1.5</v>
      </c>
      <c r="J32" s="87"/>
      <c r="K32" s="121">
        <v>1.5</v>
      </c>
      <c r="L32" s="87"/>
      <c r="M32" s="121">
        <v>1.5</v>
      </c>
      <c r="N32" s="87"/>
      <c r="O32" s="121">
        <v>1.5</v>
      </c>
      <c r="P32" s="88"/>
      <c r="Q32" s="87"/>
      <c r="R32" s="121">
        <v>1.5</v>
      </c>
      <c r="S32" s="87"/>
      <c r="T32" s="121">
        <v>1.5</v>
      </c>
      <c r="U32" s="87"/>
      <c r="V32" s="121">
        <v>1.5</v>
      </c>
      <c r="W32" s="88"/>
      <c r="X32" s="88"/>
      <c r="Y32" s="88"/>
      <c r="Z32" s="87"/>
      <c r="AA32" s="11">
        <v>1.5</v>
      </c>
      <c r="AB32" s="86">
        <v>1.5</v>
      </c>
      <c r="AC32" s="88"/>
      <c r="AD32" s="87"/>
      <c r="AE32" s="12">
        <v>1.5</v>
      </c>
    </row>
    <row r="33" spans="5:31" ht="20.25" customHeight="1" x14ac:dyDescent="0.25">
      <c r="E33" s="89" t="s">
        <v>37</v>
      </c>
      <c r="F33" s="88"/>
      <c r="G33" s="88"/>
      <c r="H33" s="90"/>
      <c r="I33" s="121" t="s">
        <v>1094</v>
      </c>
      <c r="J33" s="87"/>
      <c r="K33" s="121" t="s">
        <v>1094</v>
      </c>
      <c r="L33" s="87"/>
      <c r="M33" s="121" t="s">
        <v>1094</v>
      </c>
      <c r="N33" s="87"/>
      <c r="O33" s="121" t="s">
        <v>1094</v>
      </c>
      <c r="P33" s="88"/>
      <c r="Q33" s="87"/>
      <c r="R33" s="121" t="s">
        <v>1094</v>
      </c>
      <c r="S33" s="87"/>
      <c r="T33" s="121" t="s">
        <v>1094</v>
      </c>
      <c r="U33" s="87"/>
      <c r="V33" s="121" t="s">
        <v>1094</v>
      </c>
      <c r="W33" s="88"/>
      <c r="X33" s="88"/>
      <c r="Y33" s="88"/>
      <c r="Z33" s="87"/>
      <c r="AA33" s="5" t="s">
        <v>1094</v>
      </c>
      <c r="AB33" s="86" t="s">
        <v>1094</v>
      </c>
      <c r="AC33" s="88"/>
      <c r="AD33" s="87"/>
      <c r="AE33" s="6" t="s">
        <v>1094</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19.100000000000001</v>
      </c>
      <c r="J37" s="87"/>
      <c r="K37" s="122">
        <v>19.100000000000001</v>
      </c>
      <c r="L37" s="87"/>
      <c r="M37" s="122">
        <v>19.100000000000001</v>
      </c>
      <c r="N37" s="87"/>
      <c r="O37" s="122">
        <v>19.100000000000001</v>
      </c>
      <c r="P37" s="88"/>
      <c r="Q37" s="87"/>
      <c r="R37" s="122">
        <v>19.100000000000001</v>
      </c>
      <c r="S37" s="87"/>
      <c r="T37" s="122">
        <v>19.100000000000001</v>
      </c>
      <c r="U37" s="87"/>
      <c r="V37" s="122">
        <v>19.100000000000001</v>
      </c>
      <c r="W37" s="88"/>
      <c r="X37" s="88"/>
      <c r="Y37" s="88"/>
      <c r="Z37" s="87"/>
      <c r="AA37" s="3">
        <v>19.100000000000001</v>
      </c>
      <c r="AB37" s="91">
        <v>19.100000000000001</v>
      </c>
      <c r="AC37" s="88"/>
      <c r="AD37" s="87"/>
      <c r="AE37" s="4">
        <v>19.100000000000001</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7.9000000953674299</v>
      </c>
      <c r="J39" s="87"/>
      <c r="K39" s="122">
        <v>7.9000000953674299</v>
      </c>
      <c r="L39" s="87"/>
      <c r="M39" s="122">
        <v>7.9000000953674299</v>
      </c>
      <c r="N39" s="87"/>
      <c r="O39" s="122">
        <v>7.9000000953674299</v>
      </c>
      <c r="P39" s="88"/>
      <c r="Q39" s="87"/>
      <c r="R39" s="122">
        <v>7.9000000953674299</v>
      </c>
      <c r="S39" s="87"/>
      <c r="T39" s="122">
        <v>7.9000000953674299</v>
      </c>
      <c r="U39" s="87"/>
      <c r="V39" s="122">
        <v>7.9000000953674299</v>
      </c>
      <c r="W39" s="88"/>
      <c r="X39" s="88"/>
      <c r="Y39" s="88"/>
      <c r="Z39" s="87"/>
      <c r="AA39" s="3">
        <v>7.9000000953674299</v>
      </c>
      <c r="AB39" s="91">
        <v>7.9000000953674299</v>
      </c>
      <c r="AC39" s="88"/>
      <c r="AD39" s="87"/>
      <c r="AE39" s="4">
        <v>7.9000000953674299</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flb3+dr4tND+vfsGVKRcUse85ZOfw4U4zrBotZ9eQ9sjHIY+C3hrN6E5FsTMJ0XQCInm7/0fku0ES90hOlvAsg==" saltValue="RlnPVQUBF4PMgGWF48aG6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696347D2-8728-48F0-AC7D-E2885E7E1A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T095 - Millchester BSP (132/66kV)</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dimension ref="B1:AI49"/>
  <sheetViews>
    <sheetView showGridLines="0" topLeftCell="A22"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1274</v>
      </c>
      <c r="I3" s="110"/>
      <c r="J3" s="110"/>
      <c r="K3" s="110"/>
      <c r="L3" s="110"/>
      <c r="M3" s="110"/>
      <c r="N3" s="110"/>
      <c r="O3" s="110"/>
      <c r="P3" s="110"/>
      <c r="Q3" s="110"/>
      <c r="R3" s="110"/>
      <c r="U3" s="112" t="s">
        <v>3</v>
      </c>
      <c r="V3" s="110"/>
      <c r="X3" s="113" t="s">
        <v>582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1275</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1276</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239</v>
      </c>
      <c r="J24" s="87"/>
      <c r="K24" s="122">
        <v>239</v>
      </c>
      <c r="L24" s="87"/>
      <c r="M24" s="122">
        <v>239</v>
      </c>
      <c r="N24" s="87"/>
      <c r="O24" s="122">
        <v>239</v>
      </c>
      <c r="P24" s="88"/>
      <c r="Q24" s="87"/>
      <c r="R24" s="122">
        <v>239</v>
      </c>
      <c r="S24" s="87"/>
      <c r="T24" s="122">
        <v>286.2</v>
      </c>
      <c r="U24" s="87"/>
      <c r="V24" s="122">
        <v>286.2</v>
      </c>
      <c r="W24" s="88"/>
      <c r="X24" s="88"/>
      <c r="Y24" s="88"/>
      <c r="Z24" s="87"/>
      <c r="AA24" s="3">
        <v>286.2</v>
      </c>
      <c r="AB24" s="91">
        <v>286.2</v>
      </c>
      <c r="AC24" s="88"/>
      <c r="AD24" s="87"/>
      <c r="AE24" s="4">
        <v>286.2</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97.2</v>
      </c>
      <c r="J26" s="87"/>
      <c r="K26" s="122">
        <v>97.3</v>
      </c>
      <c r="L26" s="87"/>
      <c r="M26" s="122">
        <v>97.8</v>
      </c>
      <c r="N26" s="87"/>
      <c r="O26" s="122">
        <v>98.5</v>
      </c>
      <c r="P26" s="88"/>
      <c r="Q26" s="87"/>
      <c r="R26" s="122">
        <v>99.3</v>
      </c>
      <c r="S26" s="87"/>
      <c r="T26" s="122">
        <v>97.9</v>
      </c>
      <c r="U26" s="87"/>
      <c r="V26" s="122">
        <v>97.8</v>
      </c>
      <c r="W26" s="88"/>
      <c r="X26" s="88"/>
      <c r="Y26" s="88"/>
      <c r="Z26" s="87"/>
      <c r="AA26" s="3">
        <v>97.2</v>
      </c>
      <c r="AB26" s="91">
        <v>97.2</v>
      </c>
      <c r="AC26" s="88"/>
      <c r="AD26" s="87"/>
      <c r="AE26" s="4">
        <v>98.1</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0.999</v>
      </c>
      <c r="J29" s="87"/>
      <c r="K29" s="124">
        <v>0.999</v>
      </c>
      <c r="L29" s="87"/>
      <c r="M29" s="124">
        <v>0.999</v>
      </c>
      <c r="N29" s="87"/>
      <c r="O29" s="124">
        <v>0.999</v>
      </c>
      <c r="P29" s="88"/>
      <c r="Q29" s="87"/>
      <c r="R29" s="124">
        <v>0.999</v>
      </c>
      <c r="S29" s="87"/>
      <c r="T29" s="124">
        <v>1</v>
      </c>
      <c r="U29" s="87"/>
      <c r="V29" s="124">
        <v>1</v>
      </c>
      <c r="W29" s="88"/>
      <c r="X29" s="88"/>
      <c r="Y29" s="88"/>
      <c r="Z29" s="87"/>
      <c r="AA29" s="7">
        <v>1</v>
      </c>
      <c r="AB29" s="94">
        <v>1</v>
      </c>
      <c r="AC29" s="88"/>
      <c r="AD29" s="87"/>
      <c r="AE29" s="8">
        <v>1</v>
      </c>
    </row>
    <row r="30" spans="4:31" ht="13.15" customHeight="1" x14ac:dyDescent="0.25">
      <c r="E30" s="89" t="s">
        <v>34</v>
      </c>
      <c r="F30" s="88"/>
      <c r="G30" s="88"/>
      <c r="H30" s="90"/>
      <c r="I30" s="122">
        <v>132.30000000000001</v>
      </c>
      <c r="J30" s="87"/>
      <c r="K30" s="122">
        <v>132.30000000000001</v>
      </c>
      <c r="L30" s="87"/>
      <c r="M30" s="122">
        <v>132.30000000000001</v>
      </c>
      <c r="N30" s="87"/>
      <c r="O30" s="122">
        <v>132.30000000000001</v>
      </c>
      <c r="P30" s="88"/>
      <c r="Q30" s="87"/>
      <c r="R30" s="122">
        <v>132.30000000000001</v>
      </c>
      <c r="S30" s="87"/>
      <c r="T30" s="122">
        <v>157.1</v>
      </c>
      <c r="U30" s="87"/>
      <c r="V30" s="122">
        <v>157.1</v>
      </c>
      <c r="W30" s="88"/>
      <c r="X30" s="88"/>
      <c r="Y30" s="88"/>
      <c r="Z30" s="87"/>
      <c r="AA30" s="3">
        <v>157.1</v>
      </c>
      <c r="AB30" s="91">
        <v>157.1</v>
      </c>
      <c r="AC30" s="88"/>
      <c r="AD30" s="87"/>
      <c r="AE30" s="4">
        <v>157.1</v>
      </c>
    </row>
    <row r="31" spans="4:31" ht="13.15" customHeight="1" x14ac:dyDescent="0.25">
      <c r="E31" s="92" t="s">
        <v>35</v>
      </c>
      <c r="F31" s="88"/>
      <c r="G31" s="88"/>
      <c r="H31" s="90"/>
      <c r="I31" s="123">
        <v>86</v>
      </c>
      <c r="J31" s="87"/>
      <c r="K31" s="123">
        <v>86</v>
      </c>
      <c r="L31" s="87"/>
      <c r="M31" s="123">
        <v>86.4</v>
      </c>
      <c r="N31" s="87"/>
      <c r="O31" s="123">
        <v>87.1</v>
      </c>
      <c r="P31" s="88"/>
      <c r="Q31" s="87"/>
      <c r="R31" s="123">
        <v>87.7</v>
      </c>
      <c r="S31" s="87"/>
      <c r="T31" s="123">
        <v>92.7</v>
      </c>
      <c r="U31" s="87"/>
      <c r="V31" s="123">
        <v>92.7</v>
      </c>
      <c r="W31" s="88"/>
      <c r="X31" s="88"/>
      <c r="Y31" s="88"/>
      <c r="Z31" s="87"/>
      <c r="AA31" s="9">
        <v>92.1</v>
      </c>
      <c r="AB31" s="93">
        <v>92.1</v>
      </c>
      <c r="AC31" s="88"/>
      <c r="AD31" s="87"/>
      <c r="AE31" s="10">
        <v>92.9</v>
      </c>
    </row>
    <row r="32" spans="4:31" ht="20.25" customHeight="1" x14ac:dyDescent="0.25">
      <c r="E32" s="89" t="s">
        <v>36</v>
      </c>
      <c r="F32" s="88"/>
      <c r="G32" s="88"/>
      <c r="H32" s="90"/>
      <c r="I32" s="121">
        <v>4.3</v>
      </c>
      <c r="J32" s="87"/>
      <c r="K32" s="121">
        <v>4.3</v>
      </c>
      <c r="L32" s="87"/>
      <c r="M32" s="121">
        <v>4.3</v>
      </c>
      <c r="N32" s="87"/>
      <c r="O32" s="121">
        <v>4.4000000000000004</v>
      </c>
      <c r="P32" s="88"/>
      <c r="Q32" s="87"/>
      <c r="R32" s="121">
        <v>4.4000000000000004</v>
      </c>
      <c r="S32" s="87"/>
      <c r="T32" s="121">
        <v>4.5999999999999996</v>
      </c>
      <c r="U32" s="87"/>
      <c r="V32" s="121">
        <v>4.5999999999999996</v>
      </c>
      <c r="W32" s="88"/>
      <c r="X32" s="88"/>
      <c r="Y32" s="88"/>
      <c r="Z32" s="87"/>
      <c r="AA32" s="11">
        <v>4.5999999999999996</v>
      </c>
      <c r="AB32" s="86">
        <v>4.5999999999999996</v>
      </c>
      <c r="AC32" s="88"/>
      <c r="AD32" s="87"/>
      <c r="AE32" s="12">
        <v>4.5999999999999996</v>
      </c>
    </row>
    <row r="33" spans="5:31" ht="20.25" customHeight="1" x14ac:dyDescent="0.25">
      <c r="E33" s="89" t="s">
        <v>37</v>
      </c>
      <c r="F33" s="88"/>
      <c r="G33" s="88"/>
      <c r="H33" s="90"/>
      <c r="I33" s="121" t="s">
        <v>353</v>
      </c>
      <c r="J33" s="87"/>
      <c r="K33" s="121" t="s">
        <v>353</v>
      </c>
      <c r="L33" s="87"/>
      <c r="M33" s="121" t="s">
        <v>353</v>
      </c>
      <c r="N33" s="87"/>
      <c r="O33" s="121" t="s">
        <v>353</v>
      </c>
      <c r="P33" s="88"/>
      <c r="Q33" s="87"/>
      <c r="R33" s="121" t="s">
        <v>353</v>
      </c>
      <c r="S33" s="87"/>
      <c r="T33" s="121" t="s">
        <v>353</v>
      </c>
      <c r="U33" s="87"/>
      <c r="V33" s="121" t="s">
        <v>353</v>
      </c>
      <c r="W33" s="88"/>
      <c r="X33" s="88"/>
      <c r="Y33" s="88"/>
      <c r="Z33" s="87"/>
      <c r="AA33" s="5" t="s">
        <v>353</v>
      </c>
      <c r="AB33" s="86" t="s">
        <v>353</v>
      </c>
      <c r="AC33" s="88"/>
      <c r="AD33" s="87"/>
      <c r="AE33" s="6" t="s">
        <v>353</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xxNl7iI5BM/ueLycl4UxFnk/srAP5PwSLkHvOfdUBEDe8VBVCCME6pJ/wkUkvOs7vuyuLG4y+Jt/AzMRtodwHg==" saltValue="g3DOAdlMEfWNJMRPq/sB8w=="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F4897C59-EF82-40FC-BEDF-672E7AFA4C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T116 - Torrington BSP (110/33kV)</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dimension ref="B1:AI49"/>
  <sheetViews>
    <sheetView showGridLines="0" topLeftCell="A37"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1178</v>
      </c>
      <c r="I3" s="110"/>
      <c r="J3" s="110"/>
      <c r="K3" s="110"/>
      <c r="L3" s="110"/>
      <c r="M3" s="110"/>
      <c r="N3" s="110"/>
      <c r="O3" s="110"/>
      <c r="P3" s="110"/>
      <c r="Q3" s="110"/>
      <c r="R3" s="110"/>
      <c r="U3" s="112" t="s">
        <v>3</v>
      </c>
      <c r="V3" s="110"/>
      <c r="X3" s="113" t="s">
        <v>1179</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1180</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1181</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151.19999999999999</v>
      </c>
      <c r="J24" s="87"/>
      <c r="K24" s="122">
        <v>151.19999999999999</v>
      </c>
      <c r="L24" s="87"/>
      <c r="M24" s="122">
        <v>151.19999999999999</v>
      </c>
      <c r="N24" s="87"/>
      <c r="O24" s="122">
        <v>151.19999999999999</v>
      </c>
      <c r="P24" s="88"/>
      <c r="Q24" s="87"/>
      <c r="R24" s="122">
        <v>151.19999999999999</v>
      </c>
      <c r="S24" s="87"/>
      <c r="T24" s="122">
        <v>162</v>
      </c>
      <c r="U24" s="87"/>
      <c r="V24" s="122">
        <v>162</v>
      </c>
      <c r="W24" s="88"/>
      <c r="X24" s="88"/>
      <c r="Y24" s="88"/>
      <c r="Z24" s="87"/>
      <c r="AA24" s="3">
        <v>162</v>
      </c>
      <c r="AB24" s="91">
        <v>162</v>
      </c>
      <c r="AC24" s="88"/>
      <c r="AD24" s="87"/>
      <c r="AE24" s="4">
        <v>162</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45.7</v>
      </c>
      <c r="J26" s="87"/>
      <c r="K26" s="122">
        <v>45.7</v>
      </c>
      <c r="L26" s="87"/>
      <c r="M26" s="122">
        <v>45.7</v>
      </c>
      <c r="N26" s="87"/>
      <c r="O26" s="122">
        <v>45.9</v>
      </c>
      <c r="P26" s="88"/>
      <c r="Q26" s="87"/>
      <c r="R26" s="122">
        <v>46</v>
      </c>
      <c r="S26" s="87"/>
      <c r="T26" s="122">
        <v>45.4</v>
      </c>
      <c r="U26" s="87"/>
      <c r="V26" s="122">
        <v>45.2</v>
      </c>
      <c r="W26" s="88"/>
      <c r="X26" s="88"/>
      <c r="Y26" s="88"/>
      <c r="Z26" s="87"/>
      <c r="AA26" s="3">
        <v>44.9</v>
      </c>
      <c r="AB26" s="91">
        <v>44.7</v>
      </c>
      <c r="AC26" s="88"/>
      <c r="AD26" s="87"/>
      <c r="AE26" s="4">
        <v>44.9</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0.93200000000000005</v>
      </c>
      <c r="J29" s="87"/>
      <c r="K29" s="124">
        <v>0.93200000000000005</v>
      </c>
      <c r="L29" s="87"/>
      <c r="M29" s="124">
        <v>0.93200000000000005</v>
      </c>
      <c r="N29" s="87"/>
      <c r="O29" s="124">
        <v>0.93200000000000005</v>
      </c>
      <c r="P29" s="88"/>
      <c r="Q29" s="87"/>
      <c r="R29" s="124">
        <v>0.93200000000000005</v>
      </c>
      <c r="S29" s="87"/>
      <c r="T29" s="124">
        <v>0.94399999999999995</v>
      </c>
      <c r="U29" s="87"/>
      <c r="V29" s="124">
        <v>0.94399999999999995</v>
      </c>
      <c r="W29" s="88"/>
      <c r="X29" s="88"/>
      <c r="Y29" s="88"/>
      <c r="Z29" s="87"/>
      <c r="AA29" s="7">
        <v>0.94399999999999995</v>
      </c>
      <c r="AB29" s="94">
        <v>0.94399999999999995</v>
      </c>
      <c r="AC29" s="88"/>
      <c r="AD29" s="87"/>
      <c r="AE29" s="8">
        <v>0.94399999999999995</v>
      </c>
    </row>
    <row r="30" spans="4:31" ht="13.15" customHeight="1" x14ac:dyDescent="0.25">
      <c r="E30" s="89" t="s">
        <v>34</v>
      </c>
      <c r="F30" s="88"/>
      <c r="G30" s="88"/>
      <c r="H30" s="90"/>
      <c r="I30" s="122">
        <v>90.9</v>
      </c>
      <c r="J30" s="87"/>
      <c r="K30" s="122">
        <v>90.9</v>
      </c>
      <c r="L30" s="87"/>
      <c r="M30" s="122">
        <v>90.9</v>
      </c>
      <c r="N30" s="87"/>
      <c r="O30" s="122">
        <v>90.9</v>
      </c>
      <c r="P30" s="88"/>
      <c r="Q30" s="87"/>
      <c r="R30" s="122">
        <v>90.9</v>
      </c>
      <c r="S30" s="87"/>
      <c r="T30" s="122">
        <v>95.7</v>
      </c>
      <c r="U30" s="87"/>
      <c r="V30" s="122">
        <v>95.7</v>
      </c>
      <c r="W30" s="88"/>
      <c r="X30" s="88"/>
      <c r="Y30" s="88"/>
      <c r="Z30" s="87"/>
      <c r="AA30" s="3">
        <v>95.7</v>
      </c>
      <c r="AB30" s="91">
        <v>95.7</v>
      </c>
      <c r="AC30" s="88"/>
      <c r="AD30" s="87"/>
      <c r="AE30" s="4">
        <v>95.7</v>
      </c>
    </row>
    <row r="31" spans="4:31" ht="13.15" customHeight="1" x14ac:dyDescent="0.25">
      <c r="E31" s="92" t="s">
        <v>35</v>
      </c>
      <c r="F31" s="88"/>
      <c r="G31" s="88"/>
      <c r="H31" s="90"/>
      <c r="I31" s="123">
        <v>44.6</v>
      </c>
      <c r="J31" s="87"/>
      <c r="K31" s="123">
        <v>44.6</v>
      </c>
      <c r="L31" s="87"/>
      <c r="M31" s="123">
        <v>44.6</v>
      </c>
      <c r="N31" s="87"/>
      <c r="O31" s="123">
        <v>44.8</v>
      </c>
      <c r="P31" s="88"/>
      <c r="Q31" s="87"/>
      <c r="R31" s="123">
        <v>44.9</v>
      </c>
      <c r="S31" s="87"/>
      <c r="T31" s="123">
        <v>44.2</v>
      </c>
      <c r="U31" s="87"/>
      <c r="V31" s="123">
        <v>44.1</v>
      </c>
      <c r="W31" s="88"/>
      <c r="X31" s="88"/>
      <c r="Y31" s="88"/>
      <c r="Z31" s="87"/>
      <c r="AA31" s="9">
        <v>43.8</v>
      </c>
      <c r="AB31" s="93">
        <v>43.6</v>
      </c>
      <c r="AC31" s="88"/>
      <c r="AD31" s="87"/>
      <c r="AE31" s="10">
        <v>43.8</v>
      </c>
    </row>
    <row r="32" spans="4:31" ht="20.25" customHeight="1" x14ac:dyDescent="0.25">
      <c r="E32" s="89" t="s">
        <v>36</v>
      </c>
      <c r="F32" s="88"/>
      <c r="G32" s="88"/>
      <c r="H32" s="90"/>
      <c r="I32" s="121">
        <v>2.2000000000000002</v>
      </c>
      <c r="J32" s="87"/>
      <c r="K32" s="121">
        <v>2.2000000000000002</v>
      </c>
      <c r="L32" s="87"/>
      <c r="M32" s="121">
        <v>2.2000000000000002</v>
      </c>
      <c r="N32" s="87"/>
      <c r="O32" s="121">
        <v>2.2000000000000002</v>
      </c>
      <c r="P32" s="88"/>
      <c r="Q32" s="87"/>
      <c r="R32" s="121">
        <v>2.2000000000000002</v>
      </c>
      <c r="S32" s="87"/>
      <c r="T32" s="121">
        <v>2.2000000000000002</v>
      </c>
      <c r="U32" s="87"/>
      <c r="V32" s="121">
        <v>2.2000000000000002</v>
      </c>
      <c r="W32" s="88"/>
      <c r="X32" s="88"/>
      <c r="Y32" s="88"/>
      <c r="Z32" s="87"/>
      <c r="AA32" s="11">
        <v>2.2000000000000002</v>
      </c>
      <c r="AB32" s="86">
        <v>2.2000000000000002</v>
      </c>
      <c r="AC32" s="88"/>
      <c r="AD32" s="87"/>
      <c r="AE32" s="12">
        <v>2.2000000000000002</v>
      </c>
    </row>
    <row r="33" spans="5:31" ht="20.25" customHeight="1" x14ac:dyDescent="0.25">
      <c r="E33" s="89" t="s">
        <v>37</v>
      </c>
      <c r="F33" s="88"/>
      <c r="G33" s="88"/>
      <c r="H33" s="90"/>
      <c r="I33" s="121" t="s">
        <v>1182</v>
      </c>
      <c r="J33" s="87"/>
      <c r="K33" s="121" t="s">
        <v>1182</v>
      </c>
      <c r="L33" s="87"/>
      <c r="M33" s="121" t="s">
        <v>1182</v>
      </c>
      <c r="N33" s="87"/>
      <c r="O33" s="121" t="s">
        <v>1182</v>
      </c>
      <c r="P33" s="88"/>
      <c r="Q33" s="87"/>
      <c r="R33" s="121" t="s">
        <v>1182</v>
      </c>
      <c r="S33" s="87"/>
      <c r="T33" s="121" t="s">
        <v>1182</v>
      </c>
      <c r="U33" s="87"/>
      <c r="V33" s="121" t="s">
        <v>1182</v>
      </c>
      <c r="W33" s="88"/>
      <c r="X33" s="88"/>
      <c r="Y33" s="88"/>
      <c r="Z33" s="87"/>
      <c r="AA33" s="5" t="s">
        <v>1182</v>
      </c>
      <c r="AB33" s="86" t="s">
        <v>1182</v>
      </c>
      <c r="AC33" s="88"/>
      <c r="AD33" s="87"/>
      <c r="AE33" s="6" t="s">
        <v>1182</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3fYzWd7fzWxQoqbDTGqa/8gqJpLeVP0OD+tNet9IT3kUaan+nWxvypRX6islRXi9uyCFrVwW8lr2zqe0WOcg/Q==" saltValue="djtLyCKDNNjZ0Ddt+G8TD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57978078-28BA-4677-B866-D093711F763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T130 - Boat Creek BSP (132/66kV)</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dimension ref="B1:AI49"/>
  <sheetViews>
    <sheetView showGridLines="0" topLeftCell="A3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1235</v>
      </c>
      <c r="I3" s="110"/>
      <c r="J3" s="110"/>
      <c r="K3" s="110"/>
      <c r="L3" s="110"/>
      <c r="M3" s="110"/>
      <c r="N3" s="110"/>
      <c r="O3" s="110"/>
      <c r="P3" s="110"/>
      <c r="Q3" s="110"/>
      <c r="R3" s="110"/>
      <c r="U3" s="112" t="s">
        <v>3</v>
      </c>
      <c r="V3" s="110"/>
      <c r="X3" s="113" t="s">
        <v>327</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82</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1236</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1237</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1238</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49.8</v>
      </c>
      <c r="J24" s="87"/>
      <c r="K24" s="122">
        <v>49.8</v>
      </c>
      <c r="L24" s="87"/>
      <c r="M24" s="122">
        <v>49.8</v>
      </c>
      <c r="N24" s="87"/>
      <c r="O24" s="122">
        <v>49.8</v>
      </c>
      <c r="P24" s="88"/>
      <c r="Q24" s="87"/>
      <c r="R24" s="122">
        <v>49.8</v>
      </c>
      <c r="S24" s="87"/>
      <c r="T24" s="122">
        <v>55.8</v>
      </c>
      <c r="U24" s="87"/>
      <c r="V24" s="122">
        <v>55.8</v>
      </c>
      <c r="W24" s="88"/>
      <c r="X24" s="88"/>
      <c r="Y24" s="88"/>
      <c r="Z24" s="87"/>
      <c r="AA24" s="3">
        <v>55.8</v>
      </c>
      <c r="AB24" s="91">
        <v>55.8</v>
      </c>
      <c r="AC24" s="88"/>
      <c r="AD24" s="87"/>
      <c r="AE24" s="4">
        <v>55.8</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6.2</v>
      </c>
      <c r="J26" s="87"/>
      <c r="K26" s="122">
        <v>6.2</v>
      </c>
      <c r="L26" s="87"/>
      <c r="M26" s="122">
        <v>6.2</v>
      </c>
      <c r="N26" s="87"/>
      <c r="O26" s="122">
        <v>6.3</v>
      </c>
      <c r="P26" s="88"/>
      <c r="Q26" s="87"/>
      <c r="R26" s="122">
        <v>6.3</v>
      </c>
      <c r="S26" s="87"/>
      <c r="T26" s="122">
        <v>5</v>
      </c>
      <c r="U26" s="87"/>
      <c r="V26" s="122">
        <v>5</v>
      </c>
      <c r="W26" s="88"/>
      <c r="X26" s="88"/>
      <c r="Y26" s="88"/>
      <c r="Z26" s="87"/>
      <c r="AA26" s="3">
        <v>4.9000000000000004</v>
      </c>
      <c r="AB26" s="91">
        <v>4.9000000000000004</v>
      </c>
      <c r="AC26" s="88"/>
      <c r="AD26" s="87"/>
      <c r="AE26" s="4">
        <v>5</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0.999</v>
      </c>
      <c r="J29" s="87"/>
      <c r="K29" s="124">
        <v>0.999</v>
      </c>
      <c r="L29" s="87"/>
      <c r="M29" s="124">
        <v>0.999</v>
      </c>
      <c r="N29" s="87"/>
      <c r="O29" s="124">
        <v>0.999</v>
      </c>
      <c r="P29" s="88"/>
      <c r="Q29" s="87"/>
      <c r="R29" s="124">
        <v>0.999</v>
      </c>
      <c r="S29" s="87"/>
      <c r="T29" s="124">
        <v>0.99299999999999999</v>
      </c>
      <c r="U29" s="87"/>
      <c r="V29" s="124">
        <v>0.99299999999999999</v>
      </c>
      <c r="W29" s="88"/>
      <c r="X29" s="88"/>
      <c r="Y29" s="88"/>
      <c r="Z29" s="87"/>
      <c r="AA29" s="7">
        <v>0.99299999999999999</v>
      </c>
      <c r="AB29" s="94">
        <v>0.99299999999999999</v>
      </c>
      <c r="AC29" s="88"/>
      <c r="AD29" s="87"/>
      <c r="AE29" s="8">
        <v>0.99299999999999999</v>
      </c>
    </row>
    <row r="30" spans="4:31" ht="13.15" customHeight="1" x14ac:dyDescent="0.25">
      <c r="E30" s="89" t="s">
        <v>34</v>
      </c>
      <c r="F30" s="88"/>
      <c r="G30" s="88"/>
      <c r="H30" s="90"/>
      <c r="I30" s="122">
        <v>29.4</v>
      </c>
      <c r="J30" s="87"/>
      <c r="K30" s="122">
        <v>29.4</v>
      </c>
      <c r="L30" s="87"/>
      <c r="M30" s="122">
        <v>29.4</v>
      </c>
      <c r="N30" s="87"/>
      <c r="O30" s="122">
        <v>29.4</v>
      </c>
      <c r="P30" s="88"/>
      <c r="Q30" s="87"/>
      <c r="R30" s="122">
        <v>29.4</v>
      </c>
      <c r="S30" s="87"/>
      <c r="T30" s="122">
        <v>29.9</v>
      </c>
      <c r="U30" s="87"/>
      <c r="V30" s="122">
        <v>29.9</v>
      </c>
      <c r="W30" s="88"/>
      <c r="X30" s="88"/>
      <c r="Y30" s="88"/>
      <c r="Z30" s="87"/>
      <c r="AA30" s="3">
        <v>29.9</v>
      </c>
      <c r="AB30" s="91">
        <v>29.9</v>
      </c>
      <c r="AC30" s="88"/>
      <c r="AD30" s="87"/>
      <c r="AE30" s="4">
        <v>29.9</v>
      </c>
    </row>
    <row r="31" spans="4:31" ht="13.15" customHeight="1" x14ac:dyDescent="0.25">
      <c r="E31" s="92" t="s">
        <v>35</v>
      </c>
      <c r="F31" s="88"/>
      <c r="G31" s="88"/>
      <c r="H31" s="90"/>
      <c r="I31" s="123">
        <v>5.8</v>
      </c>
      <c r="J31" s="87"/>
      <c r="K31" s="123">
        <v>5.8</v>
      </c>
      <c r="L31" s="87"/>
      <c r="M31" s="123">
        <v>5.8</v>
      </c>
      <c r="N31" s="87"/>
      <c r="O31" s="123">
        <v>5.8</v>
      </c>
      <c r="P31" s="88"/>
      <c r="Q31" s="87"/>
      <c r="R31" s="123">
        <v>5.8</v>
      </c>
      <c r="S31" s="87"/>
      <c r="T31" s="123">
        <v>4.8</v>
      </c>
      <c r="U31" s="87"/>
      <c r="V31" s="123">
        <v>4.8</v>
      </c>
      <c r="W31" s="88"/>
      <c r="X31" s="88"/>
      <c r="Y31" s="88"/>
      <c r="Z31" s="87"/>
      <c r="AA31" s="9">
        <v>4.8</v>
      </c>
      <c r="AB31" s="93">
        <v>4.8</v>
      </c>
      <c r="AC31" s="88"/>
      <c r="AD31" s="87"/>
      <c r="AE31" s="10">
        <v>4.8</v>
      </c>
    </row>
    <row r="32" spans="4:31" ht="20.25" customHeight="1" x14ac:dyDescent="0.25">
      <c r="E32" s="89" t="s">
        <v>36</v>
      </c>
      <c r="F32" s="88"/>
      <c r="G32" s="88"/>
      <c r="H32" s="90"/>
      <c r="I32" s="121">
        <v>0.3</v>
      </c>
      <c r="J32" s="87"/>
      <c r="K32" s="121">
        <v>0.3</v>
      </c>
      <c r="L32" s="87"/>
      <c r="M32" s="121">
        <v>0.3</v>
      </c>
      <c r="N32" s="87"/>
      <c r="O32" s="121">
        <v>0.3</v>
      </c>
      <c r="P32" s="88"/>
      <c r="Q32" s="87"/>
      <c r="R32" s="121">
        <v>0.3</v>
      </c>
      <c r="S32" s="87"/>
      <c r="T32" s="121">
        <v>0.2</v>
      </c>
      <c r="U32" s="87"/>
      <c r="V32" s="121">
        <v>0.2</v>
      </c>
      <c r="W32" s="88"/>
      <c r="X32" s="88"/>
      <c r="Y32" s="88"/>
      <c r="Z32" s="87"/>
      <c r="AA32" s="11">
        <v>0.2</v>
      </c>
      <c r="AB32" s="86">
        <v>0.2</v>
      </c>
      <c r="AC32" s="88"/>
      <c r="AD32" s="87"/>
      <c r="AE32" s="12">
        <v>0.2</v>
      </c>
    </row>
    <row r="33" spans="5:31" ht="20.25" customHeight="1" x14ac:dyDescent="0.25">
      <c r="E33" s="89" t="s">
        <v>37</v>
      </c>
      <c r="F33" s="88"/>
      <c r="G33" s="88"/>
      <c r="H33" s="90"/>
      <c r="I33" s="121" t="s">
        <v>458</v>
      </c>
      <c r="J33" s="87"/>
      <c r="K33" s="121" t="s">
        <v>458</v>
      </c>
      <c r="L33" s="87"/>
      <c r="M33" s="121" t="s">
        <v>458</v>
      </c>
      <c r="N33" s="87"/>
      <c r="O33" s="121" t="s">
        <v>458</v>
      </c>
      <c r="P33" s="88"/>
      <c r="Q33" s="87"/>
      <c r="R33" s="121" t="s">
        <v>458</v>
      </c>
      <c r="S33" s="87"/>
      <c r="T33" s="121" t="s">
        <v>458</v>
      </c>
      <c r="U33" s="87"/>
      <c r="V33" s="121" t="s">
        <v>458</v>
      </c>
      <c r="W33" s="88"/>
      <c r="X33" s="88"/>
      <c r="Y33" s="88"/>
      <c r="Z33" s="87"/>
      <c r="AA33" s="5" t="s">
        <v>458</v>
      </c>
      <c r="AB33" s="86" t="s">
        <v>458</v>
      </c>
      <c r="AC33" s="88"/>
      <c r="AD33" s="87"/>
      <c r="AE33" s="6" t="s">
        <v>458</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kaEflVNFlcbaNoMtquVtxcLLKfWiS9YQnoa3H/6PsfH7a7YDQfyM3pJyrEXbRbevDMyysWBMa2ku2NZp649E8w==" saltValue="+S3zJKQq3GHx7gaZfj69c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8920351A-67D0-47BC-830B-4F49F0F135C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T159 - Lakeland BSP (132/66kV)</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1257</v>
      </c>
      <c r="I3" s="110"/>
      <c r="J3" s="110"/>
      <c r="K3" s="110"/>
      <c r="L3" s="110"/>
      <c r="M3" s="110"/>
      <c r="N3" s="110"/>
      <c r="O3" s="110"/>
      <c r="P3" s="110"/>
      <c r="Q3" s="110"/>
      <c r="R3" s="110"/>
      <c r="U3" s="112" t="s">
        <v>3</v>
      </c>
      <c r="V3" s="110"/>
      <c r="X3" s="113" t="s">
        <v>1258</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1259</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1260</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89.3</v>
      </c>
      <c r="J24" s="87"/>
      <c r="K24" s="122">
        <v>89.3</v>
      </c>
      <c r="L24" s="87"/>
      <c r="M24" s="122">
        <v>89.3</v>
      </c>
      <c r="N24" s="87"/>
      <c r="O24" s="122">
        <v>89.3</v>
      </c>
      <c r="P24" s="88"/>
      <c r="Q24" s="87"/>
      <c r="R24" s="122">
        <v>89.3</v>
      </c>
      <c r="S24" s="87"/>
      <c r="T24" s="122">
        <v>97.7</v>
      </c>
      <c r="U24" s="87"/>
      <c r="V24" s="122">
        <v>97.7</v>
      </c>
      <c r="W24" s="88"/>
      <c r="X24" s="88"/>
      <c r="Y24" s="88"/>
      <c r="Z24" s="87"/>
      <c r="AA24" s="3">
        <v>97.7</v>
      </c>
      <c r="AB24" s="91">
        <v>97.7</v>
      </c>
      <c r="AC24" s="88"/>
      <c r="AD24" s="87"/>
      <c r="AE24" s="4">
        <v>97.7</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21.4</v>
      </c>
      <c r="J26" s="87"/>
      <c r="K26" s="122">
        <v>21.4</v>
      </c>
      <c r="L26" s="87"/>
      <c r="M26" s="122">
        <v>21.4</v>
      </c>
      <c r="N26" s="87"/>
      <c r="O26" s="122">
        <v>21.5</v>
      </c>
      <c r="P26" s="88"/>
      <c r="Q26" s="87"/>
      <c r="R26" s="122">
        <v>21.5</v>
      </c>
      <c r="S26" s="87"/>
      <c r="T26" s="122">
        <v>20.9</v>
      </c>
      <c r="U26" s="87"/>
      <c r="V26" s="122">
        <v>20.9</v>
      </c>
      <c r="W26" s="88"/>
      <c r="X26" s="88"/>
      <c r="Y26" s="88"/>
      <c r="Z26" s="87"/>
      <c r="AA26" s="3">
        <v>20.7</v>
      </c>
      <c r="AB26" s="91">
        <v>20.6</v>
      </c>
      <c r="AC26" s="88"/>
      <c r="AD26" s="87"/>
      <c r="AE26" s="4">
        <v>20.7</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0.97099999999999997</v>
      </c>
      <c r="J29" s="87"/>
      <c r="K29" s="124">
        <v>0.97099999999999997</v>
      </c>
      <c r="L29" s="87"/>
      <c r="M29" s="124">
        <v>0.97099999999999997</v>
      </c>
      <c r="N29" s="87"/>
      <c r="O29" s="124">
        <v>0.97099999999999997</v>
      </c>
      <c r="P29" s="88"/>
      <c r="Q29" s="87"/>
      <c r="R29" s="124">
        <v>0.97099999999999997</v>
      </c>
      <c r="S29" s="87"/>
      <c r="T29" s="124">
        <v>0.95699999999999996</v>
      </c>
      <c r="U29" s="87"/>
      <c r="V29" s="124">
        <v>0.95699999999999996</v>
      </c>
      <c r="W29" s="88"/>
      <c r="X29" s="88"/>
      <c r="Y29" s="88"/>
      <c r="Z29" s="87"/>
      <c r="AA29" s="7">
        <v>0.95699999999999996</v>
      </c>
      <c r="AB29" s="94">
        <v>0.95699999999999996</v>
      </c>
      <c r="AC29" s="88"/>
      <c r="AD29" s="87"/>
      <c r="AE29" s="8">
        <v>0.95699999999999996</v>
      </c>
    </row>
    <row r="30" spans="4:31" ht="13.15" customHeight="1" x14ac:dyDescent="0.25">
      <c r="E30" s="89" t="s">
        <v>34</v>
      </c>
      <c r="F30" s="88"/>
      <c r="G30" s="88"/>
      <c r="H30" s="90"/>
      <c r="I30" s="122">
        <v>52.3</v>
      </c>
      <c r="J30" s="87"/>
      <c r="K30" s="122">
        <v>52.3</v>
      </c>
      <c r="L30" s="87"/>
      <c r="M30" s="122">
        <v>52.3</v>
      </c>
      <c r="N30" s="87"/>
      <c r="O30" s="122">
        <v>52.3</v>
      </c>
      <c r="P30" s="88"/>
      <c r="Q30" s="87"/>
      <c r="R30" s="122">
        <v>52.3</v>
      </c>
      <c r="S30" s="87"/>
      <c r="T30" s="122">
        <v>56.1</v>
      </c>
      <c r="U30" s="87"/>
      <c r="V30" s="122">
        <v>56.1</v>
      </c>
      <c r="W30" s="88"/>
      <c r="X30" s="88"/>
      <c r="Y30" s="88"/>
      <c r="Z30" s="87"/>
      <c r="AA30" s="3">
        <v>56.1</v>
      </c>
      <c r="AB30" s="91">
        <v>56.1</v>
      </c>
      <c r="AC30" s="88"/>
      <c r="AD30" s="87"/>
      <c r="AE30" s="4">
        <v>56.1</v>
      </c>
    </row>
    <row r="31" spans="4:31" ht="13.15" customHeight="1" x14ac:dyDescent="0.25">
      <c r="E31" s="92" t="s">
        <v>35</v>
      </c>
      <c r="F31" s="88"/>
      <c r="G31" s="88"/>
      <c r="H31" s="90"/>
      <c r="I31" s="123">
        <v>20.5</v>
      </c>
      <c r="J31" s="87"/>
      <c r="K31" s="123">
        <v>20.5</v>
      </c>
      <c r="L31" s="87"/>
      <c r="M31" s="123">
        <v>20.5</v>
      </c>
      <c r="N31" s="87"/>
      <c r="O31" s="123">
        <v>20.5</v>
      </c>
      <c r="P31" s="88"/>
      <c r="Q31" s="87"/>
      <c r="R31" s="123">
        <v>20.6</v>
      </c>
      <c r="S31" s="87"/>
      <c r="T31" s="123">
        <v>20.2</v>
      </c>
      <c r="U31" s="87"/>
      <c r="V31" s="123">
        <v>20.2</v>
      </c>
      <c r="W31" s="88"/>
      <c r="X31" s="88"/>
      <c r="Y31" s="88"/>
      <c r="Z31" s="87"/>
      <c r="AA31" s="9">
        <v>20</v>
      </c>
      <c r="AB31" s="93">
        <v>19.899999999999999</v>
      </c>
      <c r="AC31" s="88"/>
      <c r="AD31" s="87"/>
      <c r="AE31" s="10">
        <v>20</v>
      </c>
    </row>
    <row r="32" spans="4:31" ht="20.25" customHeight="1" x14ac:dyDescent="0.25">
      <c r="E32" s="89" t="s">
        <v>36</v>
      </c>
      <c r="F32" s="88"/>
      <c r="G32" s="88"/>
      <c r="H32" s="90"/>
      <c r="I32" s="121">
        <v>1</v>
      </c>
      <c r="J32" s="87"/>
      <c r="K32" s="121">
        <v>1</v>
      </c>
      <c r="L32" s="87"/>
      <c r="M32" s="121">
        <v>1</v>
      </c>
      <c r="N32" s="87"/>
      <c r="O32" s="121">
        <v>1</v>
      </c>
      <c r="P32" s="88"/>
      <c r="Q32" s="87"/>
      <c r="R32" s="121">
        <v>1</v>
      </c>
      <c r="S32" s="87"/>
      <c r="T32" s="121">
        <v>1</v>
      </c>
      <c r="U32" s="87"/>
      <c r="V32" s="121">
        <v>1</v>
      </c>
      <c r="W32" s="88"/>
      <c r="X32" s="88"/>
      <c r="Y32" s="88"/>
      <c r="Z32" s="87"/>
      <c r="AA32" s="11">
        <v>1</v>
      </c>
      <c r="AB32" s="86">
        <v>1</v>
      </c>
      <c r="AC32" s="88"/>
      <c r="AD32" s="87"/>
      <c r="AE32" s="12">
        <v>1</v>
      </c>
    </row>
    <row r="33" spans="5:31" ht="20.25" customHeight="1" x14ac:dyDescent="0.25">
      <c r="E33" s="89" t="s">
        <v>37</v>
      </c>
      <c r="F33" s="88"/>
      <c r="G33" s="88"/>
      <c r="H33" s="90"/>
      <c r="I33" s="121" t="s">
        <v>325</v>
      </c>
      <c r="J33" s="87"/>
      <c r="K33" s="121" t="s">
        <v>325</v>
      </c>
      <c r="L33" s="87"/>
      <c r="M33" s="121" t="s">
        <v>325</v>
      </c>
      <c r="N33" s="87"/>
      <c r="O33" s="121" t="s">
        <v>325</v>
      </c>
      <c r="P33" s="88"/>
      <c r="Q33" s="87"/>
      <c r="R33" s="121" t="s">
        <v>325</v>
      </c>
      <c r="S33" s="87"/>
      <c r="T33" s="121" t="s">
        <v>325</v>
      </c>
      <c r="U33" s="87"/>
      <c r="V33" s="121" t="s">
        <v>325</v>
      </c>
      <c r="W33" s="88"/>
      <c r="X33" s="88"/>
      <c r="Y33" s="88"/>
      <c r="Z33" s="87"/>
      <c r="AA33" s="5" t="s">
        <v>325</v>
      </c>
      <c r="AB33" s="86" t="s">
        <v>325</v>
      </c>
      <c r="AC33" s="88"/>
      <c r="AD33" s="87"/>
      <c r="AE33" s="6" t="s">
        <v>325</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O+nCRPJGm1rAX7hl4vTYwK2lO8kfPOVH0v6+eVaGYhCx3lKWObldwu9SNB9jgQEjIaRCH2MTLf8VlpaBFqYGSg==" saltValue="aIFQ51NMUYQh/X8F/Kzhkw=="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0FF61FB3-58B2-4AD4-BBA7-87E088A4D9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T163 - Rolleston BSP (132/66kV)</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dimension ref="B1:AI49"/>
  <sheetViews>
    <sheetView showGridLines="0" topLeftCell="A13"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1223</v>
      </c>
      <c r="I3" s="110"/>
      <c r="J3" s="110"/>
      <c r="K3" s="110"/>
      <c r="L3" s="110"/>
      <c r="M3" s="110"/>
      <c r="N3" s="110"/>
      <c r="O3" s="110"/>
      <c r="P3" s="110"/>
      <c r="Q3" s="110"/>
      <c r="R3" s="110"/>
      <c r="U3" s="112" t="s">
        <v>3</v>
      </c>
      <c r="V3" s="110"/>
      <c r="X3" s="113" t="s">
        <v>1187</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1224</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1225</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32</v>
      </c>
      <c r="J24" s="87"/>
      <c r="K24" s="122">
        <v>32</v>
      </c>
      <c r="L24" s="87"/>
      <c r="M24" s="122">
        <v>32</v>
      </c>
      <c r="N24" s="87"/>
      <c r="O24" s="122">
        <v>32</v>
      </c>
      <c r="P24" s="88"/>
      <c r="Q24" s="87"/>
      <c r="R24" s="122">
        <v>32</v>
      </c>
      <c r="S24" s="87"/>
      <c r="T24" s="122">
        <v>32</v>
      </c>
      <c r="U24" s="87"/>
      <c r="V24" s="122">
        <v>32</v>
      </c>
      <c r="W24" s="88"/>
      <c r="X24" s="88"/>
      <c r="Y24" s="88"/>
      <c r="Z24" s="87"/>
      <c r="AA24" s="3">
        <v>32</v>
      </c>
      <c r="AB24" s="91">
        <v>32</v>
      </c>
      <c r="AC24" s="88"/>
      <c r="AD24" s="87"/>
      <c r="AE24" s="4">
        <v>32</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5.7</v>
      </c>
      <c r="J26" s="87"/>
      <c r="K26" s="122">
        <v>5.7</v>
      </c>
      <c r="L26" s="87"/>
      <c r="M26" s="122">
        <v>5.7</v>
      </c>
      <c r="N26" s="87"/>
      <c r="O26" s="122">
        <v>5.7</v>
      </c>
      <c r="P26" s="88"/>
      <c r="Q26" s="87"/>
      <c r="R26" s="122">
        <v>5.7</v>
      </c>
      <c r="S26" s="87"/>
      <c r="T26" s="122">
        <v>4.8</v>
      </c>
      <c r="U26" s="87"/>
      <c r="V26" s="122">
        <v>4.8</v>
      </c>
      <c r="W26" s="88"/>
      <c r="X26" s="88"/>
      <c r="Y26" s="88"/>
      <c r="Z26" s="87"/>
      <c r="AA26" s="3">
        <v>4.8</v>
      </c>
      <c r="AB26" s="91">
        <v>4.8</v>
      </c>
      <c r="AC26" s="88"/>
      <c r="AD26" s="87"/>
      <c r="AE26" s="4">
        <v>4.8</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0.95199999999999996</v>
      </c>
      <c r="J29" s="87"/>
      <c r="K29" s="124">
        <v>0.95199999999999996</v>
      </c>
      <c r="L29" s="87"/>
      <c r="M29" s="124">
        <v>0.95199999999999996</v>
      </c>
      <c r="N29" s="87"/>
      <c r="O29" s="124">
        <v>0.95199999999999996</v>
      </c>
      <c r="P29" s="88"/>
      <c r="Q29" s="87"/>
      <c r="R29" s="124">
        <v>0.95199999999999996</v>
      </c>
      <c r="S29" s="87"/>
      <c r="T29" s="124">
        <v>0.94099999999999995</v>
      </c>
      <c r="U29" s="87"/>
      <c r="V29" s="124">
        <v>0.94099999999999995</v>
      </c>
      <c r="W29" s="88"/>
      <c r="X29" s="88"/>
      <c r="Y29" s="88"/>
      <c r="Z29" s="87"/>
      <c r="AA29" s="7">
        <v>0.94099999999999995</v>
      </c>
      <c r="AB29" s="94">
        <v>0.94099999999999995</v>
      </c>
      <c r="AC29" s="88"/>
      <c r="AD29" s="87"/>
      <c r="AE29" s="8">
        <v>0.94099999999999995</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5.3</v>
      </c>
      <c r="J31" s="87"/>
      <c r="K31" s="123">
        <v>5.3</v>
      </c>
      <c r="L31" s="87"/>
      <c r="M31" s="123">
        <v>5.3</v>
      </c>
      <c r="N31" s="87"/>
      <c r="O31" s="123">
        <v>5.3</v>
      </c>
      <c r="P31" s="88"/>
      <c r="Q31" s="87"/>
      <c r="R31" s="123">
        <v>5.4</v>
      </c>
      <c r="S31" s="87"/>
      <c r="T31" s="123">
        <v>4.7</v>
      </c>
      <c r="U31" s="87"/>
      <c r="V31" s="123">
        <v>4.7</v>
      </c>
      <c r="W31" s="88"/>
      <c r="X31" s="88"/>
      <c r="Y31" s="88"/>
      <c r="Z31" s="87"/>
      <c r="AA31" s="9">
        <v>4.5999999999999996</v>
      </c>
      <c r="AB31" s="93">
        <v>4.5999999999999996</v>
      </c>
      <c r="AC31" s="88"/>
      <c r="AD31" s="87"/>
      <c r="AE31" s="10">
        <v>4.7</v>
      </c>
    </row>
    <row r="32" spans="4:31" ht="20.25" customHeight="1" x14ac:dyDescent="0.25">
      <c r="E32" s="89" t="s">
        <v>36</v>
      </c>
      <c r="F32" s="88"/>
      <c r="G32" s="88"/>
      <c r="H32" s="90"/>
      <c r="I32" s="121">
        <v>0.3</v>
      </c>
      <c r="J32" s="87"/>
      <c r="K32" s="121">
        <v>0.3</v>
      </c>
      <c r="L32" s="87"/>
      <c r="M32" s="121">
        <v>0.3</v>
      </c>
      <c r="N32" s="87"/>
      <c r="O32" s="121">
        <v>0.3</v>
      </c>
      <c r="P32" s="88"/>
      <c r="Q32" s="87"/>
      <c r="R32" s="121">
        <v>0.3</v>
      </c>
      <c r="S32" s="87"/>
      <c r="T32" s="121">
        <v>0.2</v>
      </c>
      <c r="U32" s="87"/>
      <c r="V32" s="121">
        <v>0.2</v>
      </c>
      <c r="W32" s="88"/>
      <c r="X32" s="88"/>
      <c r="Y32" s="88"/>
      <c r="Z32" s="87"/>
      <c r="AA32" s="11">
        <v>0.2</v>
      </c>
      <c r="AB32" s="86">
        <v>0.2</v>
      </c>
      <c r="AC32" s="88"/>
      <c r="AD32" s="87"/>
      <c r="AE32" s="12">
        <v>0.2</v>
      </c>
    </row>
    <row r="33" spans="5:31" ht="20.25" customHeight="1" x14ac:dyDescent="0.25">
      <c r="E33" s="89" t="s">
        <v>37</v>
      </c>
      <c r="F33" s="88"/>
      <c r="G33" s="88"/>
      <c r="H33" s="90"/>
      <c r="I33" s="121" t="s">
        <v>143</v>
      </c>
      <c r="J33" s="87"/>
      <c r="K33" s="121" t="s">
        <v>143</v>
      </c>
      <c r="L33" s="87"/>
      <c r="M33" s="121" t="s">
        <v>143</v>
      </c>
      <c r="N33" s="87"/>
      <c r="O33" s="121" t="s">
        <v>143</v>
      </c>
      <c r="P33" s="88"/>
      <c r="Q33" s="87"/>
      <c r="R33" s="121" t="s">
        <v>143</v>
      </c>
      <c r="S33" s="87"/>
      <c r="T33" s="121" t="s">
        <v>143</v>
      </c>
      <c r="U33" s="87"/>
      <c r="V33" s="121" t="s">
        <v>143</v>
      </c>
      <c r="W33" s="88"/>
      <c r="X33" s="88"/>
      <c r="Y33" s="88"/>
      <c r="Z33" s="87"/>
      <c r="AA33" s="5" t="s">
        <v>143</v>
      </c>
      <c r="AB33" s="86" t="s">
        <v>143</v>
      </c>
      <c r="AC33" s="88"/>
      <c r="AD33" s="87"/>
      <c r="AE33" s="6" t="s">
        <v>143</v>
      </c>
    </row>
    <row r="34" spans="5:31" ht="13.15" customHeight="1" x14ac:dyDescent="0.25">
      <c r="E34" s="89" t="s">
        <v>39</v>
      </c>
      <c r="F34" s="88"/>
      <c r="G34" s="88"/>
      <c r="H34" s="90"/>
      <c r="I34" s="122">
        <v>5.3</v>
      </c>
      <c r="J34" s="87"/>
      <c r="K34" s="122">
        <v>5.3</v>
      </c>
      <c r="L34" s="87"/>
      <c r="M34" s="122">
        <v>5.3</v>
      </c>
      <c r="N34" s="87"/>
      <c r="O34" s="122">
        <v>5.3</v>
      </c>
      <c r="P34" s="88"/>
      <c r="Q34" s="87"/>
      <c r="R34" s="122">
        <v>5.4</v>
      </c>
      <c r="S34" s="87"/>
      <c r="T34" s="122">
        <v>4.7</v>
      </c>
      <c r="U34" s="87"/>
      <c r="V34" s="122">
        <v>4.7</v>
      </c>
      <c r="W34" s="88"/>
      <c r="X34" s="88"/>
      <c r="Y34" s="88"/>
      <c r="Z34" s="87"/>
      <c r="AA34" s="3">
        <v>4.5999999999999996</v>
      </c>
      <c r="AB34" s="91">
        <v>4.5999999999999996</v>
      </c>
      <c r="AC34" s="88"/>
      <c r="AD34" s="87"/>
      <c r="AE34" s="4">
        <v>4.7</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15</v>
      </c>
      <c r="J37" s="87"/>
      <c r="K37" s="122">
        <v>15</v>
      </c>
      <c r="L37" s="87"/>
      <c r="M37" s="122">
        <v>15</v>
      </c>
      <c r="N37" s="87"/>
      <c r="O37" s="122">
        <v>15</v>
      </c>
      <c r="P37" s="88"/>
      <c r="Q37" s="87"/>
      <c r="R37" s="122">
        <v>15</v>
      </c>
      <c r="S37" s="87"/>
      <c r="T37" s="122">
        <v>15</v>
      </c>
      <c r="U37" s="87"/>
      <c r="V37" s="122">
        <v>15</v>
      </c>
      <c r="W37" s="88"/>
      <c r="X37" s="88"/>
      <c r="Y37" s="88"/>
      <c r="Z37" s="87"/>
      <c r="AA37" s="3">
        <v>15</v>
      </c>
      <c r="AB37" s="91">
        <v>15</v>
      </c>
      <c r="AC37" s="88"/>
      <c r="AD37" s="87"/>
      <c r="AE37" s="4">
        <v>15</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uatNmz6awc77igyAiCBBl0VC4Eh1FfgaXP+1JKMZS8f4UPVJW6Vpa8gD9MxzV9ehrVgpeQ/Qi6Ebt49E2aMt/g==" saltValue="nkuc70sbaLo7HqfISW89Q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3D101E9E-2832-43F1-9915-B536AD5DED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T166 - Granite Creek BSP (132/66kV)</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1239</v>
      </c>
      <c r="I3" s="110"/>
      <c r="J3" s="110"/>
      <c r="K3" s="110"/>
      <c r="L3" s="110"/>
      <c r="M3" s="110"/>
      <c r="N3" s="110"/>
      <c r="O3" s="110"/>
      <c r="P3" s="110"/>
      <c r="Q3" s="110"/>
      <c r="R3" s="110"/>
      <c r="U3" s="112" t="s">
        <v>3</v>
      </c>
      <c r="V3" s="110"/>
      <c r="X3" s="113" t="s">
        <v>1240</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68</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1241</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1242</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175.8</v>
      </c>
      <c r="J24" s="87"/>
      <c r="K24" s="122">
        <v>175.8</v>
      </c>
      <c r="L24" s="87"/>
      <c r="M24" s="122">
        <v>175.8</v>
      </c>
      <c r="N24" s="87"/>
      <c r="O24" s="122">
        <v>175.8</v>
      </c>
      <c r="P24" s="88"/>
      <c r="Q24" s="87"/>
      <c r="R24" s="122">
        <v>175.8</v>
      </c>
      <c r="S24" s="87"/>
      <c r="T24" s="122">
        <v>185.2</v>
      </c>
      <c r="U24" s="87"/>
      <c r="V24" s="122">
        <v>185.2</v>
      </c>
      <c r="W24" s="88"/>
      <c r="X24" s="88"/>
      <c r="Y24" s="88"/>
      <c r="Z24" s="87"/>
      <c r="AA24" s="3">
        <v>185.2</v>
      </c>
      <c r="AB24" s="91">
        <v>185.2</v>
      </c>
      <c r="AC24" s="88"/>
      <c r="AD24" s="87"/>
      <c r="AE24" s="4">
        <v>185.2</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47.9</v>
      </c>
      <c r="J26" s="87"/>
      <c r="K26" s="122">
        <v>47.9</v>
      </c>
      <c r="L26" s="87"/>
      <c r="M26" s="122">
        <v>48</v>
      </c>
      <c r="N26" s="87"/>
      <c r="O26" s="122">
        <v>48.2</v>
      </c>
      <c r="P26" s="88"/>
      <c r="Q26" s="87"/>
      <c r="R26" s="122">
        <v>48.3</v>
      </c>
      <c r="S26" s="87"/>
      <c r="T26" s="122">
        <v>43.3</v>
      </c>
      <c r="U26" s="87"/>
      <c r="V26" s="122">
        <v>43.2</v>
      </c>
      <c r="W26" s="88"/>
      <c r="X26" s="88"/>
      <c r="Y26" s="88"/>
      <c r="Z26" s="87"/>
      <c r="AA26" s="3">
        <v>42.9</v>
      </c>
      <c r="AB26" s="91">
        <v>42.8</v>
      </c>
      <c r="AC26" s="88"/>
      <c r="AD26" s="87"/>
      <c r="AE26" s="4">
        <v>43</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0.96899999999999997</v>
      </c>
      <c r="J29" s="87"/>
      <c r="K29" s="124">
        <v>0.96899999999999997</v>
      </c>
      <c r="L29" s="87"/>
      <c r="M29" s="124">
        <v>0.96899999999999997</v>
      </c>
      <c r="N29" s="87"/>
      <c r="O29" s="124">
        <v>0.96899999999999997</v>
      </c>
      <c r="P29" s="88"/>
      <c r="Q29" s="87"/>
      <c r="R29" s="124">
        <v>0.96899999999999997</v>
      </c>
      <c r="S29" s="87"/>
      <c r="T29" s="124">
        <v>0.95299999999999996</v>
      </c>
      <c r="U29" s="87"/>
      <c r="V29" s="124">
        <v>0.95299999999999996</v>
      </c>
      <c r="W29" s="88"/>
      <c r="X29" s="88"/>
      <c r="Y29" s="88"/>
      <c r="Z29" s="87"/>
      <c r="AA29" s="7">
        <v>0.95299999999999996</v>
      </c>
      <c r="AB29" s="94">
        <v>0.95299999999999996</v>
      </c>
      <c r="AC29" s="88"/>
      <c r="AD29" s="87"/>
      <c r="AE29" s="8">
        <v>0.95299999999999996</v>
      </c>
    </row>
    <row r="30" spans="4:31" ht="13.15" customHeight="1" x14ac:dyDescent="0.25">
      <c r="E30" s="89" t="s">
        <v>34</v>
      </c>
      <c r="F30" s="88"/>
      <c r="G30" s="88"/>
      <c r="H30" s="90"/>
      <c r="I30" s="122">
        <v>100.4</v>
      </c>
      <c r="J30" s="87"/>
      <c r="K30" s="122">
        <v>100.4</v>
      </c>
      <c r="L30" s="87"/>
      <c r="M30" s="122">
        <v>100.4</v>
      </c>
      <c r="N30" s="87"/>
      <c r="O30" s="122">
        <v>100.4</v>
      </c>
      <c r="P30" s="88"/>
      <c r="Q30" s="87"/>
      <c r="R30" s="122">
        <v>100.4</v>
      </c>
      <c r="S30" s="87"/>
      <c r="T30" s="122">
        <v>105.5</v>
      </c>
      <c r="U30" s="87"/>
      <c r="V30" s="122">
        <v>105.5</v>
      </c>
      <c r="W30" s="88"/>
      <c r="X30" s="88"/>
      <c r="Y30" s="88"/>
      <c r="Z30" s="87"/>
      <c r="AA30" s="3">
        <v>105.5</v>
      </c>
      <c r="AB30" s="91">
        <v>105.5</v>
      </c>
      <c r="AC30" s="88"/>
      <c r="AD30" s="87"/>
      <c r="AE30" s="4">
        <v>105.5</v>
      </c>
    </row>
    <row r="31" spans="4:31" ht="13.15" customHeight="1" x14ac:dyDescent="0.25">
      <c r="E31" s="92" t="s">
        <v>35</v>
      </c>
      <c r="F31" s="88"/>
      <c r="G31" s="88"/>
      <c r="H31" s="90"/>
      <c r="I31" s="123">
        <v>46.6</v>
      </c>
      <c r="J31" s="87"/>
      <c r="K31" s="123">
        <v>46.7</v>
      </c>
      <c r="L31" s="87"/>
      <c r="M31" s="123">
        <v>46.7</v>
      </c>
      <c r="N31" s="87"/>
      <c r="O31" s="123">
        <v>46.9</v>
      </c>
      <c r="P31" s="88"/>
      <c r="Q31" s="87"/>
      <c r="R31" s="123">
        <v>47</v>
      </c>
      <c r="S31" s="87"/>
      <c r="T31" s="123">
        <v>42.3</v>
      </c>
      <c r="U31" s="87"/>
      <c r="V31" s="123">
        <v>42.1</v>
      </c>
      <c r="W31" s="88"/>
      <c r="X31" s="88"/>
      <c r="Y31" s="88"/>
      <c r="Z31" s="87"/>
      <c r="AA31" s="9">
        <v>41.9</v>
      </c>
      <c r="AB31" s="93">
        <v>41.7</v>
      </c>
      <c r="AC31" s="88"/>
      <c r="AD31" s="87"/>
      <c r="AE31" s="10">
        <v>41.9</v>
      </c>
    </row>
    <row r="32" spans="4:31" ht="20.25" customHeight="1" x14ac:dyDescent="0.25">
      <c r="E32" s="89" t="s">
        <v>36</v>
      </c>
      <c r="F32" s="88"/>
      <c r="G32" s="88"/>
      <c r="H32" s="90"/>
      <c r="I32" s="121">
        <v>2.2999999999999998</v>
      </c>
      <c r="J32" s="87"/>
      <c r="K32" s="121">
        <v>2.2999999999999998</v>
      </c>
      <c r="L32" s="87"/>
      <c r="M32" s="121">
        <v>2.2999999999999998</v>
      </c>
      <c r="N32" s="87"/>
      <c r="O32" s="121">
        <v>2.2999999999999998</v>
      </c>
      <c r="P32" s="88"/>
      <c r="Q32" s="87"/>
      <c r="R32" s="121">
        <v>2.4</v>
      </c>
      <c r="S32" s="87"/>
      <c r="T32" s="121">
        <v>2.1</v>
      </c>
      <c r="U32" s="87"/>
      <c r="V32" s="121">
        <v>2.1</v>
      </c>
      <c r="W32" s="88"/>
      <c r="X32" s="88"/>
      <c r="Y32" s="88"/>
      <c r="Z32" s="87"/>
      <c r="AA32" s="11">
        <v>2.1</v>
      </c>
      <c r="AB32" s="86">
        <v>2.1</v>
      </c>
      <c r="AC32" s="88"/>
      <c r="AD32" s="87"/>
      <c r="AE32" s="12">
        <v>2.1</v>
      </c>
    </row>
    <row r="33" spans="5:31" ht="20.25" customHeight="1" x14ac:dyDescent="0.25">
      <c r="E33" s="89" t="s">
        <v>37</v>
      </c>
      <c r="F33" s="88"/>
      <c r="G33" s="88"/>
      <c r="H33" s="90"/>
      <c r="I33" s="121" t="s">
        <v>65</v>
      </c>
      <c r="J33" s="87"/>
      <c r="K33" s="121" t="s">
        <v>65</v>
      </c>
      <c r="L33" s="87"/>
      <c r="M33" s="121" t="s">
        <v>65</v>
      </c>
      <c r="N33" s="87"/>
      <c r="O33" s="121" t="s">
        <v>65</v>
      </c>
      <c r="P33" s="88"/>
      <c r="Q33" s="87"/>
      <c r="R33" s="121" t="s">
        <v>65</v>
      </c>
      <c r="S33" s="87"/>
      <c r="T33" s="121" t="s">
        <v>65</v>
      </c>
      <c r="U33" s="87"/>
      <c r="V33" s="121" t="s">
        <v>65</v>
      </c>
      <c r="W33" s="88"/>
      <c r="X33" s="88"/>
      <c r="Y33" s="88"/>
      <c r="Z33" s="87"/>
      <c r="AA33" s="5" t="s">
        <v>65</v>
      </c>
      <c r="AB33" s="86" t="s">
        <v>65</v>
      </c>
      <c r="AC33" s="88"/>
      <c r="AD33" s="87"/>
      <c r="AE33" s="6" t="s">
        <v>65</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XhVAIlSzVYBgvmOAkLf+RMC9GkOeaFA4ZCOW4IL1FtvqMKwUuSy8VDsTcFmSRpn9q+ESIVRuXuowobu3BlrOSQ==" saltValue="EiPQvO57vZEyJKNGKq2qf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53F44A4D-A51A-4171-9C09-EEEC9A569A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T176 - Louisa Creek BSP (132/33kV)</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1208</v>
      </c>
      <c r="I3" s="110"/>
      <c r="J3" s="110"/>
      <c r="K3" s="110"/>
      <c r="L3" s="110"/>
      <c r="M3" s="110"/>
      <c r="N3" s="110"/>
      <c r="O3" s="110"/>
      <c r="P3" s="110"/>
      <c r="Q3" s="110"/>
      <c r="R3" s="110"/>
      <c r="U3" s="112" t="s">
        <v>3</v>
      </c>
      <c r="V3" s="110"/>
      <c r="X3" s="113" t="s">
        <v>1209</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1210</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1211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1212</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37.299999999999997</v>
      </c>
      <c r="J24" s="87"/>
      <c r="K24" s="122">
        <v>37.299999999999997</v>
      </c>
      <c r="L24" s="87"/>
      <c r="M24" s="122">
        <v>37.299999999999997</v>
      </c>
      <c r="N24" s="87"/>
      <c r="O24" s="122">
        <v>37.299999999999997</v>
      </c>
      <c r="P24" s="88"/>
      <c r="Q24" s="87"/>
      <c r="R24" s="122">
        <v>37.299999999999997</v>
      </c>
      <c r="S24" s="87"/>
      <c r="T24" s="122">
        <v>40.5</v>
      </c>
      <c r="U24" s="87"/>
      <c r="V24" s="122">
        <v>40.5</v>
      </c>
      <c r="W24" s="88"/>
      <c r="X24" s="88"/>
      <c r="Y24" s="88"/>
      <c r="Z24" s="87"/>
      <c r="AA24" s="3">
        <v>40.5</v>
      </c>
      <c r="AB24" s="91">
        <v>40.5</v>
      </c>
      <c r="AC24" s="88"/>
      <c r="AD24" s="87"/>
      <c r="AE24" s="4">
        <v>40.5</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3</v>
      </c>
      <c r="J26" s="87"/>
      <c r="K26" s="122">
        <v>3</v>
      </c>
      <c r="L26" s="87"/>
      <c r="M26" s="122">
        <v>3</v>
      </c>
      <c r="N26" s="87"/>
      <c r="O26" s="122">
        <v>3</v>
      </c>
      <c r="P26" s="88"/>
      <c r="Q26" s="87"/>
      <c r="R26" s="122">
        <v>3.1</v>
      </c>
      <c r="S26" s="87"/>
      <c r="T26" s="122">
        <v>1.7</v>
      </c>
      <c r="U26" s="87"/>
      <c r="V26" s="122">
        <v>1.7</v>
      </c>
      <c r="W26" s="88"/>
      <c r="X26" s="88"/>
      <c r="Y26" s="88"/>
      <c r="Z26" s="87"/>
      <c r="AA26" s="3">
        <v>1.7</v>
      </c>
      <c r="AB26" s="91">
        <v>1.7</v>
      </c>
      <c r="AC26" s="88"/>
      <c r="AD26" s="87"/>
      <c r="AE26" s="4">
        <v>1.7</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0.64800000000000002</v>
      </c>
      <c r="J29" s="87"/>
      <c r="K29" s="124">
        <v>0.64800000000000002</v>
      </c>
      <c r="L29" s="87"/>
      <c r="M29" s="124">
        <v>0.64800000000000002</v>
      </c>
      <c r="N29" s="87"/>
      <c r="O29" s="124">
        <v>0.64800000000000002</v>
      </c>
      <c r="P29" s="88"/>
      <c r="Q29" s="87"/>
      <c r="R29" s="124">
        <v>0.64800000000000002</v>
      </c>
      <c r="S29" s="87"/>
      <c r="T29" s="124">
        <v>0.64</v>
      </c>
      <c r="U29" s="87"/>
      <c r="V29" s="124">
        <v>0.64</v>
      </c>
      <c r="W29" s="88"/>
      <c r="X29" s="88"/>
      <c r="Y29" s="88"/>
      <c r="Z29" s="87"/>
      <c r="AA29" s="7">
        <v>0.64</v>
      </c>
      <c r="AB29" s="94">
        <v>0.64</v>
      </c>
      <c r="AC29" s="88"/>
      <c r="AD29" s="87"/>
      <c r="AE29" s="8">
        <v>0.64</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3</v>
      </c>
      <c r="J31" s="87"/>
      <c r="K31" s="123">
        <v>3</v>
      </c>
      <c r="L31" s="87"/>
      <c r="M31" s="123">
        <v>3</v>
      </c>
      <c r="N31" s="87"/>
      <c r="O31" s="123">
        <v>3</v>
      </c>
      <c r="P31" s="88"/>
      <c r="Q31" s="87"/>
      <c r="R31" s="123">
        <v>3</v>
      </c>
      <c r="S31" s="87"/>
      <c r="T31" s="123">
        <v>1.7</v>
      </c>
      <c r="U31" s="87"/>
      <c r="V31" s="123">
        <v>1.6</v>
      </c>
      <c r="W31" s="88"/>
      <c r="X31" s="88"/>
      <c r="Y31" s="88"/>
      <c r="Z31" s="87"/>
      <c r="AA31" s="9">
        <v>1.6</v>
      </c>
      <c r="AB31" s="93">
        <v>1.6</v>
      </c>
      <c r="AC31" s="88"/>
      <c r="AD31" s="87"/>
      <c r="AE31" s="10">
        <v>1.6</v>
      </c>
    </row>
    <row r="32" spans="4:31" ht="20.25" customHeight="1" x14ac:dyDescent="0.25">
      <c r="E32" s="89" t="s">
        <v>36</v>
      </c>
      <c r="F32" s="88"/>
      <c r="G32" s="88"/>
      <c r="H32" s="90"/>
      <c r="I32" s="121">
        <v>0.2</v>
      </c>
      <c r="J32" s="87"/>
      <c r="K32" s="121">
        <v>0.2</v>
      </c>
      <c r="L32" s="87"/>
      <c r="M32" s="121">
        <v>0.2</v>
      </c>
      <c r="N32" s="87"/>
      <c r="O32" s="121">
        <v>0.2</v>
      </c>
      <c r="P32" s="88"/>
      <c r="Q32" s="87"/>
      <c r="R32" s="121">
        <v>0.2</v>
      </c>
      <c r="S32" s="87"/>
      <c r="T32" s="121">
        <v>0.1</v>
      </c>
      <c r="U32" s="87"/>
      <c r="V32" s="121">
        <v>0.1</v>
      </c>
      <c r="W32" s="88"/>
      <c r="X32" s="88"/>
      <c r="Y32" s="88"/>
      <c r="Z32" s="87"/>
      <c r="AA32" s="11">
        <v>0.1</v>
      </c>
      <c r="AB32" s="86">
        <v>0.1</v>
      </c>
      <c r="AC32" s="88"/>
      <c r="AD32" s="87"/>
      <c r="AE32" s="12">
        <v>0.1</v>
      </c>
    </row>
    <row r="33" spans="5:31" ht="20.25" customHeight="1" x14ac:dyDescent="0.25">
      <c r="E33" s="89" t="s">
        <v>37</v>
      </c>
      <c r="F33" s="88"/>
      <c r="G33" s="88"/>
      <c r="H33" s="90"/>
      <c r="I33" s="121" t="s">
        <v>1213</v>
      </c>
      <c r="J33" s="87"/>
      <c r="K33" s="121" t="s">
        <v>1213</v>
      </c>
      <c r="L33" s="87"/>
      <c r="M33" s="121" t="s">
        <v>1213</v>
      </c>
      <c r="N33" s="87"/>
      <c r="O33" s="121" t="s">
        <v>1213</v>
      </c>
      <c r="P33" s="88"/>
      <c r="Q33" s="87"/>
      <c r="R33" s="121" t="s">
        <v>1213</v>
      </c>
      <c r="S33" s="87"/>
      <c r="T33" s="121" t="s">
        <v>1213</v>
      </c>
      <c r="U33" s="87"/>
      <c r="V33" s="121" t="s">
        <v>1213</v>
      </c>
      <c r="W33" s="88"/>
      <c r="X33" s="88"/>
      <c r="Y33" s="88"/>
      <c r="Z33" s="87"/>
      <c r="AA33" s="5" t="s">
        <v>1213</v>
      </c>
      <c r="AB33" s="86" t="s">
        <v>1213</v>
      </c>
      <c r="AC33" s="88"/>
      <c r="AD33" s="87"/>
      <c r="AE33" s="6" t="s">
        <v>1213</v>
      </c>
    </row>
    <row r="34" spans="5:31" ht="13.15" customHeight="1" x14ac:dyDescent="0.25">
      <c r="E34" s="89" t="s">
        <v>39</v>
      </c>
      <c r="F34" s="88"/>
      <c r="G34" s="88"/>
      <c r="H34" s="90"/>
      <c r="I34" s="122">
        <v>3</v>
      </c>
      <c r="J34" s="87"/>
      <c r="K34" s="122">
        <v>3</v>
      </c>
      <c r="L34" s="87"/>
      <c r="M34" s="122">
        <v>3</v>
      </c>
      <c r="N34" s="87"/>
      <c r="O34" s="122">
        <v>3</v>
      </c>
      <c r="P34" s="88"/>
      <c r="Q34" s="87"/>
      <c r="R34" s="122">
        <v>3</v>
      </c>
      <c r="S34" s="87"/>
      <c r="T34" s="122">
        <v>1.7</v>
      </c>
      <c r="U34" s="87"/>
      <c r="V34" s="122">
        <v>1.6</v>
      </c>
      <c r="W34" s="88"/>
      <c r="X34" s="88"/>
      <c r="Y34" s="88"/>
      <c r="Z34" s="87"/>
      <c r="AA34" s="3">
        <v>1.6</v>
      </c>
      <c r="AB34" s="91">
        <v>1.6</v>
      </c>
      <c r="AC34" s="88"/>
      <c r="AD34" s="87"/>
      <c r="AE34" s="4">
        <v>1.6</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3.6</v>
      </c>
      <c r="J37" s="87"/>
      <c r="K37" s="122">
        <v>3.6</v>
      </c>
      <c r="L37" s="87"/>
      <c r="M37" s="122">
        <v>3.6</v>
      </c>
      <c r="N37" s="87"/>
      <c r="O37" s="122">
        <v>3.6</v>
      </c>
      <c r="P37" s="88"/>
      <c r="Q37" s="87"/>
      <c r="R37" s="122">
        <v>3.6</v>
      </c>
      <c r="S37" s="87"/>
      <c r="T37" s="122">
        <v>3.6</v>
      </c>
      <c r="U37" s="87"/>
      <c r="V37" s="122">
        <v>3.6</v>
      </c>
      <c r="W37" s="88"/>
      <c r="X37" s="88"/>
      <c r="Y37" s="88"/>
      <c r="Z37" s="87"/>
      <c r="AA37" s="3">
        <v>3.6</v>
      </c>
      <c r="AB37" s="91">
        <v>3.6</v>
      </c>
      <c r="AC37" s="88"/>
      <c r="AD37" s="87"/>
      <c r="AE37" s="4">
        <v>3.6</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K0RN+TCvz+wTG+bxD7fbOlaOYVY3U/LEf4mMnCxfFxmUGhy07tBkAWFP+5L0bz78osJaJMOlzHZXYH40/z8xnQ==" saltValue="VwJsIn27Qr3FBqUwR2DtSw=="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0BCF0B13-4AF5-4902-99CD-788154DBDED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T188 - Daandine BSP (110/33kV)</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176</v>
      </c>
      <c r="J3" s="110"/>
      <c r="K3" s="110"/>
      <c r="L3" s="110"/>
      <c r="M3" s="110"/>
      <c r="N3" s="110"/>
      <c r="O3" s="110"/>
      <c r="P3" s="110"/>
      <c r="Q3" s="110"/>
      <c r="R3" s="110"/>
      <c r="S3" s="110"/>
      <c r="V3" s="112" t="s">
        <v>3</v>
      </c>
      <c r="W3" s="110"/>
      <c r="Y3" s="113" t="s">
        <v>177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178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180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5.2</v>
      </c>
      <c r="K26" s="87"/>
      <c r="L26" s="122">
        <v>5.2</v>
      </c>
      <c r="M26" s="87"/>
      <c r="N26" s="122">
        <v>5.2</v>
      </c>
      <c r="O26" s="87"/>
      <c r="P26" s="122">
        <v>5.2</v>
      </c>
      <c r="Q26" s="88"/>
      <c r="R26" s="87"/>
      <c r="S26" s="122">
        <v>5.2</v>
      </c>
      <c r="T26" s="87"/>
      <c r="U26" s="122">
        <v>5.5</v>
      </c>
      <c r="V26" s="87"/>
      <c r="W26" s="122">
        <v>5.5</v>
      </c>
      <c r="X26" s="88"/>
      <c r="Y26" s="88"/>
      <c r="Z26" s="88"/>
      <c r="AA26" s="87"/>
      <c r="AB26" s="3">
        <v>5.5</v>
      </c>
      <c r="AC26" s="91">
        <v>5.5</v>
      </c>
      <c r="AD26" s="88"/>
      <c r="AE26" s="87"/>
      <c r="AF26" s="4">
        <v>5.5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v>
      </c>
      <c r="K28" s="87"/>
      <c r="L28" s="122">
        <v>2.1</v>
      </c>
      <c r="M28" s="87"/>
      <c r="N28" s="122">
        <v>2.1</v>
      </c>
      <c r="O28" s="87"/>
      <c r="P28" s="122">
        <v>2.1</v>
      </c>
      <c r="Q28" s="88"/>
      <c r="R28" s="87"/>
      <c r="S28" s="122">
        <v>2.1</v>
      </c>
      <c r="T28" s="87"/>
      <c r="U28" s="122">
        <v>2.2000000000000002</v>
      </c>
      <c r="V28" s="87"/>
      <c r="W28" s="122">
        <v>2.2000000000000002</v>
      </c>
      <c r="X28" s="88"/>
      <c r="Y28" s="88"/>
      <c r="Z28" s="88"/>
      <c r="AA28" s="87"/>
      <c r="AB28" s="3">
        <v>2.1</v>
      </c>
      <c r="AC28" s="91">
        <v>2.1</v>
      </c>
      <c r="AD28" s="88"/>
      <c r="AE28" s="87"/>
      <c r="AF28" s="4">
        <v>2.1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0.95099999999999996</v>
      </c>
      <c r="K31" s="87"/>
      <c r="L31" s="124">
        <v>0.95099999999999996</v>
      </c>
      <c r="M31" s="87"/>
      <c r="N31" s="124">
        <v>0.95099999999999996</v>
      </c>
      <c r="O31" s="87"/>
      <c r="P31" s="124">
        <v>0.95099999999999996</v>
      </c>
      <c r="Q31" s="88"/>
      <c r="R31" s="87"/>
      <c r="S31" s="124">
        <v>0.95099999999999996</v>
      </c>
      <c r="T31" s="87"/>
      <c r="U31" s="124">
        <v>0.90100000000000002</v>
      </c>
      <c r="V31" s="87"/>
      <c r="W31" s="124">
        <v>0.90100000000000002</v>
      </c>
      <c r="X31" s="88"/>
      <c r="Y31" s="88"/>
      <c r="Z31" s="88"/>
      <c r="AA31" s="87"/>
      <c r="AB31" s="7">
        <v>0.90100000000000002</v>
      </c>
      <c r="AC31" s="94">
        <v>0.90100000000000002</v>
      </c>
      <c r="AD31" s="88"/>
      <c r="AE31" s="87"/>
      <c r="AF31" s="8">
        <v>0.90100000000000002</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2.1</v>
      </c>
      <c r="K33" s="87"/>
      <c r="L33" s="123">
        <v>2.1</v>
      </c>
      <c r="M33" s="87"/>
      <c r="N33" s="123">
        <v>2.1</v>
      </c>
      <c r="O33" s="87"/>
      <c r="P33" s="123">
        <v>2.1</v>
      </c>
      <c r="Q33" s="88"/>
      <c r="R33" s="87"/>
      <c r="S33" s="123">
        <v>2.1</v>
      </c>
      <c r="T33" s="87"/>
      <c r="U33" s="123">
        <v>2.1</v>
      </c>
      <c r="V33" s="87"/>
      <c r="W33" s="123">
        <v>2.1</v>
      </c>
      <c r="X33" s="88"/>
      <c r="Y33" s="88"/>
      <c r="Z33" s="88"/>
      <c r="AA33" s="87"/>
      <c r="AB33" s="9">
        <v>2.1</v>
      </c>
      <c r="AC33" s="93">
        <v>2.1</v>
      </c>
      <c r="AD33" s="88"/>
      <c r="AE33" s="87"/>
      <c r="AF33" s="10">
        <v>2.1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181</v>
      </c>
      <c r="K35" s="87"/>
      <c r="L35" s="121" t="s">
        <v>181</v>
      </c>
      <c r="M35" s="87"/>
      <c r="N35" s="121" t="s">
        <v>181</v>
      </c>
      <c r="O35" s="87"/>
      <c r="P35" s="121" t="s">
        <v>181</v>
      </c>
      <c r="Q35" s="88"/>
      <c r="R35" s="87"/>
      <c r="S35" s="121" t="s">
        <v>181</v>
      </c>
      <c r="T35" s="87"/>
      <c r="U35" s="121" t="s">
        <v>181</v>
      </c>
      <c r="V35" s="87"/>
      <c r="W35" s="121" t="s">
        <v>181</v>
      </c>
      <c r="X35" s="88"/>
      <c r="Y35" s="88"/>
      <c r="Z35" s="88"/>
      <c r="AA35" s="87"/>
      <c r="AB35" s="5" t="s">
        <v>181</v>
      </c>
      <c r="AC35" s="86" t="s">
        <v>181</v>
      </c>
      <c r="AD35" s="88"/>
      <c r="AE35" s="87"/>
      <c r="AF35" s="6" t="s">
        <v>181</v>
      </c>
    </row>
    <row r="36" spans="5:32" ht="13.15" customHeight="1" x14ac:dyDescent="0.25">
      <c r="E36" s="89" t="s">
        <v>39</v>
      </c>
      <c r="F36" s="88"/>
      <c r="G36" s="88"/>
      <c r="H36" s="88"/>
      <c r="I36" s="90"/>
      <c r="J36" s="122">
        <v>2.1</v>
      </c>
      <c r="K36" s="87"/>
      <c r="L36" s="122">
        <v>2.1</v>
      </c>
      <c r="M36" s="87"/>
      <c r="N36" s="122">
        <v>2.1</v>
      </c>
      <c r="O36" s="87"/>
      <c r="P36" s="122">
        <v>2.1</v>
      </c>
      <c r="Q36" s="88"/>
      <c r="R36" s="87"/>
      <c r="S36" s="122">
        <v>2.1</v>
      </c>
      <c r="T36" s="87"/>
      <c r="U36" s="122">
        <v>2.1</v>
      </c>
      <c r="V36" s="87"/>
      <c r="W36" s="122">
        <v>2.1</v>
      </c>
      <c r="X36" s="88"/>
      <c r="Y36" s="88"/>
      <c r="Z36" s="88"/>
      <c r="AA36" s="87"/>
      <c r="AB36" s="3">
        <v>2.1</v>
      </c>
      <c r="AC36" s="91">
        <v>2.1</v>
      </c>
      <c r="AD36" s="88"/>
      <c r="AE36" s="87"/>
      <c r="AF36" s="4">
        <v>2.1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1.1000000000000001</v>
      </c>
      <c r="K39" s="87"/>
      <c r="L39" s="122">
        <v>1.1000000000000001</v>
      </c>
      <c r="M39" s="87"/>
      <c r="N39" s="122">
        <v>1.1000000000000001</v>
      </c>
      <c r="O39" s="87"/>
      <c r="P39" s="122">
        <v>1.1000000000000001</v>
      </c>
      <c r="Q39" s="88"/>
      <c r="R39" s="87"/>
      <c r="S39" s="122">
        <v>1.1000000000000001</v>
      </c>
      <c r="T39" s="87"/>
      <c r="U39" s="122">
        <v>1.1000000000000001</v>
      </c>
      <c r="V39" s="87"/>
      <c r="W39" s="122">
        <v>1.1000000000000001</v>
      </c>
      <c r="X39" s="88"/>
      <c r="Y39" s="88"/>
      <c r="Z39" s="88"/>
      <c r="AA39" s="87"/>
      <c r="AB39" s="3">
        <v>1.1000000000000001</v>
      </c>
      <c r="AC39" s="91">
        <v>1.1000000000000001</v>
      </c>
      <c r="AD39" s="88"/>
      <c r="AE39" s="87"/>
      <c r="AF39" s="4">
        <v>1.1000000000000001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2.0999999046325701</v>
      </c>
      <c r="K42" s="87"/>
      <c r="L42" s="122">
        <v>2.0999999046325701</v>
      </c>
      <c r="M42" s="87"/>
      <c r="N42" s="122">
        <v>2.0999999046325701</v>
      </c>
      <c r="O42" s="87"/>
      <c r="P42" s="122">
        <v>2.0999999046325701</v>
      </c>
      <c r="Q42" s="88"/>
      <c r="R42" s="87"/>
      <c r="S42" s="122">
        <v>2.0999999046325701</v>
      </c>
      <c r="T42" s="87"/>
      <c r="U42" s="122">
        <v>2.0999999046325701</v>
      </c>
      <c r="V42" s="87"/>
      <c r="W42" s="122">
        <v>2.0999999046325701</v>
      </c>
      <c r="X42" s="88"/>
      <c r="Y42" s="88"/>
      <c r="Z42" s="88"/>
      <c r="AA42" s="87"/>
      <c r="AB42" s="3">
        <v>2.0999999046325701</v>
      </c>
      <c r="AC42" s="91">
        <v>2.0999999046325701</v>
      </c>
      <c r="AD42" s="88"/>
      <c r="AE42" s="87"/>
      <c r="AF42" s="4">
        <v>2.0999999046325701</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9G0qa0Fr23bswcbXLa2xdnyirGT52r30r1CRWh3y6ihEO6RCk0BdMe+X1l2t6YcRXwda+fcibvcIE6MDiuRlWA==" saltValue="s7N6/y9GJPnk/lUSrKqhQ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08E34C8-2D40-4719-A3EB-A34948C383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BODA - Boondooma Dam (66/11kV)</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dimension ref="B1:AI49"/>
  <sheetViews>
    <sheetView showGridLines="0" workbookViewId="0"/>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1251</v>
      </c>
      <c r="I3" s="110"/>
      <c r="J3" s="110"/>
      <c r="K3" s="110"/>
      <c r="L3" s="110"/>
      <c r="M3" s="110"/>
      <c r="N3" s="110"/>
      <c r="O3" s="110"/>
      <c r="P3" s="110"/>
      <c r="Q3" s="110"/>
      <c r="R3" s="110"/>
      <c r="U3" s="112" t="s">
        <v>3</v>
      </c>
      <c r="V3" s="110"/>
      <c r="X3" s="113" t="s">
        <v>1252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1253</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1254</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1255</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147.19999999999999</v>
      </c>
      <c r="J24" s="87"/>
      <c r="K24" s="122">
        <v>147.19999999999999</v>
      </c>
      <c r="L24" s="87"/>
      <c r="M24" s="122">
        <v>147.19999999999999</v>
      </c>
      <c r="N24" s="87"/>
      <c r="O24" s="122">
        <v>147.19999999999999</v>
      </c>
      <c r="P24" s="88"/>
      <c r="Q24" s="87"/>
      <c r="R24" s="122">
        <v>147.19999999999999</v>
      </c>
      <c r="S24" s="87"/>
      <c r="T24" s="122">
        <v>165.2</v>
      </c>
      <c r="U24" s="87"/>
      <c r="V24" s="122">
        <v>165.2</v>
      </c>
      <c r="W24" s="88"/>
      <c r="X24" s="88"/>
      <c r="Y24" s="88"/>
      <c r="Z24" s="87"/>
      <c r="AA24" s="3">
        <v>165.2</v>
      </c>
      <c r="AB24" s="91">
        <v>165.2</v>
      </c>
      <c r="AC24" s="88"/>
      <c r="AD24" s="87"/>
      <c r="AE24" s="4">
        <v>165.2</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21.1</v>
      </c>
      <c r="J26" s="87"/>
      <c r="K26" s="122">
        <v>20.9</v>
      </c>
      <c r="L26" s="87"/>
      <c r="M26" s="122">
        <v>20.8</v>
      </c>
      <c r="N26" s="87"/>
      <c r="O26" s="122">
        <v>20.8</v>
      </c>
      <c r="P26" s="88"/>
      <c r="Q26" s="87"/>
      <c r="R26" s="122">
        <v>20.7</v>
      </c>
      <c r="S26" s="87"/>
      <c r="T26" s="122">
        <v>20.8</v>
      </c>
      <c r="U26" s="87"/>
      <c r="V26" s="122">
        <v>20.6</v>
      </c>
      <c r="W26" s="88"/>
      <c r="X26" s="88"/>
      <c r="Y26" s="88"/>
      <c r="Z26" s="87"/>
      <c r="AA26" s="3">
        <v>20.399999999999999</v>
      </c>
      <c r="AB26" s="91">
        <v>20.2</v>
      </c>
      <c r="AC26" s="88"/>
      <c r="AD26" s="87"/>
      <c r="AE26" s="4">
        <v>20.2</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0.94799999999999995</v>
      </c>
      <c r="J29" s="87"/>
      <c r="K29" s="124">
        <v>0.94799999999999995</v>
      </c>
      <c r="L29" s="87"/>
      <c r="M29" s="124">
        <v>0.94799999999999995</v>
      </c>
      <c r="N29" s="87"/>
      <c r="O29" s="124">
        <v>0.94799999999999995</v>
      </c>
      <c r="P29" s="88"/>
      <c r="Q29" s="87"/>
      <c r="R29" s="124">
        <v>0.94799999999999995</v>
      </c>
      <c r="S29" s="87"/>
      <c r="T29" s="124">
        <v>0.95899999999999996</v>
      </c>
      <c r="U29" s="87"/>
      <c r="V29" s="124">
        <v>0.95899999999999996</v>
      </c>
      <c r="W29" s="88"/>
      <c r="X29" s="88"/>
      <c r="Y29" s="88"/>
      <c r="Z29" s="87"/>
      <c r="AA29" s="7">
        <v>0.95899999999999996</v>
      </c>
      <c r="AB29" s="94">
        <v>0.95899999999999996</v>
      </c>
      <c r="AC29" s="88"/>
      <c r="AD29" s="87"/>
      <c r="AE29" s="8">
        <v>0.95899999999999996</v>
      </c>
    </row>
    <row r="30" spans="4:31" ht="13.15" customHeight="1" x14ac:dyDescent="0.25">
      <c r="E30" s="89" t="s">
        <v>34</v>
      </c>
      <c r="F30" s="88"/>
      <c r="G30" s="88"/>
      <c r="H30" s="90"/>
      <c r="I30" s="122">
        <v>82</v>
      </c>
      <c r="J30" s="87"/>
      <c r="K30" s="122">
        <v>82</v>
      </c>
      <c r="L30" s="87"/>
      <c r="M30" s="122">
        <v>82</v>
      </c>
      <c r="N30" s="87"/>
      <c r="O30" s="122">
        <v>82</v>
      </c>
      <c r="P30" s="88"/>
      <c r="Q30" s="87"/>
      <c r="R30" s="122">
        <v>82</v>
      </c>
      <c r="S30" s="87"/>
      <c r="T30" s="122">
        <v>92.5</v>
      </c>
      <c r="U30" s="87"/>
      <c r="V30" s="122">
        <v>92.5</v>
      </c>
      <c r="W30" s="88"/>
      <c r="X30" s="88"/>
      <c r="Y30" s="88"/>
      <c r="Z30" s="87"/>
      <c r="AA30" s="3">
        <v>92.5</v>
      </c>
      <c r="AB30" s="91">
        <v>92.5</v>
      </c>
      <c r="AC30" s="88"/>
      <c r="AD30" s="87"/>
      <c r="AE30" s="4">
        <v>92.5</v>
      </c>
    </row>
    <row r="31" spans="4:31" ht="13.15" customHeight="1" x14ac:dyDescent="0.25">
      <c r="E31" s="92" t="s">
        <v>35</v>
      </c>
      <c r="F31" s="88"/>
      <c r="G31" s="88"/>
      <c r="H31" s="90"/>
      <c r="I31" s="123">
        <v>19.8</v>
      </c>
      <c r="J31" s="87"/>
      <c r="K31" s="123">
        <v>19.7</v>
      </c>
      <c r="L31" s="87"/>
      <c r="M31" s="123">
        <v>19.600000000000001</v>
      </c>
      <c r="N31" s="87"/>
      <c r="O31" s="123">
        <v>19.600000000000001</v>
      </c>
      <c r="P31" s="88"/>
      <c r="Q31" s="87"/>
      <c r="R31" s="123">
        <v>19.5</v>
      </c>
      <c r="S31" s="87"/>
      <c r="T31" s="123">
        <v>20.100000000000001</v>
      </c>
      <c r="U31" s="87"/>
      <c r="V31" s="123">
        <v>20</v>
      </c>
      <c r="W31" s="88"/>
      <c r="X31" s="88"/>
      <c r="Y31" s="88"/>
      <c r="Z31" s="87"/>
      <c r="AA31" s="9">
        <v>19.7</v>
      </c>
      <c r="AB31" s="93">
        <v>19.5</v>
      </c>
      <c r="AC31" s="88"/>
      <c r="AD31" s="87"/>
      <c r="AE31" s="10">
        <v>19.5</v>
      </c>
    </row>
    <row r="32" spans="4:31" ht="20.25" customHeight="1" x14ac:dyDescent="0.25">
      <c r="E32" s="89" t="s">
        <v>36</v>
      </c>
      <c r="F32" s="88"/>
      <c r="G32" s="88"/>
      <c r="H32" s="90"/>
      <c r="I32" s="121">
        <v>1</v>
      </c>
      <c r="J32" s="87"/>
      <c r="K32" s="121">
        <v>1</v>
      </c>
      <c r="L32" s="87"/>
      <c r="M32" s="121">
        <v>1</v>
      </c>
      <c r="N32" s="87"/>
      <c r="O32" s="121">
        <v>1</v>
      </c>
      <c r="P32" s="88"/>
      <c r="Q32" s="87"/>
      <c r="R32" s="121">
        <v>1</v>
      </c>
      <c r="S32" s="87"/>
      <c r="T32" s="121">
        <v>1</v>
      </c>
      <c r="U32" s="87"/>
      <c r="V32" s="121">
        <v>1</v>
      </c>
      <c r="W32" s="88"/>
      <c r="X32" s="88"/>
      <c r="Y32" s="88"/>
      <c r="Z32" s="87"/>
      <c r="AA32" s="11">
        <v>1</v>
      </c>
      <c r="AB32" s="86">
        <v>1</v>
      </c>
      <c r="AC32" s="88"/>
      <c r="AD32" s="87"/>
      <c r="AE32" s="12">
        <v>1</v>
      </c>
    </row>
    <row r="33" spans="5:31" ht="20.25" customHeight="1" x14ac:dyDescent="0.25">
      <c r="E33" s="89" t="s">
        <v>37</v>
      </c>
      <c r="F33" s="88"/>
      <c r="G33" s="88"/>
      <c r="H33" s="90"/>
      <c r="I33" s="121" t="s">
        <v>1256</v>
      </c>
      <c r="J33" s="87"/>
      <c r="K33" s="121" t="s">
        <v>1256</v>
      </c>
      <c r="L33" s="87"/>
      <c r="M33" s="121" t="s">
        <v>1256</v>
      </c>
      <c r="N33" s="87"/>
      <c r="O33" s="121" t="s">
        <v>1256</v>
      </c>
      <c r="P33" s="88"/>
      <c r="Q33" s="87"/>
      <c r="R33" s="121" t="s">
        <v>1256</v>
      </c>
      <c r="S33" s="87"/>
      <c r="T33" s="121" t="s">
        <v>1256</v>
      </c>
      <c r="U33" s="87"/>
      <c r="V33" s="121" t="s">
        <v>1256</v>
      </c>
      <c r="W33" s="88"/>
      <c r="X33" s="88"/>
      <c r="Y33" s="88"/>
      <c r="Z33" s="87"/>
      <c r="AA33" s="5" t="s">
        <v>1256</v>
      </c>
      <c r="AB33" s="86" t="s">
        <v>1256</v>
      </c>
      <c r="AC33" s="88"/>
      <c r="AD33" s="87"/>
      <c r="AE33" s="6" t="s">
        <v>1256</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SO4z+ybR/rDRjtwEw0Y1YD3t2u5KcoHexLAsFAbnDshijXX/GYcPlsWSHEigedBbd/b1DsA6Fh9FO8ZUJqiCJw==" saltValue="lUQpXo0mWc20PK5Gl452Z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513C6DCD-E240-4631-98DC-2DD43164785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T189 - Oakey BSP (110/33kV)</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dimension ref="B1:AI49"/>
  <sheetViews>
    <sheetView showGridLines="0" topLeftCell="A2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1183</v>
      </c>
      <c r="I3" s="110"/>
      <c r="J3" s="110"/>
      <c r="K3" s="110"/>
      <c r="L3" s="110"/>
      <c r="M3" s="110"/>
      <c r="N3" s="110"/>
      <c r="O3" s="110"/>
      <c r="P3" s="110"/>
      <c r="Q3" s="110"/>
      <c r="R3" s="110"/>
      <c r="U3" s="112" t="s">
        <v>3</v>
      </c>
      <c r="V3" s="110"/>
      <c r="X3" s="113" t="s">
        <v>1184</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68</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1185</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1186</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223.1</v>
      </c>
      <c r="J24" s="87"/>
      <c r="K24" s="122">
        <v>223.1</v>
      </c>
      <c r="L24" s="87"/>
      <c r="M24" s="122">
        <v>223.1</v>
      </c>
      <c r="N24" s="87"/>
      <c r="O24" s="122">
        <v>223.1</v>
      </c>
      <c r="P24" s="88"/>
      <c r="Q24" s="87"/>
      <c r="R24" s="122">
        <v>223.1</v>
      </c>
      <c r="S24" s="87"/>
      <c r="T24" s="122">
        <v>241.4</v>
      </c>
      <c r="U24" s="87"/>
      <c r="V24" s="122">
        <v>241.4</v>
      </c>
      <c r="W24" s="88"/>
      <c r="X24" s="88"/>
      <c r="Y24" s="88"/>
      <c r="Z24" s="87"/>
      <c r="AA24" s="3">
        <v>241.4</v>
      </c>
      <c r="AB24" s="91">
        <v>241.4</v>
      </c>
      <c r="AC24" s="88"/>
      <c r="AD24" s="87"/>
      <c r="AE24" s="4">
        <v>241.4</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45.2</v>
      </c>
      <c r="J26" s="87"/>
      <c r="K26" s="122">
        <v>52.1</v>
      </c>
      <c r="L26" s="87"/>
      <c r="M26" s="122">
        <v>58.9</v>
      </c>
      <c r="N26" s="87"/>
      <c r="O26" s="122">
        <v>59.2</v>
      </c>
      <c r="P26" s="88"/>
      <c r="Q26" s="87"/>
      <c r="R26" s="122">
        <v>59.2</v>
      </c>
      <c r="S26" s="87"/>
      <c r="T26" s="122">
        <v>42.2</v>
      </c>
      <c r="U26" s="87"/>
      <c r="V26" s="122">
        <v>42</v>
      </c>
      <c r="W26" s="88"/>
      <c r="X26" s="88"/>
      <c r="Y26" s="88"/>
      <c r="Z26" s="87"/>
      <c r="AA26" s="3">
        <v>47.8</v>
      </c>
      <c r="AB26" s="91">
        <v>53.6</v>
      </c>
      <c r="AC26" s="88"/>
      <c r="AD26" s="87"/>
      <c r="AE26" s="4">
        <v>53.8</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0.97499999999999998</v>
      </c>
      <c r="J29" s="87"/>
      <c r="K29" s="124">
        <v>0.97499999999999998</v>
      </c>
      <c r="L29" s="87"/>
      <c r="M29" s="124">
        <v>0.97499999999999998</v>
      </c>
      <c r="N29" s="87"/>
      <c r="O29" s="124">
        <v>0.97499999999999998</v>
      </c>
      <c r="P29" s="88"/>
      <c r="Q29" s="87"/>
      <c r="R29" s="124">
        <v>0.97499999999999998</v>
      </c>
      <c r="S29" s="87"/>
      <c r="T29" s="124">
        <v>0.98299999999999998</v>
      </c>
      <c r="U29" s="87"/>
      <c r="V29" s="124">
        <v>0.98299999999999998</v>
      </c>
      <c r="W29" s="88"/>
      <c r="X29" s="88"/>
      <c r="Y29" s="88"/>
      <c r="Z29" s="87"/>
      <c r="AA29" s="7">
        <v>0.98299999999999998</v>
      </c>
      <c r="AB29" s="94">
        <v>0.98299999999999998</v>
      </c>
      <c r="AC29" s="88"/>
      <c r="AD29" s="87"/>
      <c r="AE29" s="8">
        <v>0.98299999999999998</v>
      </c>
    </row>
    <row r="30" spans="4:31" ht="13.15" customHeight="1" x14ac:dyDescent="0.25">
      <c r="E30" s="89" t="s">
        <v>34</v>
      </c>
      <c r="F30" s="88"/>
      <c r="G30" s="88"/>
      <c r="H30" s="90"/>
      <c r="I30" s="122">
        <v>132.4</v>
      </c>
      <c r="J30" s="87"/>
      <c r="K30" s="122">
        <v>132.4</v>
      </c>
      <c r="L30" s="87"/>
      <c r="M30" s="122">
        <v>132.4</v>
      </c>
      <c r="N30" s="87"/>
      <c r="O30" s="122">
        <v>132.4</v>
      </c>
      <c r="P30" s="88"/>
      <c r="Q30" s="87"/>
      <c r="R30" s="122">
        <v>132.4</v>
      </c>
      <c r="S30" s="87"/>
      <c r="T30" s="122">
        <v>140.1</v>
      </c>
      <c r="U30" s="87"/>
      <c r="V30" s="122">
        <v>140.1</v>
      </c>
      <c r="W30" s="88"/>
      <c r="X30" s="88"/>
      <c r="Y30" s="88"/>
      <c r="Z30" s="87"/>
      <c r="AA30" s="3">
        <v>140.1</v>
      </c>
      <c r="AB30" s="91">
        <v>140.1</v>
      </c>
      <c r="AC30" s="88"/>
      <c r="AD30" s="87"/>
      <c r="AE30" s="4">
        <v>140.1</v>
      </c>
    </row>
    <row r="31" spans="4:31" ht="13.15" customHeight="1" x14ac:dyDescent="0.25">
      <c r="E31" s="92" t="s">
        <v>35</v>
      </c>
      <c r="F31" s="88"/>
      <c r="G31" s="88"/>
      <c r="H31" s="90"/>
      <c r="I31" s="123">
        <v>44.1</v>
      </c>
      <c r="J31" s="87"/>
      <c r="K31" s="123">
        <v>51</v>
      </c>
      <c r="L31" s="87"/>
      <c r="M31" s="123">
        <v>57.8</v>
      </c>
      <c r="N31" s="87"/>
      <c r="O31" s="123">
        <v>58.1</v>
      </c>
      <c r="P31" s="88"/>
      <c r="Q31" s="87"/>
      <c r="R31" s="123">
        <v>58.1</v>
      </c>
      <c r="S31" s="87"/>
      <c r="T31" s="123">
        <v>41.2</v>
      </c>
      <c r="U31" s="87"/>
      <c r="V31" s="123">
        <v>41</v>
      </c>
      <c r="W31" s="88"/>
      <c r="X31" s="88"/>
      <c r="Y31" s="88"/>
      <c r="Z31" s="87"/>
      <c r="AA31" s="9">
        <v>46.8</v>
      </c>
      <c r="AB31" s="93">
        <v>52.5</v>
      </c>
      <c r="AC31" s="88"/>
      <c r="AD31" s="87"/>
      <c r="AE31" s="10">
        <v>52.8</v>
      </c>
    </row>
    <row r="32" spans="4:31" ht="20.25" customHeight="1" x14ac:dyDescent="0.25">
      <c r="E32" s="89" t="s">
        <v>36</v>
      </c>
      <c r="F32" s="88"/>
      <c r="G32" s="88"/>
      <c r="H32" s="90"/>
      <c r="I32" s="121">
        <v>2.2000000000000002</v>
      </c>
      <c r="J32" s="87"/>
      <c r="K32" s="121">
        <v>2.6</v>
      </c>
      <c r="L32" s="87"/>
      <c r="M32" s="121">
        <v>2.9</v>
      </c>
      <c r="N32" s="87"/>
      <c r="O32" s="121">
        <v>2.9</v>
      </c>
      <c r="P32" s="88"/>
      <c r="Q32" s="87"/>
      <c r="R32" s="121">
        <v>2.9</v>
      </c>
      <c r="S32" s="87"/>
      <c r="T32" s="121">
        <v>2.1</v>
      </c>
      <c r="U32" s="87"/>
      <c r="V32" s="121">
        <v>2.1</v>
      </c>
      <c r="W32" s="88"/>
      <c r="X32" s="88"/>
      <c r="Y32" s="88"/>
      <c r="Z32" s="87"/>
      <c r="AA32" s="11">
        <v>2.2999999999999998</v>
      </c>
      <c r="AB32" s="86">
        <v>2.6</v>
      </c>
      <c r="AC32" s="88"/>
      <c r="AD32" s="87"/>
      <c r="AE32" s="12">
        <v>2.6</v>
      </c>
    </row>
    <row r="33" spans="5:31" ht="20.25" customHeight="1" x14ac:dyDescent="0.25">
      <c r="E33" s="89" t="s">
        <v>37</v>
      </c>
      <c r="F33" s="88"/>
      <c r="G33" s="88"/>
      <c r="H33" s="90"/>
      <c r="I33" s="121" t="s">
        <v>841</v>
      </c>
      <c r="J33" s="87"/>
      <c r="K33" s="121" t="s">
        <v>841</v>
      </c>
      <c r="L33" s="87"/>
      <c r="M33" s="121" t="s">
        <v>841</v>
      </c>
      <c r="N33" s="87"/>
      <c r="O33" s="121" t="s">
        <v>841</v>
      </c>
      <c r="P33" s="88"/>
      <c r="Q33" s="87"/>
      <c r="R33" s="121" t="s">
        <v>841</v>
      </c>
      <c r="S33" s="87"/>
      <c r="T33" s="121" t="s">
        <v>841</v>
      </c>
      <c r="U33" s="87"/>
      <c r="V33" s="121" t="s">
        <v>841</v>
      </c>
      <c r="W33" s="88"/>
      <c r="X33" s="88"/>
      <c r="Y33" s="88"/>
      <c r="Z33" s="87"/>
      <c r="AA33" s="5" t="s">
        <v>841</v>
      </c>
      <c r="AB33" s="86" t="s">
        <v>841</v>
      </c>
      <c r="AC33" s="88"/>
      <c r="AD33" s="87"/>
      <c r="AE33" s="6" t="s">
        <v>841</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mAC1U+LdleehmGtmhvgfxZ2v3MtTVF2LoRvGiIaX00bjS8zZ3BCThLEaTEKKobI9Z0gBf7NCG67HQR+fjiO/w==" saltValue="VrmbCNUnTPhz1sOQSr2vG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B9207706-5255-491A-8D92-E8D5C99DEF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T198 - Broadlea BSP (132/66kV)</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1060</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1061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1062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50.4</v>
      </c>
      <c r="K26" s="87"/>
      <c r="L26" s="122">
        <v>50.4</v>
      </c>
      <c r="M26" s="87"/>
      <c r="N26" s="122">
        <v>50.4</v>
      </c>
      <c r="O26" s="87"/>
      <c r="P26" s="122">
        <v>50.4</v>
      </c>
      <c r="Q26" s="88"/>
      <c r="R26" s="87"/>
      <c r="S26" s="122">
        <v>50.4</v>
      </c>
      <c r="T26" s="87"/>
      <c r="U26" s="122">
        <v>56.6</v>
      </c>
      <c r="V26" s="87"/>
      <c r="W26" s="122">
        <v>56.6</v>
      </c>
      <c r="X26" s="88"/>
      <c r="Y26" s="88"/>
      <c r="Z26" s="88"/>
      <c r="AA26" s="87"/>
      <c r="AB26" s="3">
        <v>56.6</v>
      </c>
      <c r="AC26" s="91">
        <v>56.6</v>
      </c>
      <c r="AD26" s="88"/>
      <c r="AE26" s="87"/>
      <c r="AF26" s="4">
        <v>56.6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12.7</v>
      </c>
      <c r="K28" s="87"/>
      <c r="L28" s="122">
        <v>12.9</v>
      </c>
      <c r="M28" s="87"/>
      <c r="N28" s="122">
        <v>13.1</v>
      </c>
      <c r="O28" s="87"/>
      <c r="P28" s="122">
        <v>13.4</v>
      </c>
      <c r="Q28" s="88"/>
      <c r="R28" s="87"/>
      <c r="S28" s="122">
        <v>13.6</v>
      </c>
      <c r="T28" s="87"/>
      <c r="U28" s="122">
        <v>9.1</v>
      </c>
      <c r="V28" s="87"/>
      <c r="W28" s="122">
        <v>9.3000000000000007</v>
      </c>
      <c r="X28" s="88"/>
      <c r="Y28" s="88"/>
      <c r="Z28" s="88"/>
      <c r="AA28" s="87"/>
      <c r="AB28" s="3">
        <v>9.3000000000000007</v>
      </c>
      <c r="AC28" s="91">
        <v>9.4</v>
      </c>
      <c r="AD28" s="88"/>
      <c r="AE28" s="87"/>
      <c r="AF28" s="4">
        <v>9.6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0.99399999999999999</v>
      </c>
      <c r="K31" s="87"/>
      <c r="L31" s="124">
        <v>0.99399999999999999</v>
      </c>
      <c r="M31" s="87"/>
      <c r="N31" s="124">
        <v>0.99399999999999999</v>
      </c>
      <c r="O31" s="87"/>
      <c r="P31" s="124">
        <v>0.99399999999999999</v>
      </c>
      <c r="Q31" s="88"/>
      <c r="R31" s="87"/>
      <c r="S31" s="124">
        <v>0.99399999999999999</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27.4</v>
      </c>
      <c r="K32" s="87"/>
      <c r="L32" s="122">
        <v>27.4</v>
      </c>
      <c r="M32" s="87"/>
      <c r="N32" s="122">
        <v>27.4</v>
      </c>
      <c r="O32" s="87"/>
      <c r="P32" s="122">
        <v>27.4</v>
      </c>
      <c r="Q32" s="88"/>
      <c r="R32" s="87"/>
      <c r="S32" s="122">
        <v>27.4</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11.6</v>
      </c>
      <c r="K33" s="87"/>
      <c r="L33" s="123">
        <v>11.8</v>
      </c>
      <c r="M33" s="87"/>
      <c r="N33" s="123">
        <v>12</v>
      </c>
      <c r="O33" s="87"/>
      <c r="P33" s="123">
        <v>12.3</v>
      </c>
      <c r="Q33" s="88"/>
      <c r="R33" s="87"/>
      <c r="S33" s="123">
        <v>12.5</v>
      </c>
      <c r="T33" s="87"/>
      <c r="U33" s="123">
        <v>8.6999999999999993</v>
      </c>
      <c r="V33" s="87"/>
      <c r="W33" s="123">
        <v>8.8000000000000007</v>
      </c>
      <c r="X33" s="88"/>
      <c r="Y33" s="88"/>
      <c r="Z33" s="88"/>
      <c r="AA33" s="87"/>
      <c r="AB33" s="9">
        <v>8.9</v>
      </c>
      <c r="AC33" s="93">
        <v>9</v>
      </c>
      <c r="AD33" s="88"/>
      <c r="AE33" s="87"/>
      <c r="AF33" s="10">
        <v>9.1999999999999993</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0.4</v>
      </c>
      <c r="V34" s="87"/>
      <c r="W34" s="121">
        <v>0.4</v>
      </c>
      <c r="X34" s="88"/>
      <c r="Y34" s="88"/>
      <c r="Z34" s="88"/>
      <c r="AA34" s="87"/>
      <c r="AB34" s="11">
        <v>0.4</v>
      </c>
      <c r="AC34" s="86">
        <v>0.5</v>
      </c>
      <c r="AD34" s="88"/>
      <c r="AE34" s="87"/>
      <c r="AF34" s="12">
        <v>0.5</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QLrKhmrcn1vxoBIm26+G48n5ZhUNd8oLSpqmz//1Dbc93Gf7JNzdE5MEbw0jaVE6oZzysAwxwRLqlmzyTs4siw==" saltValue="I8DA5/bn3XIz1xw+IVeDQ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DA05F88-953B-4D9B-88C6-46EB675C06F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TANB - Tanby (66/22kV)</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1063</v>
      </c>
      <c r="J3" s="110"/>
      <c r="K3" s="110"/>
      <c r="L3" s="110"/>
      <c r="M3" s="110"/>
      <c r="N3" s="110"/>
      <c r="O3" s="110"/>
      <c r="P3" s="110"/>
      <c r="Q3" s="110"/>
      <c r="R3" s="110"/>
      <c r="S3" s="110"/>
      <c r="V3" s="112" t="s">
        <v>3</v>
      </c>
      <c r="W3" s="110"/>
      <c r="Y3" s="113" t="s">
        <v>687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1064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1065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1066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v>
      </c>
      <c r="K26" s="87"/>
      <c r="L26" s="122">
        <v>2</v>
      </c>
      <c r="M26" s="87"/>
      <c r="N26" s="122">
        <v>2</v>
      </c>
      <c r="O26" s="87"/>
      <c r="P26" s="122">
        <v>2</v>
      </c>
      <c r="Q26" s="88"/>
      <c r="R26" s="87"/>
      <c r="S26" s="122">
        <v>2</v>
      </c>
      <c r="T26" s="87"/>
      <c r="U26" s="122">
        <v>2</v>
      </c>
      <c r="V26" s="87"/>
      <c r="W26" s="122">
        <v>2</v>
      </c>
      <c r="X26" s="88"/>
      <c r="Y26" s="88"/>
      <c r="Z26" s="88"/>
      <c r="AA26" s="87"/>
      <c r="AB26" s="3">
        <v>2</v>
      </c>
      <c r="AC26" s="91">
        <v>2</v>
      </c>
      <c r="AD26" s="88"/>
      <c r="AE26" s="87"/>
      <c r="AF26" s="4">
        <v>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v>
      </c>
      <c r="K28" s="87"/>
      <c r="L28" s="122">
        <v>1.7</v>
      </c>
      <c r="M28" s="87"/>
      <c r="N28" s="122">
        <v>1.7</v>
      </c>
      <c r="O28" s="87"/>
      <c r="P28" s="122">
        <v>1.7</v>
      </c>
      <c r="Q28" s="88"/>
      <c r="R28" s="87"/>
      <c r="S28" s="122">
        <v>1.7</v>
      </c>
      <c r="T28" s="87"/>
      <c r="U28" s="122">
        <v>1.3</v>
      </c>
      <c r="V28" s="87"/>
      <c r="W28" s="122">
        <v>1.3</v>
      </c>
      <c r="X28" s="88"/>
      <c r="Y28" s="88"/>
      <c r="Z28" s="88"/>
      <c r="AA28" s="87"/>
      <c r="AB28" s="3">
        <v>1.3</v>
      </c>
      <c r="AC28" s="91">
        <v>1.3</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0.95599999999999996</v>
      </c>
      <c r="K31" s="87"/>
      <c r="L31" s="124">
        <v>0.95599999999999996</v>
      </c>
      <c r="M31" s="87"/>
      <c r="N31" s="124">
        <v>0.95599999999999996</v>
      </c>
      <c r="O31" s="87"/>
      <c r="P31" s="124">
        <v>0.95599999999999996</v>
      </c>
      <c r="Q31" s="88"/>
      <c r="R31" s="87"/>
      <c r="S31" s="124">
        <v>0.95599999999999996</v>
      </c>
      <c r="T31" s="87"/>
      <c r="U31" s="124">
        <v>0.98299999999999998</v>
      </c>
      <c r="V31" s="87"/>
      <c r="W31" s="124">
        <v>0.98299999999999998</v>
      </c>
      <c r="X31" s="88"/>
      <c r="Y31" s="88"/>
      <c r="Z31" s="88"/>
      <c r="AA31" s="87"/>
      <c r="AB31" s="7">
        <v>0.98299999999999998</v>
      </c>
      <c r="AC31" s="94">
        <v>0.98299999999999998</v>
      </c>
      <c r="AD31" s="88"/>
      <c r="AE31" s="87"/>
      <c r="AF31" s="8">
        <v>0.98299999999999998</v>
      </c>
    </row>
    <row r="32" spans="4:32" ht="13.15" customHeight="1" x14ac:dyDescent="0.25">
      <c r="E32" s="89" t="s">
        <v>34</v>
      </c>
      <c r="F32" s="88"/>
      <c r="G32" s="88"/>
      <c r="H32" s="88"/>
      <c r="I32" s="90"/>
      <c r="J32" s="122">
        <v>1</v>
      </c>
      <c r="K32" s="87"/>
      <c r="L32" s="122">
        <v>1</v>
      </c>
      <c r="M32" s="87"/>
      <c r="N32" s="122">
        <v>1</v>
      </c>
      <c r="O32" s="87"/>
      <c r="P32" s="122">
        <v>1</v>
      </c>
      <c r="Q32" s="88"/>
      <c r="R32" s="87"/>
      <c r="S32" s="122">
        <v>1</v>
      </c>
      <c r="T32" s="87"/>
      <c r="U32" s="122">
        <v>1</v>
      </c>
      <c r="V32" s="87"/>
      <c r="W32" s="122">
        <v>1</v>
      </c>
      <c r="X32" s="88"/>
      <c r="Y32" s="88"/>
      <c r="Z32" s="88"/>
      <c r="AA32" s="87"/>
      <c r="AB32" s="3">
        <v>1</v>
      </c>
      <c r="AC32" s="91">
        <v>1</v>
      </c>
      <c r="AD32" s="88"/>
      <c r="AE32" s="87"/>
      <c r="AF32" s="4">
        <v>1</v>
      </c>
    </row>
    <row r="33" spans="5:32" ht="13.15" customHeight="1" x14ac:dyDescent="0.25">
      <c r="E33" s="92" t="s">
        <v>35</v>
      </c>
      <c r="F33" s="88"/>
      <c r="G33" s="88"/>
      <c r="H33" s="88"/>
      <c r="I33" s="90"/>
      <c r="J33" s="123">
        <v>1.5</v>
      </c>
      <c r="K33" s="87"/>
      <c r="L33" s="123">
        <v>1.5</v>
      </c>
      <c r="M33" s="87"/>
      <c r="N33" s="123">
        <v>1.5</v>
      </c>
      <c r="O33" s="87"/>
      <c r="P33" s="123">
        <v>1.5</v>
      </c>
      <c r="Q33" s="88"/>
      <c r="R33" s="87"/>
      <c r="S33" s="123">
        <v>1.5</v>
      </c>
      <c r="T33" s="87"/>
      <c r="U33" s="123">
        <v>1.3</v>
      </c>
      <c r="V33" s="87"/>
      <c r="W33" s="123">
        <v>1.2</v>
      </c>
      <c r="X33" s="88"/>
      <c r="Y33" s="88"/>
      <c r="Z33" s="88"/>
      <c r="AA33" s="87"/>
      <c r="AB33" s="9">
        <v>1.2</v>
      </c>
      <c r="AC33" s="93">
        <v>1.2</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171</v>
      </c>
      <c r="K35" s="87"/>
      <c r="L35" s="121" t="s">
        <v>171</v>
      </c>
      <c r="M35" s="87"/>
      <c r="N35" s="121" t="s">
        <v>171</v>
      </c>
      <c r="O35" s="87"/>
      <c r="P35" s="121" t="s">
        <v>171</v>
      </c>
      <c r="Q35" s="88"/>
      <c r="R35" s="87"/>
      <c r="S35" s="121" t="s">
        <v>171</v>
      </c>
      <c r="T35" s="87"/>
      <c r="U35" s="121" t="s">
        <v>171</v>
      </c>
      <c r="V35" s="87"/>
      <c r="W35" s="121" t="s">
        <v>171</v>
      </c>
      <c r="X35" s="88"/>
      <c r="Y35" s="88"/>
      <c r="Z35" s="88"/>
      <c r="AA35" s="87"/>
      <c r="AB35" s="5" t="s">
        <v>171</v>
      </c>
      <c r="AC35" s="86" t="s">
        <v>171</v>
      </c>
      <c r="AD35" s="88"/>
      <c r="AE35" s="87"/>
      <c r="AF35" s="6" t="s">
        <v>171</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0.3</v>
      </c>
      <c r="V36" s="87"/>
      <c r="W36" s="122">
        <v>0.2</v>
      </c>
      <c r="X36" s="88"/>
      <c r="Y36" s="88"/>
      <c r="Z36" s="88"/>
      <c r="AA36" s="87"/>
      <c r="AB36" s="3">
        <v>0.2</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0.6</v>
      </c>
      <c r="K40" s="87"/>
      <c r="L40" s="122">
        <v>0.6</v>
      </c>
      <c r="M40" s="87"/>
      <c r="N40" s="122">
        <v>0.6</v>
      </c>
      <c r="O40" s="87"/>
      <c r="P40" s="122">
        <v>0.6</v>
      </c>
      <c r="Q40" s="88"/>
      <c r="R40" s="87"/>
      <c r="S40" s="122">
        <v>0.6</v>
      </c>
      <c r="T40" s="87"/>
      <c r="U40" s="122">
        <v>0.6</v>
      </c>
      <c r="V40" s="87"/>
      <c r="W40" s="122">
        <v>0.6</v>
      </c>
      <c r="X40" s="88"/>
      <c r="Y40" s="88"/>
      <c r="Z40" s="88"/>
      <c r="AA40" s="87"/>
      <c r="AB40" s="3">
        <v>0.6</v>
      </c>
      <c r="AC40" s="91">
        <v>0.6</v>
      </c>
      <c r="AD40" s="88"/>
      <c r="AE40" s="87"/>
      <c r="AF40" s="4">
        <v>0.6</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YUb/PbClOFduJJ+myPjcwgQREJVnuAL9jNiw4dXJ//dduTd7M79rF4QsehSBb7Ipa9paXrQnTUY8njVHiVP4Q==" saltValue="XMCPJMfFi3W35G4MEXcoL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8C59AF6-9783-4734-8648-42F61817A9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TARA - Tara (33/11kV)</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1067</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1069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1070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25</v>
      </c>
      <c r="K26" s="87"/>
      <c r="L26" s="122">
        <v>25</v>
      </c>
      <c r="M26" s="87"/>
      <c r="N26" s="122">
        <v>25</v>
      </c>
      <c r="O26" s="87"/>
      <c r="P26" s="122">
        <v>25</v>
      </c>
      <c r="Q26" s="88"/>
      <c r="R26" s="87"/>
      <c r="S26" s="122">
        <v>25</v>
      </c>
      <c r="T26" s="87"/>
      <c r="U26" s="122">
        <v>25</v>
      </c>
      <c r="V26" s="87"/>
      <c r="W26" s="122">
        <v>25</v>
      </c>
      <c r="X26" s="88"/>
      <c r="Y26" s="88"/>
      <c r="Z26" s="88"/>
      <c r="AA26" s="87"/>
      <c r="AB26" s="3">
        <v>25</v>
      </c>
      <c r="AC26" s="91">
        <v>25</v>
      </c>
      <c r="AD26" s="88"/>
      <c r="AE26" s="87"/>
      <c r="AF26" s="4">
        <v>25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20.100000000000001</v>
      </c>
      <c r="K28" s="87"/>
      <c r="L28" s="122">
        <v>19.899999999999999</v>
      </c>
      <c r="M28" s="87"/>
      <c r="N28" s="122">
        <v>19.8</v>
      </c>
      <c r="O28" s="87"/>
      <c r="P28" s="122">
        <v>19.8</v>
      </c>
      <c r="Q28" s="88"/>
      <c r="R28" s="87"/>
      <c r="S28" s="122">
        <v>19.7</v>
      </c>
      <c r="T28" s="87"/>
      <c r="U28" s="122">
        <v>9.4</v>
      </c>
      <c r="V28" s="87"/>
      <c r="W28" s="122">
        <v>9.3000000000000007</v>
      </c>
      <c r="X28" s="88"/>
      <c r="Y28" s="88"/>
      <c r="Z28" s="88"/>
      <c r="AA28" s="87"/>
      <c r="AB28" s="3">
        <v>9.1999999999999993</v>
      </c>
      <c r="AC28" s="91">
        <v>9.1</v>
      </c>
      <c r="AD28" s="88"/>
      <c r="AE28" s="87"/>
      <c r="AF28" s="4">
        <v>9.1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0.93500000000000005</v>
      </c>
      <c r="K31" s="87"/>
      <c r="L31" s="124">
        <v>0.93500000000000005</v>
      </c>
      <c r="M31" s="87"/>
      <c r="N31" s="124">
        <v>0.93500000000000005</v>
      </c>
      <c r="O31" s="87"/>
      <c r="P31" s="124">
        <v>0.93500000000000005</v>
      </c>
      <c r="Q31" s="88"/>
      <c r="R31" s="87"/>
      <c r="S31" s="124">
        <v>0.93500000000000005</v>
      </c>
      <c r="T31" s="87"/>
      <c r="U31" s="124">
        <v>0.94299999999999995</v>
      </c>
      <c r="V31" s="87"/>
      <c r="W31" s="124">
        <v>0.94299999999999995</v>
      </c>
      <c r="X31" s="88"/>
      <c r="Y31" s="88"/>
      <c r="Z31" s="88"/>
      <c r="AA31" s="87"/>
      <c r="AB31" s="7">
        <v>0.94299999999999995</v>
      </c>
      <c r="AC31" s="94">
        <v>0.94299999999999995</v>
      </c>
      <c r="AD31" s="88"/>
      <c r="AE31" s="87"/>
      <c r="AF31" s="8">
        <v>0.94299999999999995</v>
      </c>
    </row>
    <row r="32" spans="4:32" ht="13.15" customHeight="1" x14ac:dyDescent="0.25">
      <c r="E32" s="89" t="s">
        <v>34</v>
      </c>
      <c r="F32" s="88"/>
      <c r="G32" s="88"/>
      <c r="H32" s="88"/>
      <c r="I32" s="90"/>
      <c r="J32" s="122">
        <v>12.5</v>
      </c>
      <c r="K32" s="87"/>
      <c r="L32" s="122">
        <v>12.5</v>
      </c>
      <c r="M32" s="87"/>
      <c r="N32" s="122">
        <v>12.5</v>
      </c>
      <c r="O32" s="87"/>
      <c r="P32" s="122">
        <v>12.5</v>
      </c>
      <c r="Q32" s="88"/>
      <c r="R32" s="87"/>
      <c r="S32" s="122">
        <v>12.5</v>
      </c>
      <c r="T32" s="87"/>
      <c r="U32" s="122">
        <v>12.5</v>
      </c>
      <c r="V32" s="87"/>
      <c r="W32" s="122">
        <v>12.5</v>
      </c>
      <c r="X32" s="88"/>
      <c r="Y32" s="88"/>
      <c r="Z32" s="88"/>
      <c r="AA32" s="87"/>
      <c r="AB32" s="3">
        <v>12.5</v>
      </c>
      <c r="AC32" s="91">
        <v>12.5</v>
      </c>
      <c r="AD32" s="88"/>
      <c r="AE32" s="87"/>
      <c r="AF32" s="4">
        <v>12.5</v>
      </c>
    </row>
    <row r="33" spans="5:32" ht="13.15" customHeight="1" x14ac:dyDescent="0.25">
      <c r="E33" s="92" t="s">
        <v>35</v>
      </c>
      <c r="F33" s="88"/>
      <c r="G33" s="88"/>
      <c r="H33" s="88"/>
      <c r="I33" s="90"/>
      <c r="J33" s="123">
        <v>18</v>
      </c>
      <c r="K33" s="87"/>
      <c r="L33" s="123">
        <v>17.899999999999999</v>
      </c>
      <c r="M33" s="87"/>
      <c r="N33" s="123">
        <v>17.8</v>
      </c>
      <c r="O33" s="87"/>
      <c r="P33" s="123">
        <v>17.8</v>
      </c>
      <c r="Q33" s="88"/>
      <c r="R33" s="87"/>
      <c r="S33" s="123">
        <v>17.7</v>
      </c>
      <c r="T33" s="87"/>
      <c r="U33" s="123">
        <v>9.1999999999999993</v>
      </c>
      <c r="V33" s="87"/>
      <c r="W33" s="123">
        <v>9.1</v>
      </c>
      <c r="X33" s="88"/>
      <c r="Y33" s="88"/>
      <c r="Z33" s="88"/>
      <c r="AA33" s="87"/>
      <c r="AB33" s="9">
        <v>8.9</v>
      </c>
      <c r="AC33" s="93">
        <v>8.8000000000000007</v>
      </c>
      <c r="AD33" s="88"/>
      <c r="AE33" s="87"/>
      <c r="AF33" s="10">
        <v>8.8000000000000007</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0.5</v>
      </c>
      <c r="V34" s="87"/>
      <c r="W34" s="121">
        <v>0.5</v>
      </c>
      <c r="X34" s="88"/>
      <c r="Y34" s="88"/>
      <c r="Z34" s="88"/>
      <c r="AA34" s="87"/>
      <c r="AB34" s="11">
        <v>0.4</v>
      </c>
      <c r="AC34" s="86">
        <v>0.4</v>
      </c>
      <c r="AD34" s="88"/>
      <c r="AE34" s="87"/>
      <c r="AF34" s="12">
        <v>0.4</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2">
        <v>5.5</v>
      </c>
      <c r="K36" s="87"/>
      <c r="L36" s="122">
        <v>5.4</v>
      </c>
      <c r="M36" s="87"/>
      <c r="N36" s="122">
        <v>5.3</v>
      </c>
      <c r="O36" s="87"/>
      <c r="P36" s="122">
        <v>5.3</v>
      </c>
      <c r="Q36" s="88"/>
      <c r="R36" s="87"/>
      <c r="S36" s="122">
        <v>5.2</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5.5</v>
      </c>
      <c r="K39" s="87"/>
      <c r="L39" s="122">
        <v>5.5</v>
      </c>
      <c r="M39" s="87"/>
      <c r="N39" s="122">
        <v>5.5</v>
      </c>
      <c r="O39" s="87"/>
      <c r="P39" s="122">
        <v>5.5</v>
      </c>
      <c r="Q39" s="88"/>
      <c r="R39" s="87"/>
      <c r="S39" s="122">
        <v>5.5</v>
      </c>
      <c r="T39" s="87"/>
      <c r="U39" s="122">
        <v>5.5</v>
      </c>
      <c r="V39" s="87"/>
      <c r="W39" s="122">
        <v>5.5</v>
      </c>
      <c r="X39" s="88"/>
      <c r="Y39" s="88"/>
      <c r="Z39" s="88"/>
      <c r="AA39" s="87"/>
      <c r="AB39" s="3">
        <v>5.5</v>
      </c>
      <c r="AC39" s="91">
        <v>5.5</v>
      </c>
      <c r="AD39" s="88"/>
      <c r="AE39" s="87"/>
      <c r="AF39" s="4">
        <v>5.5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2"/>
      <c r="K43" s="87"/>
      <c r="L43" s="122"/>
      <c r="M43" s="87"/>
      <c r="N43" s="122"/>
      <c r="O43" s="87"/>
      <c r="P43" s="122"/>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2"/>
      <c r="K44" s="87"/>
      <c r="L44" s="122"/>
      <c r="M44" s="87"/>
      <c r="N44" s="122"/>
      <c r="O44" s="87"/>
      <c r="P44" s="122"/>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78" t="s">
        <v>51</v>
      </c>
      <c r="K46" s="179"/>
      <c r="L46" s="178" t="s">
        <v>51</v>
      </c>
      <c r="M46" s="179"/>
      <c r="N46" s="178" t="s">
        <v>51</v>
      </c>
      <c r="O46" s="179"/>
      <c r="P46" s="178" t="s">
        <v>51</v>
      </c>
      <c r="Q46" s="180"/>
      <c r="R46" s="179"/>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8GwCBe0OFJZNdonHhG4EOrGImOPcyltKKoIP3AILpALzZt590BPIPwcKQmk9wBGg4YVD6TOulB8X0jTnc9qWw==" saltValue="U3mywTGZik/WYLOdPdSZC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C797802-D74E-44BA-BC11-4B547E4EF4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TEST - Tennyson Street (33/11kV)</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1071</v>
      </c>
      <c r="J3" s="110"/>
      <c r="K3" s="110"/>
      <c r="L3" s="110"/>
      <c r="M3" s="110"/>
      <c r="N3" s="110"/>
      <c r="O3" s="110"/>
      <c r="P3" s="110"/>
      <c r="Q3" s="110"/>
      <c r="R3" s="110"/>
      <c r="S3" s="110"/>
      <c r="V3" s="112" t="s">
        <v>3</v>
      </c>
      <c r="W3" s="110"/>
      <c r="Y3" s="113" t="s">
        <v>779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1072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1073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1074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16.600000000000001</v>
      </c>
      <c r="K26" s="87"/>
      <c r="L26" s="122">
        <v>16.600000000000001</v>
      </c>
      <c r="M26" s="87"/>
      <c r="N26" s="122">
        <v>16.600000000000001</v>
      </c>
      <c r="O26" s="87"/>
      <c r="P26" s="122">
        <v>16.600000000000001</v>
      </c>
      <c r="Q26" s="88"/>
      <c r="R26" s="87"/>
      <c r="S26" s="122">
        <v>16.600000000000001</v>
      </c>
      <c r="T26" s="87"/>
      <c r="U26" s="122">
        <v>18.2</v>
      </c>
      <c r="V26" s="87"/>
      <c r="W26" s="122">
        <v>18.2</v>
      </c>
      <c r="X26" s="88"/>
      <c r="Y26" s="88"/>
      <c r="Z26" s="88"/>
      <c r="AA26" s="87"/>
      <c r="AB26" s="3">
        <v>18.2</v>
      </c>
      <c r="AC26" s="91">
        <v>18.2</v>
      </c>
      <c r="AD26" s="88"/>
      <c r="AE26" s="87"/>
      <c r="AF26" s="4">
        <v>18.2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12.1</v>
      </c>
      <c r="K28" s="87"/>
      <c r="L28" s="122">
        <v>12</v>
      </c>
      <c r="M28" s="87"/>
      <c r="N28" s="122">
        <v>12</v>
      </c>
      <c r="O28" s="87"/>
      <c r="P28" s="122">
        <v>12</v>
      </c>
      <c r="Q28" s="88"/>
      <c r="R28" s="87"/>
      <c r="S28" s="122">
        <v>12</v>
      </c>
      <c r="T28" s="87"/>
      <c r="U28" s="122">
        <v>10.3</v>
      </c>
      <c r="V28" s="87"/>
      <c r="W28" s="122">
        <v>10.3</v>
      </c>
      <c r="X28" s="88"/>
      <c r="Y28" s="88"/>
      <c r="Z28" s="88"/>
      <c r="AA28" s="87"/>
      <c r="AB28" s="3">
        <v>10.1</v>
      </c>
      <c r="AC28" s="91">
        <v>10.1</v>
      </c>
      <c r="AD28" s="88"/>
      <c r="AE28" s="87"/>
      <c r="AF28" s="4">
        <v>10.1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0.998</v>
      </c>
      <c r="K31" s="87"/>
      <c r="L31" s="124">
        <v>0.998</v>
      </c>
      <c r="M31" s="87"/>
      <c r="N31" s="124">
        <v>0.998</v>
      </c>
      <c r="O31" s="87"/>
      <c r="P31" s="124">
        <v>0.998</v>
      </c>
      <c r="Q31" s="88"/>
      <c r="R31" s="87"/>
      <c r="S31" s="124">
        <v>0.998</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11.4</v>
      </c>
      <c r="K32" s="87"/>
      <c r="L32" s="122">
        <v>11.4</v>
      </c>
      <c r="M32" s="87"/>
      <c r="N32" s="122">
        <v>11.4</v>
      </c>
      <c r="O32" s="87"/>
      <c r="P32" s="122">
        <v>11.4</v>
      </c>
      <c r="Q32" s="88"/>
      <c r="R32" s="87"/>
      <c r="S32" s="122">
        <v>11.4</v>
      </c>
      <c r="T32" s="87"/>
      <c r="U32" s="122">
        <v>12.5</v>
      </c>
      <c r="V32" s="87"/>
      <c r="W32" s="122">
        <v>12.5</v>
      </c>
      <c r="X32" s="88"/>
      <c r="Y32" s="88"/>
      <c r="Z32" s="88"/>
      <c r="AA32" s="87"/>
      <c r="AB32" s="3">
        <v>12.5</v>
      </c>
      <c r="AC32" s="91">
        <v>12.5</v>
      </c>
      <c r="AD32" s="88"/>
      <c r="AE32" s="87"/>
      <c r="AF32" s="4">
        <v>12.5</v>
      </c>
    </row>
    <row r="33" spans="5:32" ht="13.15" customHeight="1" x14ac:dyDescent="0.25">
      <c r="E33" s="92" t="s">
        <v>35</v>
      </c>
      <c r="F33" s="88"/>
      <c r="G33" s="88"/>
      <c r="H33" s="88"/>
      <c r="I33" s="90"/>
      <c r="J33" s="123">
        <v>11.6</v>
      </c>
      <c r="K33" s="87"/>
      <c r="L33" s="123">
        <v>11.5</v>
      </c>
      <c r="M33" s="87"/>
      <c r="N33" s="123">
        <v>11.5</v>
      </c>
      <c r="O33" s="87"/>
      <c r="P33" s="123">
        <v>11.5</v>
      </c>
      <c r="Q33" s="88"/>
      <c r="R33" s="87"/>
      <c r="S33" s="123">
        <v>11.4</v>
      </c>
      <c r="T33" s="87"/>
      <c r="U33" s="123">
        <v>10</v>
      </c>
      <c r="V33" s="87"/>
      <c r="W33" s="123">
        <v>10</v>
      </c>
      <c r="X33" s="88"/>
      <c r="Y33" s="88"/>
      <c r="Z33" s="88"/>
      <c r="AA33" s="87"/>
      <c r="AB33" s="9">
        <v>9.9</v>
      </c>
      <c r="AC33" s="93">
        <v>9.8000000000000007</v>
      </c>
      <c r="AD33" s="88"/>
      <c r="AE33" s="87"/>
      <c r="AF33" s="10">
        <v>9.8000000000000007</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556</v>
      </c>
      <c r="K35" s="87"/>
      <c r="L35" s="121" t="s">
        <v>556</v>
      </c>
      <c r="M35" s="87"/>
      <c r="N35" s="121" t="s">
        <v>556</v>
      </c>
      <c r="O35" s="87"/>
      <c r="P35" s="121" t="s">
        <v>556</v>
      </c>
      <c r="Q35" s="88"/>
      <c r="R35" s="87"/>
      <c r="S35" s="121" t="s">
        <v>556</v>
      </c>
      <c r="T35" s="87"/>
      <c r="U35" s="121" t="s">
        <v>556</v>
      </c>
      <c r="V35" s="87"/>
      <c r="W35" s="121" t="s">
        <v>556</v>
      </c>
      <c r="X35" s="88"/>
      <c r="Y35" s="88"/>
      <c r="Z35" s="88"/>
      <c r="AA35" s="87"/>
      <c r="AB35" s="5" t="s">
        <v>556</v>
      </c>
      <c r="AC35" s="86" t="s">
        <v>556</v>
      </c>
      <c r="AD35" s="88"/>
      <c r="AE35" s="87"/>
      <c r="AF35" s="6" t="s">
        <v>556</v>
      </c>
    </row>
    <row r="36" spans="5:32" ht="13.15" customHeight="1" x14ac:dyDescent="0.25">
      <c r="E36" s="89" t="s">
        <v>39</v>
      </c>
      <c r="F36" s="88"/>
      <c r="G36" s="88"/>
      <c r="H36" s="88"/>
      <c r="I36" s="90"/>
      <c r="J36" s="122">
        <v>0.2</v>
      </c>
      <c r="K36" s="87"/>
      <c r="L36" s="122">
        <v>0.1</v>
      </c>
      <c r="M36" s="87"/>
      <c r="N36" s="122">
        <v>0.1</v>
      </c>
      <c r="O36" s="87"/>
      <c r="P36" s="122">
        <v>0.1</v>
      </c>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5.1999998092651403</v>
      </c>
      <c r="K41" s="87"/>
      <c r="L41" s="122">
        <v>5.1999998092651403</v>
      </c>
      <c r="M41" s="87"/>
      <c r="N41" s="122">
        <v>5.1999998092651403</v>
      </c>
      <c r="O41" s="87"/>
      <c r="P41" s="122">
        <v>5.1999998092651403</v>
      </c>
      <c r="Q41" s="88"/>
      <c r="R41" s="87"/>
      <c r="S41" s="122">
        <v>5.1999998092651403</v>
      </c>
      <c r="T41" s="87"/>
      <c r="U41" s="122">
        <v>5.1999998092651403</v>
      </c>
      <c r="V41" s="87"/>
      <c r="W41" s="122">
        <v>5.1999998092651403</v>
      </c>
      <c r="X41" s="88"/>
      <c r="Y41" s="88"/>
      <c r="Z41" s="88"/>
      <c r="AA41" s="87"/>
      <c r="AB41" s="3">
        <v>5.1999998092651403</v>
      </c>
      <c r="AC41" s="91">
        <v>5.1999998092651403</v>
      </c>
      <c r="AD41" s="88"/>
      <c r="AE41" s="87"/>
      <c r="AF41" s="4">
        <v>5.1999998092651403</v>
      </c>
    </row>
    <row r="42" spans="5:32" x14ac:dyDescent="0.25">
      <c r="E42" s="89" t="s">
        <v>45</v>
      </c>
      <c r="F42" s="88"/>
      <c r="G42" s="88"/>
      <c r="H42" s="88"/>
      <c r="I42" s="90"/>
      <c r="J42" s="122">
        <v>1.79999995231628</v>
      </c>
      <c r="K42" s="87"/>
      <c r="L42" s="122">
        <v>1.79999995231628</v>
      </c>
      <c r="M42" s="87"/>
      <c r="N42" s="122">
        <v>1.79999995231628</v>
      </c>
      <c r="O42" s="87"/>
      <c r="P42" s="122">
        <v>1.79999995231628</v>
      </c>
      <c r="Q42" s="88"/>
      <c r="R42" s="87"/>
      <c r="S42" s="122">
        <v>1.79999995231628</v>
      </c>
      <c r="T42" s="87"/>
      <c r="U42" s="122">
        <v>1.79999995231628</v>
      </c>
      <c r="V42" s="87"/>
      <c r="W42" s="122">
        <v>1.79999995231628</v>
      </c>
      <c r="X42" s="88"/>
      <c r="Y42" s="88"/>
      <c r="Z42" s="88"/>
      <c r="AA42" s="87"/>
      <c r="AB42" s="3">
        <v>1.79999995231628</v>
      </c>
      <c r="AC42" s="91">
        <v>1.79999995231628</v>
      </c>
      <c r="AD42" s="88"/>
      <c r="AE42" s="87"/>
      <c r="AF42" s="4">
        <v>1.79999995231628</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zvvDCmwOHYz+bWY/LqklVwRfj0EePmg19nKzJWiQCC2r9OnNrNtIJ0oWNeDnZxv+EhyU8HJmx+UqquJkDsDSg==" saltValue="+9B46VhMUWath3UUGCgOe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25F3EDD-CE6E-4EB4-95B0-C21EB776CFD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THEO - Theodore (66/22kV)</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1075</v>
      </c>
      <c r="J3" s="110"/>
      <c r="K3" s="110"/>
      <c r="L3" s="110"/>
      <c r="M3" s="110"/>
      <c r="N3" s="110"/>
      <c r="O3" s="110"/>
      <c r="P3" s="110"/>
      <c r="Q3" s="110"/>
      <c r="R3" s="110"/>
      <c r="S3" s="110"/>
      <c r="V3" s="112" t="s">
        <v>3</v>
      </c>
      <c r="W3" s="110"/>
      <c r="Y3" s="113" t="s">
        <v>417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150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1076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1077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2.2999999999999998</v>
      </c>
      <c r="K28" s="87"/>
      <c r="L28" s="122">
        <v>2.2999999999999998</v>
      </c>
      <c r="M28" s="87"/>
      <c r="N28" s="122">
        <v>2.2999999999999998</v>
      </c>
      <c r="O28" s="87"/>
      <c r="P28" s="122">
        <v>2.2999999999999998</v>
      </c>
      <c r="Q28" s="88"/>
      <c r="R28" s="87"/>
      <c r="S28" s="122">
        <v>2.2999999999999998</v>
      </c>
      <c r="T28" s="87"/>
      <c r="U28" s="122">
        <v>1.4</v>
      </c>
      <c r="V28" s="87"/>
      <c r="W28" s="122">
        <v>1.4</v>
      </c>
      <c r="X28" s="88"/>
      <c r="Y28" s="88"/>
      <c r="Z28" s="88"/>
      <c r="AA28" s="87"/>
      <c r="AB28" s="3">
        <v>1.3</v>
      </c>
      <c r="AC28" s="91">
        <v>1.3</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0.98899999999999999</v>
      </c>
      <c r="K31" s="87"/>
      <c r="L31" s="124">
        <v>0.98899999999999999</v>
      </c>
      <c r="M31" s="87"/>
      <c r="N31" s="124">
        <v>0.98899999999999999</v>
      </c>
      <c r="O31" s="87"/>
      <c r="P31" s="124">
        <v>0.98899999999999999</v>
      </c>
      <c r="Q31" s="88"/>
      <c r="R31" s="87"/>
      <c r="S31" s="124">
        <v>0.98899999999999999</v>
      </c>
      <c r="T31" s="87"/>
      <c r="U31" s="124">
        <v>0.98499999999999999</v>
      </c>
      <c r="V31" s="87"/>
      <c r="W31" s="124">
        <v>0.98499999999999999</v>
      </c>
      <c r="X31" s="88"/>
      <c r="Y31" s="88"/>
      <c r="Z31" s="88"/>
      <c r="AA31" s="87"/>
      <c r="AB31" s="7">
        <v>0.98499999999999999</v>
      </c>
      <c r="AC31" s="94">
        <v>0.98499999999999999</v>
      </c>
      <c r="AD31" s="88"/>
      <c r="AE31" s="87"/>
      <c r="AF31" s="8">
        <v>0.98499999999999999</v>
      </c>
    </row>
    <row r="32" spans="4:32" ht="13.15" customHeight="1" x14ac:dyDescent="0.25">
      <c r="E32" s="89" t="s">
        <v>34</v>
      </c>
      <c r="F32" s="88"/>
      <c r="G32" s="88"/>
      <c r="H32" s="88"/>
      <c r="I32" s="90"/>
      <c r="J32" s="122">
        <v>6</v>
      </c>
      <c r="K32" s="87"/>
      <c r="L32" s="122">
        <v>6</v>
      </c>
      <c r="M32" s="87"/>
      <c r="N32" s="122">
        <v>6</v>
      </c>
      <c r="O32" s="87"/>
      <c r="P32" s="122">
        <v>6</v>
      </c>
      <c r="Q32" s="88"/>
      <c r="R32" s="87"/>
      <c r="S32" s="122">
        <v>6</v>
      </c>
      <c r="T32" s="87"/>
      <c r="U32" s="122">
        <v>6.8</v>
      </c>
      <c r="V32" s="87"/>
      <c r="W32" s="122">
        <v>6.8</v>
      </c>
      <c r="X32" s="88"/>
      <c r="Y32" s="88"/>
      <c r="Z32" s="88"/>
      <c r="AA32" s="87"/>
      <c r="AB32" s="3">
        <v>6.8</v>
      </c>
      <c r="AC32" s="91">
        <v>6.8</v>
      </c>
      <c r="AD32" s="88"/>
      <c r="AE32" s="87"/>
      <c r="AF32" s="4">
        <v>6.8</v>
      </c>
    </row>
    <row r="33" spans="5:32" ht="13.15" customHeight="1" x14ac:dyDescent="0.25">
      <c r="E33" s="92" t="s">
        <v>35</v>
      </c>
      <c r="F33" s="88"/>
      <c r="G33" s="88"/>
      <c r="H33" s="88"/>
      <c r="I33" s="90"/>
      <c r="J33" s="123">
        <v>2</v>
      </c>
      <c r="K33" s="87"/>
      <c r="L33" s="123">
        <v>2</v>
      </c>
      <c r="M33" s="87"/>
      <c r="N33" s="123">
        <v>2</v>
      </c>
      <c r="O33" s="87"/>
      <c r="P33" s="123">
        <v>2</v>
      </c>
      <c r="Q33" s="88"/>
      <c r="R33" s="87"/>
      <c r="S33" s="123">
        <v>2</v>
      </c>
      <c r="T33" s="87"/>
      <c r="U33" s="123">
        <v>1.3</v>
      </c>
      <c r="V33" s="87"/>
      <c r="W33" s="123">
        <v>1.3</v>
      </c>
      <c r="X33" s="88"/>
      <c r="Y33" s="88"/>
      <c r="Z33" s="88"/>
      <c r="AA33" s="87"/>
      <c r="AB33" s="9">
        <v>1.2</v>
      </c>
      <c r="AC33" s="93">
        <v>1.2</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JxNFBiCQMliCbcO9BfUhMHNN9hy0tKn+BFAwrTcbVYag3KjGMiVhnklPynOip2FGrJyGs8YD9SUKKxLVDoKlg==" saltValue="e7AddZDr9KizPAn47pOte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AD569CC-DBA6-41EF-B437-93F61DE9711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TIER - Tieri (66/22kV)</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1090</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1091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1092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1093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83.2</v>
      </c>
      <c r="K26" s="87"/>
      <c r="L26" s="122">
        <v>83.2</v>
      </c>
      <c r="M26" s="87"/>
      <c r="N26" s="122">
        <v>83.2</v>
      </c>
      <c r="O26" s="87"/>
      <c r="P26" s="122">
        <v>83.2</v>
      </c>
      <c r="Q26" s="88"/>
      <c r="R26" s="87"/>
      <c r="S26" s="122">
        <v>83.2</v>
      </c>
      <c r="T26" s="87"/>
      <c r="U26" s="122">
        <v>83.2</v>
      </c>
      <c r="V26" s="87"/>
      <c r="W26" s="122">
        <v>83.2</v>
      </c>
      <c r="X26" s="88"/>
      <c r="Y26" s="88"/>
      <c r="Z26" s="88"/>
      <c r="AA26" s="87"/>
      <c r="AB26" s="3">
        <v>83.2</v>
      </c>
      <c r="AC26" s="91">
        <v>83.2</v>
      </c>
      <c r="AD26" s="88"/>
      <c r="AE26" s="87"/>
      <c r="AF26" s="4">
        <v>83.2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10.8</v>
      </c>
      <c r="K28" s="87"/>
      <c r="L28" s="122">
        <v>10.8</v>
      </c>
      <c r="M28" s="87"/>
      <c r="N28" s="122">
        <v>10.8</v>
      </c>
      <c r="O28" s="87"/>
      <c r="P28" s="122">
        <v>10.8</v>
      </c>
      <c r="Q28" s="88"/>
      <c r="R28" s="87"/>
      <c r="S28" s="122">
        <v>10.8</v>
      </c>
      <c r="T28" s="87"/>
      <c r="U28" s="122">
        <v>10.3</v>
      </c>
      <c r="V28" s="87"/>
      <c r="W28" s="122">
        <v>10.3</v>
      </c>
      <c r="X28" s="88"/>
      <c r="Y28" s="88"/>
      <c r="Z28" s="88"/>
      <c r="AA28" s="87"/>
      <c r="AB28" s="3">
        <v>10.199999999999999</v>
      </c>
      <c r="AC28" s="91">
        <v>10.199999999999999</v>
      </c>
      <c r="AD28" s="88"/>
      <c r="AE28" s="87"/>
      <c r="AF28" s="4">
        <v>10.199999999999999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v>
      </c>
      <c r="K31" s="87"/>
      <c r="L31" s="124">
        <v>0.97</v>
      </c>
      <c r="M31" s="87"/>
      <c r="N31" s="124">
        <v>0.97</v>
      </c>
      <c r="O31" s="87"/>
      <c r="P31" s="124">
        <v>0.97</v>
      </c>
      <c r="Q31" s="88"/>
      <c r="R31" s="87"/>
      <c r="S31" s="124">
        <v>0.97</v>
      </c>
      <c r="T31" s="87"/>
      <c r="U31" s="124">
        <v>0.97</v>
      </c>
      <c r="V31" s="87"/>
      <c r="W31" s="124">
        <v>0.97</v>
      </c>
      <c r="X31" s="88"/>
      <c r="Y31" s="88"/>
      <c r="Z31" s="88"/>
      <c r="AA31" s="87"/>
      <c r="AB31" s="7">
        <v>0.97</v>
      </c>
      <c r="AC31" s="94">
        <v>0.97</v>
      </c>
      <c r="AD31" s="88"/>
      <c r="AE31" s="87"/>
      <c r="AF31" s="8">
        <v>0.97</v>
      </c>
    </row>
    <row r="32" spans="4:32" ht="13.15" customHeight="1" x14ac:dyDescent="0.25">
      <c r="E32" s="89" t="s">
        <v>34</v>
      </c>
      <c r="F32" s="88"/>
      <c r="G32" s="88"/>
      <c r="H32" s="88"/>
      <c r="I32" s="90"/>
      <c r="J32" s="122">
        <v>41.6</v>
      </c>
      <c r="K32" s="87"/>
      <c r="L32" s="122">
        <v>41.6</v>
      </c>
      <c r="M32" s="87"/>
      <c r="N32" s="122">
        <v>41.6</v>
      </c>
      <c r="O32" s="87"/>
      <c r="P32" s="122">
        <v>41.6</v>
      </c>
      <c r="Q32" s="88"/>
      <c r="R32" s="87"/>
      <c r="S32" s="122">
        <v>41.6</v>
      </c>
      <c r="T32" s="87"/>
      <c r="U32" s="122">
        <v>41.6</v>
      </c>
      <c r="V32" s="87"/>
      <c r="W32" s="122">
        <v>41.6</v>
      </c>
      <c r="X32" s="88"/>
      <c r="Y32" s="88"/>
      <c r="Z32" s="88"/>
      <c r="AA32" s="87"/>
      <c r="AB32" s="3">
        <v>41.6</v>
      </c>
      <c r="AC32" s="91">
        <v>41.6</v>
      </c>
      <c r="AD32" s="88"/>
      <c r="AE32" s="87"/>
      <c r="AF32" s="4">
        <v>41.6</v>
      </c>
    </row>
    <row r="33" spans="5:32" ht="13.15" customHeight="1" x14ac:dyDescent="0.25">
      <c r="E33" s="92" t="s">
        <v>35</v>
      </c>
      <c r="F33" s="88"/>
      <c r="G33" s="88"/>
      <c r="H33" s="88"/>
      <c r="I33" s="90"/>
      <c r="J33" s="123">
        <v>9.8000000000000007</v>
      </c>
      <c r="K33" s="87"/>
      <c r="L33" s="123">
        <v>9.8000000000000007</v>
      </c>
      <c r="M33" s="87"/>
      <c r="N33" s="123">
        <v>9.8000000000000007</v>
      </c>
      <c r="O33" s="87"/>
      <c r="P33" s="123">
        <v>9.8000000000000007</v>
      </c>
      <c r="Q33" s="88"/>
      <c r="R33" s="87"/>
      <c r="S33" s="123">
        <v>9.8000000000000007</v>
      </c>
      <c r="T33" s="87"/>
      <c r="U33" s="123">
        <v>9.8000000000000007</v>
      </c>
      <c r="V33" s="87"/>
      <c r="W33" s="123">
        <v>9.8000000000000007</v>
      </c>
      <c r="X33" s="88"/>
      <c r="Y33" s="88"/>
      <c r="Z33" s="88"/>
      <c r="AA33" s="87"/>
      <c r="AB33" s="9">
        <v>9.6999999999999993</v>
      </c>
      <c r="AC33" s="93">
        <v>9.6999999999999993</v>
      </c>
      <c r="AD33" s="88"/>
      <c r="AE33" s="87"/>
      <c r="AF33" s="10">
        <v>9.6999999999999993</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1094</v>
      </c>
      <c r="K35" s="87"/>
      <c r="L35" s="121" t="s">
        <v>1094</v>
      </c>
      <c r="M35" s="87"/>
      <c r="N35" s="121" t="s">
        <v>1094</v>
      </c>
      <c r="O35" s="87"/>
      <c r="P35" s="121" t="s">
        <v>1094</v>
      </c>
      <c r="Q35" s="88"/>
      <c r="R35" s="87"/>
      <c r="S35" s="121" t="s">
        <v>1094</v>
      </c>
      <c r="T35" s="87"/>
      <c r="U35" s="121" t="s">
        <v>1094</v>
      </c>
      <c r="V35" s="87"/>
      <c r="W35" s="121" t="s">
        <v>1094</v>
      </c>
      <c r="X35" s="88"/>
      <c r="Y35" s="88"/>
      <c r="Z35" s="88"/>
      <c r="AA35" s="87"/>
      <c r="AB35" s="5" t="s">
        <v>1094</v>
      </c>
      <c r="AC35" s="86" t="s">
        <v>1094</v>
      </c>
      <c r="AD35" s="88"/>
      <c r="AE35" s="87"/>
      <c r="AF35" s="6" t="s">
        <v>1094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s2I6Pz/0X3ZrsDdI4XHF/rZXGVa5Vo2lrP26ITbD4EtdjVxqZsTGbSrFz+Ki0zfv4pf4pfdROEAsIBHNZaecA==" saltValue="cwMVKsTBv5261wx15WbKJ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829D042-8856-45BA-8B1D-88CF597378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TOPO - Townsville Port (66/11kV)</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1082</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674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1083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1084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91.1</v>
      </c>
      <c r="K26" s="87"/>
      <c r="L26" s="122">
        <v>91.1</v>
      </c>
      <c r="M26" s="87"/>
      <c r="N26" s="122">
        <v>91.1</v>
      </c>
      <c r="O26" s="87"/>
      <c r="P26" s="122">
        <v>91.1</v>
      </c>
      <c r="Q26" s="88"/>
      <c r="R26" s="87"/>
      <c r="S26" s="122">
        <v>91.1</v>
      </c>
      <c r="T26" s="87"/>
      <c r="U26" s="122">
        <v>99</v>
      </c>
      <c r="V26" s="87"/>
      <c r="W26" s="122">
        <v>99</v>
      </c>
      <c r="X26" s="88"/>
      <c r="Y26" s="88"/>
      <c r="Z26" s="88"/>
      <c r="AA26" s="87"/>
      <c r="AB26" s="3">
        <v>99</v>
      </c>
      <c r="AC26" s="91">
        <v>99</v>
      </c>
      <c r="AD26" s="88"/>
      <c r="AE26" s="87"/>
      <c r="AF26" s="4">
        <v>99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31.5</v>
      </c>
      <c r="K28" s="87"/>
      <c r="L28" s="122">
        <v>31.9</v>
      </c>
      <c r="M28" s="87"/>
      <c r="N28" s="122">
        <v>32.4</v>
      </c>
      <c r="O28" s="87"/>
      <c r="P28" s="122">
        <v>32.9</v>
      </c>
      <c r="Q28" s="88"/>
      <c r="R28" s="87"/>
      <c r="S28" s="122">
        <v>33.4</v>
      </c>
      <c r="T28" s="87"/>
      <c r="U28" s="122">
        <v>27.2</v>
      </c>
      <c r="V28" s="87"/>
      <c r="W28" s="122">
        <v>27.5</v>
      </c>
      <c r="X28" s="88"/>
      <c r="Y28" s="88"/>
      <c r="Z28" s="88"/>
      <c r="AA28" s="87"/>
      <c r="AB28" s="3">
        <v>27.6</v>
      </c>
      <c r="AC28" s="91">
        <v>27.9</v>
      </c>
      <c r="AD28" s="88"/>
      <c r="AE28" s="87"/>
      <c r="AF28" s="4">
        <v>28.3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0.999</v>
      </c>
      <c r="Q31" s="88"/>
      <c r="R31" s="87"/>
      <c r="S31" s="124">
        <v>0.999</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48.8</v>
      </c>
      <c r="K32" s="87"/>
      <c r="L32" s="122">
        <v>48.8</v>
      </c>
      <c r="M32" s="87"/>
      <c r="N32" s="122">
        <v>48.8</v>
      </c>
      <c r="O32" s="87"/>
      <c r="P32" s="122">
        <v>48.8</v>
      </c>
      <c r="Q32" s="88"/>
      <c r="R32" s="87"/>
      <c r="S32" s="122">
        <v>48.8</v>
      </c>
      <c r="T32" s="87"/>
      <c r="U32" s="122">
        <v>52.3</v>
      </c>
      <c r="V32" s="87"/>
      <c r="W32" s="122">
        <v>52.3</v>
      </c>
      <c r="X32" s="88"/>
      <c r="Y32" s="88"/>
      <c r="Z32" s="88"/>
      <c r="AA32" s="87"/>
      <c r="AB32" s="3">
        <v>52.3</v>
      </c>
      <c r="AC32" s="91">
        <v>52.3</v>
      </c>
      <c r="AD32" s="88"/>
      <c r="AE32" s="87"/>
      <c r="AF32" s="4">
        <v>52.3</v>
      </c>
    </row>
    <row r="33" spans="5:32" ht="13.15" customHeight="1" x14ac:dyDescent="0.25">
      <c r="E33" s="92" t="s">
        <v>35</v>
      </c>
      <c r="F33" s="88"/>
      <c r="G33" s="88"/>
      <c r="H33" s="88"/>
      <c r="I33" s="90"/>
      <c r="J33" s="123">
        <v>29.3</v>
      </c>
      <c r="K33" s="87"/>
      <c r="L33" s="123">
        <v>29.6</v>
      </c>
      <c r="M33" s="87"/>
      <c r="N33" s="123">
        <v>30.1</v>
      </c>
      <c r="O33" s="87"/>
      <c r="P33" s="123">
        <v>30.5</v>
      </c>
      <c r="Q33" s="88"/>
      <c r="R33" s="87"/>
      <c r="S33" s="123">
        <v>31</v>
      </c>
      <c r="T33" s="87"/>
      <c r="U33" s="123">
        <v>25.9</v>
      </c>
      <c r="V33" s="87"/>
      <c r="W33" s="123">
        <v>26.1</v>
      </c>
      <c r="X33" s="88"/>
      <c r="Y33" s="88"/>
      <c r="Z33" s="88"/>
      <c r="AA33" s="87"/>
      <c r="AB33" s="9">
        <v>26.3</v>
      </c>
      <c r="AC33" s="93">
        <v>26.5</v>
      </c>
      <c r="AD33" s="88"/>
      <c r="AE33" s="87"/>
      <c r="AF33" s="10">
        <v>26.9</v>
      </c>
    </row>
    <row r="34" spans="5:32" ht="20.25" customHeight="1" x14ac:dyDescent="0.25">
      <c r="E34" s="89" t="s">
        <v>36</v>
      </c>
      <c r="F34" s="88"/>
      <c r="G34" s="88"/>
      <c r="H34" s="88"/>
      <c r="I34" s="90"/>
      <c r="J34" s="121">
        <v>1.5</v>
      </c>
      <c r="K34" s="87"/>
      <c r="L34" s="121">
        <v>1.5</v>
      </c>
      <c r="M34" s="87"/>
      <c r="N34" s="121">
        <v>1.5</v>
      </c>
      <c r="O34" s="87"/>
      <c r="P34" s="121">
        <v>1.5</v>
      </c>
      <c r="Q34" s="88"/>
      <c r="R34" s="87"/>
      <c r="S34" s="121">
        <v>1.6</v>
      </c>
      <c r="T34" s="87"/>
      <c r="U34" s="121">
        <v>1.3</v>
      </c>
      <c r="V34" s="87"/>
      <c r="W34" s="121">
        <v>1.3</v>
      </c>
      <c r="X34" s="88"/>
      <c r="Y34" s="88"/>
      <c r="Z34" s="88"/>
      <c r="AA34" s="87"/>
      <c r="AB34" s="11">
        <v>1.3</v>
      </c>
      <c r="AC34" s="86">
        <v>1.3</v>
      </c>
      <c r="AD34" s="88"/>
      <c r="AE34" s="87"/>
      <c r="AF34" s="12">
        <v>1.3</v>
      </c>
    </row>
    <row r="35" spans="5:32" ht="20.25" customHeight="1" x14ac:dyDescent="0.25">
      <c r="E35" s="89" t="s">
        <v>37</v>
      </c>
      <c r="F35" s="88"/>
      <c r="G35" s="88"/>
      <c r="H35" s="88"/>
      <c r="I35" s="90"/>
      <c r="J35" s="121" t="s">
        <v>138</v>
      </c>
      <c r="K35" s="87"/>
      <c r="L35" s="121" t="s">
        <v>138</v>
      </c>
      <c r="M35" s="87"/>
      <c r="N35" s="121" t="s">
        <v>138</v>
      </c>
      <c r="O35" s="87"/>
      <c r="P35" s="121" t="s">
        <v>138</v>
      </c>
      <c r="Q35" s="88"/>
      <c r="R35" s="87"/>
      <c r="S35" s="121" t="s">
        <v>138</v>
      </c>
      <c r="T35" s="87"/>
      <c r="U35" s="121" t="s">
        <v>138</v>
      </c>
      <c r="V35" s="87"/>
      <c r="W35" s="121" t="s">
        <v>138</v>
      </c>
      <c r="X35" s="88"/>
      <c r="Y35" s="88"/>
      <c r="Z35" s="88"/>
      <c r="AA35" s="87"/>
      <c r="AB35" s="5" t="s">
        <v>138</v>
      </c>
      <c r="AC35" s="86" t="s">
        <v>138</v>
      </c>
      <c r="AD35" s="88"/>
      <c r="AE35" s="87"/>
      <c r="AF35" s="6" t="s">
        <v>138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zY+bKf01KmBgrr1C6sRtYZ4xPN81AAln89RwTTI0tO0nLNQ6RAJXrftjJ5WZoDjvKVmX9OwVgP7BFqQ0ZuWowA==" saltValue="Mm+qGWMGf9XnxaQL+wHgw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4BCBDA2-94B9-4FF6-A384-C32C73F6DBE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TORQ - Torquay (66/11kV)</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1085</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1086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1087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1088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56.7</v>
      </c>
      <c r="K26" s="87"/>
      <c r="L26" s="122">
        <v>56.7</v>
      </c>
      <c r="M26" s="87"/>
      <c r="N26" s="122">
        <v>56.7</v>
      </c>
      <c r="O26" s="87"/>
      <c r="P26" s="122">
        <v>56.7</v>
      </c>
      <c r="Q26" s="88"/>
      <c r="R26" s="87"/>
      <c r="S26" s="122">
        <v>56.7</v>
      </c>
      <c r="T26" s="87"/>
      <c r="U26" s="122">
        <v>67.5</v>
      </c>
      <c r="V26" s="87"/>
      <c r="W26" s="122">
        <v>67.5</v>
      </c>
      <c r="X26" s="88"/>
      <c r="Y26" s="88"/>
      <c r="Z26" s="88"/>
      <c r="AA26" s="87"/>
      <c r="AB26" s="3">
        <v>67.5</v>
      </c>
      <c r="AC26" s="91">
        <v>67.5</v>
      </c>
      <c r="AD26" s="88"/>
      <c r="AE26" s="87"/>
      <c r="AF26" s="4">
        <v>67.5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23.2</v>
      </c>
      <c r="K28" s="87"/>
      <c r="L28" s="122">
        <v>23.2</v>
      </c>
      <c r="M28" s="87"/>
      <c r="N28" s="122">
        <v>23.4</v>
      </c>
      <c r="O28" s="87"/>
      <c r="P28" s="122">
        <v>23.8</v>
      </c>
      <c r="Q28" s="88"/>
      <c r="R28" s="87"/>
      <c r="S28" s="122">
        <v>24.2</v>
      </c>
      <c r="T28" s="87"/>
      <c r="U28" s="122">
        <v>25.2</v>
      </c>
      <c r="V28" s="87"/>
      <c r="W28" s="122">
        <v>25.2</v>
      </c>
      <c r="X28" s="88"/>
      <c r="Y28" s="88"/>
      <c r="Z28" s="88"/>
      <c r="AA28" s="87"/>
      <c r="AB28" s="3">
        <v>25</v>
      </c>
      <c r="AC28" s="91">
        <v>25.1</v>
      </c>
      <c r="AD28" s="88"/>
      <c r="AE28" s="87"/>
      <c r="AF28" s="4">
        <v>25.5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0.96799999999999997</v>
      </c>
      <c r="K31" s="87"/>
      <c r="L31" s="124">
        <v>0.96799999999999997</v>
      </c>
      <c r="M31" s="87"/>
      <c r="N31" s="124">
        <v>0.96799999999999997</v>
      </c>
      <c r="O31" s="87"/>
      <c r="P31" s="124">
        <v>0.96799999999999997</v>
      </c>
      <c r="Q31" s="88"/>
      <c r="R31" s="87"/>
      <c r="S31" s="124">
        <v>0.96799999999999997</v>
      </c>
      <c r="T31" s="87"/>
      <c r="U31" s="124">
        <v>0.97699999999999998</v>
      </c>
      <c r="V31" s="87"/>
      <c r="W31" s="124">
        <v>0.97699999999999998</v>
      </c>
      <c r="X31" s="88"/>
      <c r="Y31" s="88"/>
      <c r="Z31" s="88"/>
      <c r="AA31" s="87"/>
      <c r="AB31" s="7">
        <v>0.97699999999999998</v>
      </c>
      <c r="AC31" s="94">
        <v>0.97699999999999998</v>
      </c>
      <c r="AD31" s="88"/>
      <c r="AE31" s="87"/>
      <c r="AF31" s="8">
        <v>0.97699999999999998</v>
      </c>
    </row>
    <row r="32" spans="4:32" ht="13.15" customHeight="1" x14ac:dyDescent="0.25">
      <c r="E32" s="89" t="s">
        <v>34</v>
      </c>
      <c r="F32" s="88"/>
      <c r="G32" s="88"/>
      <c r="H32" s="88"/>
      <c r="I32" s="90"/>
      <c r="J32" s="122">
        <v>31.6</v>
      </c>
      <c r="K32" s="87"/>
      <c r="L32" s="122">
        <v>31.6</v>
      </c>
      <c r="M32" s="87"/>
      <c r="N32" s="122">
        <v>31.6</v>
      </c>
      <c r="O32" s="87"/>
      <c r="P32" s="122">
        <v>31.6</v>
      </c>
      <c r="Q32" s="88"/>
      <c r="R32" s="87"/>
      <c r="S32" s="122">
        <v>31.6</v>
      </c>
      <c r="T32" s="87"/>
      <c r="U32" s="122">
        <v>37.4</v>
      </c>
      <c r="V32" s="87"/>
      <c r="W32" s="122">
        <v>37.4</v>
      </c>
      <c r="X32" s="88"/>
      <c r="Y32" s="88"/>
      <c r="Z32" s="88"/>
      <c r="AA32" s="87"/>
      <c r="AB32" s="3">
        <v>37.4</v>
      </c>
      <c r="AC32" s="91">
        <v>37.4</v>
      </c>
      <c r="AD32" s="88"/>
      <c r="AE32" s="87"/>
      <c r="AF32" s="4">
        <v>37.4</v>
      </c>
    </row>
    <row r="33" spans="5:32" ht="13.15" customHeight="1" x14ac:dyDescent="0.25">
      <c r="E33" s="92" t="s">
        <v>35</v>
      </c>
      <c r="F33" s="88"/>
      <c r="G33" s="88"/>
      <c r="H33" s="88"/>
      <c r="I33" s="90"/>
      <c r="J33" s="123">
        <v>20.8</v>
      </c>
      <c r="K33" s="87"/>
      <c r="L33" s="123">
        <v>20.7</v>
      </c>
      <c r="M33" s="87"/>
      <c r="N33" s="123">
        <v>20.9</v>
      </c>
      <c r="O33" s="87"/>
      <c r="P33" s="123">
        <v>21.3</v>
      </c>
      <c r="Q33" s="88"/>
      <c r="R33" s="87"/>
      <c r="S33" s="123">
        <v>21.7</v>
      </c>
      <c r="T33" s="87"/>
      <c r="U33" s="123">
        <v>23.4</v>
      </c>
      <c r="V33" s="87"/>
      <c r="W33" s="123">
        <v>23.5</v>
      </c>
      <c r="X33" s="88"/>
      <c r="Y33" s="88"/>
      <c r="Z33" s="88"/>
      <c r="AA33" s="87"/>
      <c r="AB33" s="9">
        <v>23.3</v>
      </c>
      <c r="AC33" s="93">
        <v>23.4</v>
      </c>
      <c r="AD33" s="88"/>
      <c r="AE33" s="87"/>
      <c r="AF33" s="10">
        <v>23.8</v>
      </c>
    </row>
    <row r="34" spans="5:32" ht="20.25" customHeight="1" x14ac:dyDescent="0.25">
      <c r="E34" s="89" t="s">
        <v>36</v>
      </c>
      <c r="F34" s="88"/>
      <c r="G34" s="88"/>
      <c r="H34" s="88"/>
      <c r="I34" s="90"/>
      <c r="J34" s="121">
        <v>1</v>
      </c>
      <c r="K34" s="87"/>
      <c r="L34" s="121">
        <v>1</v>
      </c>
      <c r="M34" s="87"/>
      <c r="N34" s="121">
        <v>1</v>
      </c>
      <c r="O34" s="87"/>
      <c r="P34" s="121">
        <v>1.1000000000000001</v>
      </c>
      <c r="Q34" s="88"/>
      <c r="R34" s="87"/>
      <c r="S34" s="121">
        <v>1.1000000000000001</v>
      </c>
      <c r="T34" s="87"/>
      <c r="U34" s="121">
        <v>1.2</v>
      </c>
      <c r="V34" s="87"/>
      <c r="W34" s="121">
        <v>1.2</v>
      </c>
      <c r="X34" s="88"/>
      <c r="Y34" s="88"/>
      <c r="Z34" s="88"/>
      <c r="AA34" s="87"/>
      <c r="AB34" s="11">
        <v>1.2</v>
      </c>
      <c r="AC34" s="86">
        <v>1.2</v>
      </c>
      <c r="AD34" s="88"/>
      <c r="AE34" s="87"/>
      <c r="AF34" s="12">
        <v>1.2</v>
      </c>
    </row>
    <row r="35" spans="5:32" ht="20.25" customHeight="1" x14ac:dyDescent="0.25">
      <c r="E35" s="89" t="s">
        <v>37</v>
      </c>
      <c r="F35" s="88"/>
      <c r="G35" s="88"/>
      <c r="H35" s="88"/>
      <c r="I35" s="90"/>
      <c r="J35" s="121" t="s">
        <v>1089</v>
      </c>
      <c r="K35" s="87"/>
      <c r="L35" s="121" t="s">
        <v>1089</v>
      </c>
      <c r="M35" s="87"/>
      <c r="N35" s="121" t="s">
        <v>1089</v>
      </c>
      <c r="O35" s="87"/>
      <c r="P35" s="121" t="s">
        <v>1089</v>
      </c>
      <c r="Q35" s="88"/>
      <c r="R35" s="87"/>
      <c r="S35" s="121" t="s">
        <v>1089</v>
      </c>
      <c r="T35" s="87"/>
      <c r="U35" s="121" t="s">
        <v>1089</v>
      </c>
      <c r="V35" s="87"/>
      <c r="W35" s="121" t="s">
        <v>1089</v>
      </c>
      <c r="X35" s="88"/>
      <c r="Y35" s="88"/>
      <c r="Z35" s="88"/>
      <c r="AA35" s="87"/>
      <c r="AB35" s="5" t="s">
        <v>1089</v>
      </c>
      <c r="AC35" s="86" t="s">
        <v>1089</v>
      </c>
      <c r="AD35" s="88"/>
      <c r="AE35" s="87"/>
      <c r="AF35" s="6" t="s">
        <v>1089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Q6cdgGYmjtL7DR9KvFNUnVpuGSwV3y58WIF/nhmQJYi5Qrj8uR8317HbWSvA3RUF1gmMQCeF08/HD4mhUyYPQ==" saltValue="Q5VyMnLLpGScaecATpRlA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328101F-BB3C-482D-AECD-9E036E687FA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TORR - Torrington (33/11kV)</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172</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173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175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52.7</v>
      </c>
      <c r="K26" s="87"/>
      <c r="L26" s="122">
        <v>52.7</v>
      </c>
      <c r="M26" s="87"/>
      <c r="N26" s="122">
        <v>52.7</v>
      </c>
      <c r="O26" s="87"/>
      <c r="P26" s="122">
        <v>52.7</v>
      </c>
      <c r="Q26" s="88"/>
      <c r="R26" s="87"/>
      <c r="S26" s="122">
        <v>52.7</v>
      </c>
      <c r="T26" s="87"/>
      <c r="U26" s="122">
        <v>55.3</v>
      </c>
      <c r="V26" s="87"/>
      <c r="W26" s="122">
        <v>55.3</v>
      </c>
      <c r="X26" s="88"/>
      <c r="Y26" s="88"/>
      <c r="Z26" s="88"/>
      <c r="AA26" s="87"/>
      <c r="AB26" s="3">
        <v>55.3</v>
      </c>
      <c r="AC26" s="91">
        <v>55.3</v>
      </c>
      <c r="AD26" s="88"/>
      <c r="AE26" s="87"/>
      <c r="AF26" s="4">
        <v>55.3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28.1</v>
      </c>
      <c r="K28" s="87"/>
      <c r="L28" s="122">
        <v>28.5</v>
      </c>
      <c r="M28" s="87"/>
      <c r="N28" s="122">
        <v>28.8</v>
      </c>
      <c r="O28" s="87"/>
      <c r="P28" s="122">
        <v>29.2</v>
      </c>
      <c r="Q28" s="88"/>
      <c r="R28" s="87"/>
      <c r="S28" s="122">
        <v>29.6</v>
      </c>
      <c r="T28" s="87"/>
      <c r="U28" s="122">
        <v>15.9</v>
      </c>
      <c r="V28" s="87"/>
      <c r="W28" s="122">
        <v>16</v>
      </c>
      <c r="X28" s="88"/>
      <c r="Y28" s="88"/>
      <c r="Z28" s="88"/>
      <c r="AA28" s="87"/>
      <c r="AB28" s="3">
        <v>16.100000000000001</v>
      </c>
      <c r="AC28" s="91">
        <v>16.2</v>
      </c>
      <c r="AD28" s="88"/>
      <c r="AE28" s="87"/>
      <c r="AF28" s="4">
        <v>16.5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0.96899999999999997</v>
      </c>
      <c r="V31" s="87"/>
      <c r="W31" s="124">
        <v>0.96899999999999997</v>
      </c>
      <c r="X31" s="88"/>
      <c r="Y31" s="88"/>
      <c r="Z31" s="88"/>
      <c r="AA31" s="87"/>
      <c r="AB31" s="7">
        <v>0.96899999999999997</v>
      </c>
      <c r="AC31" s="94">
        <v>0.96899999999999997</v>
      </c>
      <c r="AD31" s="88"/>
      <c r="AE31" s="87"/>
      <c r="AF31" s="8">
        <v>0.96899999999999997</v>
      </c>
    </row>
    <row r="32" spans="4:32" ht="13.15" customHeight="1" x14ac:dyDescent="0.25">
      <c r="E32" s="89" t="s">
        <v>34</v>
      </c>
      <c r="F32" s="88"/>
      <c r="G32" s="88"/>
      <c r="H32" s="88"/>
      <c r="I32" s="90"/>
      <c r="J32" s="122">
        <v>26.4</v>
      </c>
      <c r="K32" s="87"/>
      <c r="L32" s="122">
        <v>26.4</v>
      </c>
      <c r="M32" s="87"/>
      <c r="N32" s="122">
        <v>26.4</v>
      </c>
      <c r="O32" s="87"/>
      <c r="P32" s="122">
        <v>26.4</v>
      </c>
      <c r="Q32" s="88"/>
      <c r="R32" s="87"/>
      <c r="S32" s="122">
        <v>26.4</v>
      </c>
      <c r="T32" s="87"/>
      <c r="U32" s="122">
        <v>27.8</v>
      </c>
      <c r="V32" s="87"/>
      <c r="W32" s="122">
        <v>27.8</v>
      </c>
      <c r="X32" s="88"/>
      <c r="Y32" s="88"/>
      <c r="Z32" s="88"/>
      <c r="AA32" s="87"/>
      <c r="AB32" s="3">
        <v>27.8</v>
      </c>
      <c r="AC32" s="91">
        <v>27.8</v>
      </c>
      <c r="AD32" s="88"/>
      <c r="AE32" s="87"/>
      <c r="AF32" s="4">
        <v>27.8</v>
      </c>
    </row>
    <row r="33" spans="5:32" ht="13.15" customHeight="1" x14ac:dyDescent="0.25">
      <c r="E33" s="92" t="s">
        <v>35</v>
      </c>
      <c r="F33" s="88"/>
      <c r="G33" s="88"/>
      <c r="H33" s="88"/>
      <c r="I33" s="90"/>
      <c r="J33" s="123">
        <v>24.9</v>
      </c>
      <c r="K33" s="87"/>
      <c r="L33" s="123">
        <v>25.2</v>
      </c>
      <c r="M33" s="87"/>
      <c r="N33" s="123">
        <v>25.5</v>
      </c>
      <c r="O33" s="87"/>
      <c r="P33" s="123">
        <v>25.8</v>
      </c>
      <c r="Q33" s="88"/>
      <c r="R33" s="87"/>
      <c r="S33" s="123">
        <v>26.2</v>
      </c>
      <c r="T33" s="87"/>
      <c r="U33" s="123">
        <v>15.5</v>
      </c>
      <c r="V33" s="87"/>
      <c r="W33" s="123">
        <v>15.6</v>
      </c>
      <c r="X33" s="88"/>
      <c r="Y33" s="88"/>
      <c r="Z33" s="88"/>
      <c r="AA33" s="87"/>
      <c r="AB33" s="9">
        <v>15.7</v>
      </c>
      <c r="AC33" s="93">
        <v>15.8</v>
      </c>
      <c r="AD33" s="88"/>
      <c r="AE33" s="87"/>
      <c r="AF33" s="10">
        <v>16.100000000000001</v>
      </c>
    </row>
    <row r="34" spans="5:32" ht="20.25" customHeight="1" x14ac:dyDescent="0.25">
      <c r="E34" s="89" t="s">
        <v>36</v>
      </c>
      <c r="F34" s="88"/>
      <c r="G34" s="88"/>
      <c r="H34" s="88"/>
      <c r="I34" s="90"/>
      <c r="J34" s="121">
        <v>1.2</v>
      </c>
      <c r="K34" s="87"/>
      <c r="L34" s="121">
        <v>1.3</v>
      </c>
      <c r="M34" s="87"/>
      <c r="N34" s="121">
        <v>1.3</v>
      </c>
      <c r="O34" s="87"/>
      <c r="P34" s="121">
        <v>1.3</v>
      </c>
      <c r="Q34" s="88"/>
      <c r="R34" s="87"/>
      <c r="S34" s="121">
        <v>1.3</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0.8</v>
      </c>
      <c r="K39" s="87"/>
      <c r="L39" s="122">
        <v>0.8</v>
      </c>
      <c r="M39" s="87"/>
      <c r="N39" s="122">
        <v>0.8</v>
      </c>
      <c r="O39" s="87"/>
      <c r="P39" s="122">
        <v>0.8</v>
      </c>
      <c r="Q39" s="88"/>
      <c r="R39" s="87"/>
      <c r="S39" s="122">
        <v>0.8</v>
      </c>
      <c r="T39" s="87"/>
      <c r="U39" s="122">
        <v>0.8</v>
      </c>
      <c r="V39" s="87"/>
      <c r="W39" s="122">
        <v>0.8</v>
      </c>
      <c r="X39" s="88"/>
      <c r="Y39" s="88"/>
      <c r="Z39" s="88"/>
      <c r="AA39" s="87"/>
      <c r="AB39" s="3">
        <v>0.8</v>
      </c>
      <c r="AC39" s="91">
        <v>0.8</v>
      </c>
      <c r="AD39" s="88"/>
      <c r="AE39" s="87"/>
      <c r="AF39" s="4">
        <v>0.8</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t7LQ60E5QJEo4pIRpx6nHBIuHMzFKukQ9QnVortG+MO4A908GLN97OzQWoiPGtELgfIED9Vfmel2Uqb+X2VgQ==" saltValue="4NS09L5rIJ2jRIz7AIwvX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D6741EB-1EAD-4D2A-A4EB-574BD549D08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BOHL - Bohle (66/11kV)</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AJ52"/>
  <sheetViews>
    <sheetView showGridLines="0" topLeftCell="A13" workbookViewId="0">
      <selection activeCell="E52" sqref="E52"/>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1095</v>
      </c>
      <c r="J3" s="110"/>
      <c r="K3" s="110"/>
      <c r="L3" s="110"/>
      <c r="M3" s="110"/>
      <c r="N3" s="110"/>
      <c r="O3" s="110"/>
      <c r="P3" s="110"/>
      <c r="Q3" s="110"/>
      <c r="R3" s="110"/>
      <c r="S3" s="110"/>
      <c r="V3" s="112" t="s">
        <v>3</v>
      </c>
      <c r="W3" s="110"/>
      <c r="Y3" s="113" t="s">
        <v>493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577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1096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1097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10.8</v>
      </c>
      <c r="K26" s="87"/>
      <c r="L26" s="122">
        <v>10.8</v>
      </c>
      <c r="M26" s="87"/>
      <c r="N26" s="122">
        <v>10.8</v>
      </c>
      <c r="O26" s="87"/>
      <c r="P26" s="122">
        <v>10.8</v>
      </c>
      <c r="Q26" s="88"/>
      <c r="R26" s="87"/>
      <c r="S26" s="122">
        <v>10.8</v>
      </c>
      <c r="T26" s="87"/>
      <c r="U26" s="122">
        <v>11.4</v>
      </c>
      <c r="V26" s="87"/>
      <c r="W26" s="122">
        <v>11.4</v>
      </c>
      <c r="X26" s="88"/>
      <c r="Y26" s="88"/>
      <c r="Z26" s="88"/>
      <c r="AA26" s="87"/>
      <c r="AB26" s="3">
        <v>11.4</v>
      </c>
      <c r="AC26" s="91">
        <v>11.4</v>
      </c>
      <c r="AD26" s="88"/>
      <c r="AE26" s="87"/>
      <c r="AF26" s="4">
        <v>11.4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7.9</v>
      </c>
      <c r="K28" s="87"/>
      <c r="L28" s="122">
        <v>12.3</v>
      </c>
      <c r="M28" s="87"/>
      <c r="N28" s="122">
        <v>12.3</v>
      </c>
      <c r="O28" s="87"/>
      <c r="P28" s="122">
        <v>12.3</v>
      </c>
      <c r="Q28" s="88"/>
      <c r="R28" s="87"/>
      <c r="S28" s="122">
        <v>12.4</v>
      </c>
      <c r="T28" s="87"/>
      <c r="U28" s="122">
        <v>7.8</v>
      </c>
      <c r="V28" s="87"/>
      <c r="W28" s="122">
        <v>10.1</v>
      </c>
      <c r="X28" s="88"/>
      <c r="Y28" s="88"/>
      <c r="Z28" s="88"/>
      <c r="AA28" s="87"/>
      <c r="AB28" s="3">
        <v>10</v>
      </c>
      <c r="AC28" s="91">
        <v>10</v>
      </c>
      <c r="AD28" s="88"/>
      <c r="AE28" s="87"/>
      <c r="AF28" s="4">
        <v>10.1</v>
      </c>
    </row>
    <row r="29" spans="4:32" ht="13.15" customHeight="1" x14ac:dyDescent="0.25">
      <c r="E29" s="89" t="s">
        <v>31</v>
      </c>
      <c r="F29" s="88"/>
      <c r="G29" s="88"/>
      <c r="H29" s="88"/>
      <c r="I29" s="90"/>
      <c r="J29" s="121"/>
      <c r="K29" s="87"/>
      <c r="L29" s="122">
        <v>1.5</v>
      </c>
      <c r="M29" s="87"/>
      <c r="N29" s="122">
        <v>1.5</v>
      </c>
      <c r="O29" s="87"/>
      <c r="P29" s="122">
        <v>1.5</v>
      </c>
      <c r="Q29" s="88"/>
      <c r="R29" s="87"/>
      <c r="S29" s="122">
        <v>1.6</v>
      </c>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2">
        <v>1.3</v>
      </c>
      <c r="M30" s="87"/>
      <c r="N30" s="122">
        <v>1.3</v>
      </c>
      <c r="O30" s="87"/>
      <c r="P30" s="122">
        <v>1.3</v>
      </c>
      <c r="Q30" s="88"/>
      <c r="R30" s="87"/>
      <c r="S30" s="122">
        <v>1.4</v>
      </c>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0.84599999999999997</v>
      </c>
      <c r="K31" s="87"/>
      <c r="L31" s="124">
        <v>0.85399999999999998</v>
      </c>
      <c r="M31" s="87"/>
      <c r="N31" s="124">
        <v>0.85399999999999998</v>
      </c>
      <c r="O31" s="87"/>
      <c r="P31" s="124">
        <v>0.85399999999999998</v>
      </c>
      <c r="Q31" s="88"/>
      <c r="R31" s="87"/>
      <c r="S31" s="124">
        <v>0.85399999999999998</v>
      </c>
      <c r="T31" s="87"/>
      <c r="U31" s="124">
        <v>0.85499999999999998</v>
      </c>
      <c r="V31" s="87"/>
      <c r="W31" s="124">
        <v>0.85299999999999998</v>
      </c>
      <c r="X31" s="88"/>
      <c r="Y31" s="88"/>
      <c r="Z31" s="88"/>
      <c r="AA31" s="87"/>
      <c r="AB31" s="7">
        <v>0.85499999999999998</v>
      </c>
      <c r="AC31" s="94">
        <v>0.85499999999999998</v>
      </c>
      <c r="AD31" s="88"/>
      <c r="AE31" s="87"/>
      <c r="AF31" s="8">
        <v>0.85299999999999998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7.2</v>
      </c>
      <c r="K33" s="87"/>
      <c r="L33" s="123">
        <v>9.1</v>
      </c>
      <c r="M33" s="87"/>
      <c r="N33" s="123">
        <v>9.1</v>
      </c>
      <c r="O33" s="87"/>
      <c r="P33" s="123">
        <v>9.1999999999999993</v>
      </c>
      <c r="Q33" s="88"/>
      <c r="R33" s="87"/>
      <c r="S33" s="123">
        <v>9.1999999999999993</v>
      </c>
      <c r="T33" s="87"/>
      <c r="U33" s="123">
        <v>7.1</v>
      </c>
      <c r="V33" s="87"/>
      <c r="W33" s="123">
        <v>8.9</v>
      </c>
      <c r="X33" s="88"/>
      <c r="Y33" s="88"/>
      <c r="Z33" s="88"/>
      <c r="AA33" s="87"/>
      <c r="AB33" s="9">
        <v>8.8000000000000007</v>
      </c>
      <c r="AC33" s="93">
        <v>8.8000000000000007</v>
      </c>
      <c r="AD33" s="88"/>
      <c r="AE33" s="87"/>
      <c r="AF33" s="10">
        <v>8.9</v>
      </c>
    </row>
    <row r="34" spans="5:32" ht="20.25" customHeight="1" x14ac:dyDescent="0.25">
      <c r="E34" s="89" t="s">
        <v>36</v>
      </c>
      <c r="F34" s="88"/>
      <c r="G34" s="88"/>
      <c r="H34" s="88"/>
      <c r="I34" s="90"/>
      <c r="J34" s="121">
        <v>0.4</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1098</v>
      </c>
      <c r="K35" s="87"/>
      <c r="L35" s="121" t="s">
        <v>1098</v>
      </c>
      <c r="M35" s="87"/>
      <c r="N35" s="121" t="s">
        <v>1098</v>
      </c>
      <c r="O35" s="87"/>
      <c r="P35" s="121" t="s">
        <v>1098</v>
      </c>
      <c r="Q35" s="88"/>
      <c r="R35" s="87"/>
      <c r="S35" s="121" t="s">
        <v>1098</v>
      </c>
      <c r="T35" s="87"/>
      <c r="U35" s="121" t="s">
        <v>1098</v>
      </c>
      <c r="V35" s="87"/>
      <c r="W35" s="121" t="s">
        <v>1098</v>
      </c>
      <c r="X35" s="88"/>
      <c r="Y35" s="88"/>
      <c r="Z35" s="88"/>
      <c r="AA35" s="87"/>
      <c r="AB35" s="5" t="s">
        <v>1098</v>
      </c>
      <c r="AC35" s="86" t="s">
        <v>1098</v>
      </c>
      <c r="AD35" s="88"/>
      <c r="AE35" s="87"/>
      <c r="AF35" s="6" t="s">
        <v>1098</v>
      </c>
    </row>
    <row r="36" spans="5:32" ht="13.15" customHeight="1" x14ac:dyDescent="0.25">
      <c r="E36" s="89" t="s">
        <v>39</v>
      </c>
      <c r="F36" s="88"/>
      <c r="G36" s="88"/>
      <c r="H36" s="88"/>
      <c r="I36" s="90"/>
      <c r="J36" s="122">
        <v>7.2</v>
      </c>
      <c r="K36" s="87"/>
      <c r="L36" s="122">
        <v>9.1</v>
      </c>
      <c r="M36" s="87"/>
      <c r="N36" s="122">
        <v>9.1</v>
      </c>
      <c r="O36" s="87"/>
      <c r="P36" s="122">
        <v>9.1999999999999993</v>
      </c>
      <c r="Q36" s="88"/>
      <c r="R36" s="87"/>
      <c r="S36" s="122">
        <v>9.1999999999999993</v>
      </c>
      <c r="T36" s="87"/>
      <c r="U36" s="122">
        <v>7.1</v>
      </c>
      <c r="V36" s="87"/>
      <c r="W36" s="122">
        <v>8.9</v>
      </c>
      <c r="X36" s="88"/>
      <c r="Y36" s="88"/>
      <c r="Z36" s="88"/>
      <c r="AA36" s="87"/>
      <c r="AB36" s="3">
        <v>8.8000000000000007</v>
      </c>
      <c r="AC36" s="91">
        <v>8.8000000000000007</v>
      </c>
      <c r="AD36" s="88"/>
      <c r="AE36" s="87"/>
      <c r="AF36" s="4">
        <v>8.9</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2.1</v>
      </c>
      <c r="K39" s="87"/>
      <c r="L39" s="122">
        <v>2.1</v>
      </c>
      <c r="M39" s="87"/>
      <c r="N39" s="122">
        <v>2.1</v>
      </c>
      <c r="O39" s="87"/>
      <c r="P39" s="122">
        <v>2.1</v>
      </c>
      <c r="Q39" s="88"/>
      <c r="R39" s="87"/>
      <c r="S39" s="122">
        <v>2.1</v>
      </c>
      <c r="T39" s="87"/>
      <c r="U39" s="122">
        <v>2.1</v>
      </c>
      <c r="V39" s="87"/>
      <c r="W39" s="122">
        <v>2.1</v>
      </c>
      <c r="X39" s="88"/>
      <c r="Y39" s="88"/>
      <c r="Z39" s="88"/>
      <c r="AA39" s="87"/>
      <c r="AB39" s="3">
        <v>2.1</v>
      </c>
      <c r="AC39" s="91">
        <v>2.1</v>
      </c>
      <c r="AD39" s="88"/>
      <c r="AE39" s="87"/>
      <c r="AF39" s="4">
        <v>2.1</v>
      </c>
    </row>
    <row r="40" spans="5:32" x14ac:dyDescent="0.25">
      <c r="E40" s="89" t="s">
        <v>43</v>
      </c>
      <c r="F40" s="88"/>
      <c r="G40" s="88"/>
      <c r="H40" s="88"/>
      <c r="I40" s="90"/>
      <c r="J40" s="122">
        <v>1.6</v>
      </c>
      <c r="K40" s="87"/>
      <c r="L40" s="122">
        <v>1.6</v>
      </c>
      <c r="M40" s="87"/>
      <c r="N40" s="122">
        <v>1.6</v>
      </c>
      <c r="O40" s="87"/>
      <c r="P40" s="122">
        <v>1.6</v>
      </c>
      <c r="Q40" s="88"/>
      <c r="R40" s="87"/>
      <c r="S40" s="122">
        <v>1.6</v>
      </c>
      <c r="T40" s="87"/>
      <c r="U40" s="122">
        <v>1.6</v>
      </c>
      <c r="V40" s="87"/>
      <c r="W40" s="122">
        <v>1.6</v>
      </c>
      <c r="X40" s="88"/>
      <c r="Y40" s="88"/>
      <c r="Z40" s="88"/>
      <c r="AA40" s="87"/>
      <c r="AB40" s="3">
        <v>1.6</v>
      </c>
      <c r="AC40" s="91">
        <v>1.6</v>
      </c>
      <c r="AD40" s="88"/>
      <c r="AE40" s="87"/>
      <c r="AF40" s="4">
        <v>1.6</v>
      </c>
    </row>
    <row r="41" spans="5:32" x14ac:dyDescent="0.25">
      <c r="E41" s="89" t="s">
        <v>44</v>
      </c>
      <c r="F41" s="88"/>
      <c r="G41" s="88"/>
      <c r="H41" s="88"/>
      <c r="I41" s="90"/>
      <c r="J41" s="122">
        <v>6</v>
      </c>
      <c r="K41" s="87"/>
      <c r="L41" s="122">
        <v>6</v>
      </c>
      <c r="M41" s="87"/>
      <c r="N41" s="122">
        <v>6</v>
      </c>
      <c r="O41" s="87"/>
      <c r="P41" s="122">
        <v>6</v>
      </c>
      <c r="Q41" s="88"/>
      <c r="R41" s="87"/>
      <c r="S41" s="122">
        <v>6</v>
      </c>
      <c r="T41" s="87"/>
      <c r="U41" s="122">
        <v>6</v>
      </c>
      <c r="V41" s="87"/>
      <c r="W41" s="122">
        <v>6</v>
      </c>
      <c r="X41" s="88"/>
      <c r="Y41" s="88"/>
      <c r="Z41" s="88"/>
      <c r="AA41" s="87"/>
      <c r="AB41" s="3">
        <v>6</v>
      </c>
      <c r="AC41" s="91">
        <v>6</v>
      </c>
      <c r="AD41" s="88"/>
      <c r="AE41" s="87"/>
      <c r="AF41" s="4">
        <v>6</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26" t="s">
        <v>199</v>
      </c>
      <c r="M46" s="78"/>
      <c r="N46" s="126" t="s">
        <v>199</v>
      </c>
      <c r="O46" s="78"/>
      <c r="P46" s="126" t="s">
        <v>199</v>
      </c>
      <c r="Q46" s="85"/>
      <c r="R46" s="78"/>
      <c r="S46" s="126" t="s">
        <v>199</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28.5" customHeight="1" x14ac:dyDescent="0.25">
      <c r="E48" s="24" t="s">
        <v>1570</v>
      </c>
    </row>
    <row r="49" spans="5:5" ht="2.4500000000000002" customHeight="1" x14ac:dyDescent="0.25"/>
    <row r="50" spans="5:5" ht="0.6" customHeight="1" x14ac:dyDescent="0.25"/>
    <row r="51" spans="5:5" ht="0" hidden="1" customHeight="1" x14ac:dyDescent="0.25"/>
    <row r="52" spans="5:5" x14ac:dyDescent="0.25">
      <c r="E52" s="28" t="s">
        <v>1285</v>
      </c>
    </row>
  </sheetData>
  <sheetProtection algorithmName="SHA-512" hashValue="R6dr06NNU4NePQhNzvH93AHAIlZxVXvj6WG6wo9FIqpbZvHxSHl2QCab84Zx96viMS/xjGz1Bhs9LipUR2V4OA==" saltValue="T+EE8lfgPDD9b7+95rdf3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52" location="INDEX!A1" display="Return to Index" xr:uid="{00836EBC-2B89-4925-8AA0-D847D1B21ED0}"/>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TUAN - Tuan (66/11kV)</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AJ51"/>
  <sheetViews>
    <sheetView showGridLines="0" topLeftCell="A3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1078</v>
      </c>
      <c r="J3" s="110"/>
      <c r="K3" s="110"/>
      <c r="L3" s="110"/>
      <c r="M3" s="110"/>
      <c r="N3" s="110"/>
      <c r="O3" s="110"/>
      <c r="P3" s="110"/>
      <c r="Q3" s="110"/>
      <c r="R3" s="110"/>
      <c r="S3" s="110"/>
      <c r="V3" s="112" t="s">
        <v>3</v>
      </c>
      <c r="W3" s="110"/>
      <c r="Y3" s="113" t="s">
        <v>582</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1079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1080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1081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88</v>
      </c>
      <c r="K26" s="87"/>
      <c r="L26" s="122">
        <v>88</v>
      </c>
      <c r="M26" s="87"/>
      <c r="N26" s="122">
        <v>88</v>
      </c>
      <c r="O26" s="87"/>
      <c r="P26" s="122">
        <v>88</v>
      </c>
      <c r="Q26" s="88"/>
      <c r="R26" s="87"/>
      <c r="S26" s="122">
        <v>88</v>
      </c>
      <c r="T26" s="87"/>
      <c r="U26" s="122">
        <v>88</v>
      </c>
      <c r="V26" s="87"/>
      <c r="W26" s="122">
        <v>88</v>
      </c>
      <c r="X26" s="88"/>
      <c r="Y26" s="88"/>
      <c r="Z26" s="88"/>
      <c r="AA26" s="87"/>
      <c r="AB26" s="3">
        <v>88</v>
      </c>
      <c r="AC26" s="91">
        <v>88</v>
      </c>
      <c r="AD26" s="88"/>
      <c r="AE26" s="87"/>
      <c r="AF26" s="4">
        <v>88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25</v>
      </c>
      <c r="K28" s="87"/>
      <c r="L28" s="122">
        <v>24.9</v>
      </c>
      <c r="M28" s="87"/>
      <c r="N28" s="122">
        <v>24.8</v>
      </c>
      <c r="O28" s="87"/>
      <c r="P28" s="122">
        <v>24.8</v>
      </c>
      <c r="Q28" s="88"/>
      <c r="R28" s="87"/>
      <c r="S28" s="122">
        <v>24.7</v>
      </c>
      <c r="T28" s="87"/>
      <c r="U28" s="122">
        <v>18.3</v>
      </c>
      <c r="V28" s="87"/>
      <c r="W28" s="122">
        <v>18.2</v>
      </c>
      <c r="X28" s="88"/>
      <c r="Y28" s="88"/>
      <c r="Z28" s="88"/>
      <c r="AA28" s="87"/>
      <c r="AB28" s="3">
        <v>17.899999999999999</v>
      </c>
      <c r="AC28" s="91">
        <v>17.8</v>
      </c>
      <c r="AD28" s="88"/>
      <c r="AE28" s="87"/>
      <c r="AF28" s="4">
        <v>17.8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0.96799999999999997</v>
      </c>
      <c r="K31" s="87"/>
      <c r="L31" s="124">
        <v>0.96799999999999997</v>
      </c>
      <c r="M31" s="87"/>
      <c r="N31" s="124">
        <v>0.96799999999999997</v>
      </c>
      <c r="O31" s="87"/>
      <c r="P31" s="124">
        <v>0.96799999999999997</v>
      </c>
      <c r="Q31" s="88"/>
      <c r="R31" s="87"/>
      <c r="S31" s="124">
        <v>0.96799999999999997</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46</v>
      </c>
      <c r="K32" s="87"/>
      <c r="L32" s="122">
        <v>46</v>
      </c>
      <c r="M32" s="87"/>
      <c r="N32" s="122">
        <v>46</v>
      </c>
      <c r="O32" s="87"/>
      <c r="P32" s="122">
        <v>46</v>
      </c>
      <c r="Q32" s="88"/>
      <c r="R32" s="87"/>
      <c r="S32" s="122">
        <v>46</v>
      </c>
      <c r="T32" s="87"/>
      <c r="U32" s="122">
        <v>52</v>
      </c>
      <c r="V32" s="87"/>
      <c r="W32" s="122">
        <v>52</v>
      </c>
      <c r="X32" s="88"/>
      <c r="Y32" s="88"/>
      <c r="Z32" s="88"/>
      <c r="AA32" s="87"/>
      <c r="AB32" s="3">
        <v>52</v>
      </c>
      <c r="AC32" s="91">
        <v>52</v>
      </c>
      <c r="AD32" s="88"/>
      <c r="AE32" s="87"/>
      <c r="AF32" s="4">
        <v>52</v>
      </c>
    </row>
    <row r="33" spans="5:32" ht="13.15" customHeight="1" x14ac:dyDescent="0.25">
      <c r="E33" s="92" t="s">
        <v>35</v>
      </c>
      <c r="F33" s="88"/>
      <c r="G33" s="88"/>
      <c r="H33" s="88"/>
      <c r="I33" s="90"/>
      <c r="J33" s="123">
        <v>23.5</v>
      </c>
      <c r="K33" s="87"/>
      <c r="L33" s="123">
        <v>23.3</v>
      </c>
      <c r="M33" s="87"/>
      <c r="N33" s="123">
        <v>23.2</v>
      </c>
      <c r="O33" s="87"/>
      <c r="P33" s="123">
        <v>23.2</v>
      </c>
      <c r="Q33" s="88"/>
      <c r="R33" s="87"/>
      <c r="S33" s="123">
        <v>23.2</v>
      </c>
      <c r="T33" s="87"/>
      <c r="U33" s="123">
        <v>17.5</v>
      </c>
      <c r="V33" s="87"/>
      <c r="W33" s="123">
        <v>17.399999999999999</v>
      </c>
      <c r="X33" s="88"/>
      <c r="Y33" s="88"/>
      <c r="Z33" s="88"/>
      <c r="AA33" s="87"/>
      <c r="AB33" s="9">
        <v>17.100000000000001</v>
      </c>
      <c r="AC33" s="93">
        <v>17</v>
      </c>
      <c r="AD33" s="88"/>
      <c r="AE33" s="87"/>
      <c r="AF33" s="10">
        <v>17</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0.9</v>
      </c>
      <c r="V34" s="87"/>
      <c r="W34" s="121">
        <v>0.9</v>
      </c>
      <c r="X34" s="88"/>
      <c r="Y34" s="88"/>
      <c r="Z34" s="88"/>
      <c r="AA34" s="87"/>
      <c r="AB34" s="11">
        <v>0.9</v>
      </c>
      <c r="AC34" s="86">
        <v>0.9</v>
      </c>
      <c r="AD34" s="88"/>
      <c r="AE34" s="87"/>
      <c r="AF34" s="12">
        <v>0.9</v>
      </c>
    </row>
    <row r="35" spans="5:32" ht="20.25" customHeight="1" x14ac:dyDescent="0.25">
      <c r="E35" s="89" t="s">
        <v>37</v>
      </c>
      <c r="F35" s="88"/>
      <c r="G35" s="88"/>
      <c r="H35" s="88"/>
      <c r="I35" s="90"/>
      <c r="J35" s="121" t="s">
        <v>316</v>
      </c>
      <c r="K35" s="87"/>
      <c r="L35" s="121" t="s">
        <v>316</v>
      </c>
      <c r="M35" s="87"/>
      <c r="N35" s="121" t="s">
        <v>316</v>
      </c>
      <c r="O35" s="87"/>
      <c r="P35" s="121" t="s">
        <v>316</v>
      </c>
      <c r="Q35" s="88"/>
      <c r="R35" s="87"/>
      <c r="S35" s="121" t="s">
        <v>316</v>
      </c>
      <c r="T35" s="87"/>
      <c r="U35" s="121" t="s">
        <v>316</v>
      </c>
      <c r="V35" s="87"/>
      <c r="W35" s="121" t="s">
        <v>316</v>
      </c>
      <c r="X35" s="88"/>
      <c r="Y35" s="88"/>
      <c r="Z35" s="88"/>
      <c r="AA35" s="87"/>
      <c r="AB35" s="5" t="s">
        <v>316</v>
      </c>
      <c r="AC35" s="86" t="s">
        <v>316</v>
      </c>
      <c r="AD35" s="88"/>
      <c r="AE35" s="87"/>
      <c r="AF35" s="6" t="s">
        <v>316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KdbcRpRXimTpT77zTqmo2k5IjC/cjdol5VG3m7ekSkTkT2dsSdY7wQo6KH612nBE/MxTwSMgsnkJ/+Y87CRrA==" saltValue="YXPxpKxyX5hCbcXDqEzSy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15945D0-AE36-403C-947D-8F13E5F703B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TWCE - Toowoomba Central (110/11kV)</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1099</v>
      </c>
      <c r="J3" s="110"/>
      <c r="K3" s="110"/>
      <c r="L3" s="110"/>
      <c r="M3" s="110"/>
      <c r="N3" s="110"/>
      <c r="O3" s="110"/>
      <c r="P3" s="110"/>
      <c r="Q3" s="110"/>
      <c r="R3" s="110"/>
      <c r="S3" s="110"/>
      <c r="V3" s="112" t="s">
        <v>3</v>
      </c>
      <c r="W3" s="110"/>
      <c r="Y3" s="113" t="s">
        <v>383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1100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1101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1102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22.1</v>
      </c>
      <c r="K26" s="87"/>
      <c r="L26" s="122">
        <v>22.1</v>
      </c>
      <c r="M26" s="87"/>
      <c r="N26" s="122">
        <v>22.1</v>
      </c>
      <c r="O26" s="87"/>
      <c r="P26" s="122">
        <v>22.1</v>
      </c>
      <c r="Q26" s="88"/>
      <c r="R26" s="87"/>
      <c r="S26" s="122">
        <v>22.1</v>
      </c>
      <c r="T26" s="87"/>
      <c r="U26" s="122">
        <v>24.3</v>
      </c>
      <c r="V26" s="87"/>
      <c r="W26" s="122">
        <v>24.3</v>
      </c>
      <c r="X26" s="88"/>
      <c r="Y26" s="88"/>
      <c r="Z26" s="88"/>
      <c r="AA26" s="87"/>
      <c r="AB26" s="3">
        <v>24.3</v>
      </c>
      <c r="AC26" s="91">
        <v>24.3</v>
      </c>
      <c r="AD26" s="88"/>
      <c r="AE26" s="87"/>
      <c r="AF26" s="4">
        <v>24.3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11.8</v>
      </c>
      <c r="K28" s="87"/>
      <c r="L28" s="122">
        <v>11.8</v>
      </c>
      <c r="M28" s="87"/>
      <c r="N28" s="122">
        <v>11.8</v>
      </c>
      <c r="O28" s="87"/>
      <c r="P28" s="122">
        <v>11.9</v>
      </c>
      <c r="Q28" s="88"/>
      <c r="R28" s="87"/>
      <c r="S28" s="122">
        <v>11.9</v>
      </c>
      <c r="T28" s="87"/>
      <c r="U28" s="122">
        <v>13.3</v>
      </c>
      <c r="V28" s="87"/>
      <c r="W28" s="122">
        <v>13.3</v>
      </c>
      <c r="X28" s="88"/>
      <c r="Y28" s="88"/>
      <c r="Z28" s="88"/>
      <c r="AA28" s="87"/>
      <c r="AB28" s="3">
        <v>13.2</v>
      </c>
      <c r="AC28" s="91">
        <v>13.1</v>
      </c>
      <c r="AD28" s="88"/>
      <c r="AE28" s="87"/>
      <c r="AF28" s="4">
        <v>13.2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0.93700000000000006</v>
      </c>
      <c r="K31" s="87"/>
      <c r="L31" s="124">
        <v>0.93700000000000006</v>
      </c>
      <c r="M31" s="87"/>
      <c r="N31" s="124">
        <v>0.93700000000000006</v>
      </c>
      <c r="O31" s="87"/>
      <c r="P31" s="124">
        <v>0.93700000000000006</v>
      </c>
      <c r="Q31" s="88"/>
      <c r="R31" s="87"/>
      <c r="S31" s="124">
        <v>0.93700000000000006</v>
      </c>
      <c r="T31" s="87"/>
      <c r="U31" s="124">
        <v>0.93200000000000005</v>
      </c>
      <c r="V31" s="87"/>
      <c r="W31" s="124">
        <v>0.93200000000000005</v>
      </c>
      <c r="X31" s="88"/>
      <c r="Y31" s="88"/>
      <c r="Z31" s="88"/>
      <c r="AA31" s="87"/>
      <c r="AB31" s="7">
        <v>0.93200000000000005</v>
      </c>
      <c r="AC31" s="94">
        <v>0.93200000000000005</v>
      </c>
      <c r="AD31" s="88"/>
      <c r="AE31" s="87"/>
      <c r="AF31" s="8">
        <v>0.93200000000000005</v>
      </c>
    </row>
    <row r="32" spans="4:32" ht="13.15" customHeight="1" x14ac:dyDescent="0.25">
      <c r="E32" s="89" t="s">
        <v>34</v>
      </c>
      <c r="F32" s="88"/>
      <c r="G32" s="88"/>
      <c r="H32" s="88"/>
      <c r="I32" s="90"/>
      <c r="J32" s="122">
        <v>13.7</v>
      </c>
      <c r="K32" s="87"/>
      <c r="L32" s="122">
        <v>13.7</v>
      </c>
      <c r="M32" s="87"/>
      <c r="N32" s="122">
        <v>13.7</v>
      </c>
      <c r="O32" s="87"/>
      <c r="P32" s="122">
        <v>13.7</v>
      </c>
      <c r="Q32" s="88"/>
      <c r="R32" s="87"/>
      <c r="S32" s="122">
        <v>13.7</v>
      </c>
      <c r="T32" s="87"/>
      <c r="U32" s="122">
        <v>14.7</v>
      </c>
      <c r="V32" s="87"/>
      <c r="W32" s="122">
        <v>14.7</v>
      </c>
      <c r="X32" s="88"/>
      <c r="Y32" s="88"/>
      <c r="Z32" s="88"/>
      <c r="AA32" s="87"/>
      <c r="AB32" s="3">
        <v>14.7</v>
      </c>
      <c r="AC32" s="91">
        <v>14.7</v>
      </c>
      <c r="AD32" s="88"/>
      <c r="AE32" s="87"/>
      <c r="AF32" s="4">
        <v>14.7</v>
      </c>
    </row>
    <row r="33" spans="5:32" ht="13.15" customHeight="1" x14ac:dyDescent="0.25">
      <c r="E33" s="92" t="s">
        <v>35</v>
      </c>
      <c r="F33" s="88"/>
      <c r="G33" s="88"/>
      <c r="H33" s="88"/>
      <c r="I33" s="90"/>
      <c r="J33" s="123">
        <v>11.5</v>
      </c>
      <c r="K33" s="87"/>
      <c r="L33" s="123">
        <v>11.5</v>
      </c>
      <c r="M33" s="87"/>
      <c r="N33" s="123">
        <v>11.5</v>
      </c>
      <c r="O33" s="87"/>
      <c r="P33" s="123">
        <v>11.6</v>
      </c>
      <c r="Q33" s="88"/>
      <c r="R33" s="87"/>
      <c r="S33" s="123">
        <v>11.6</v>
      </c>
      <c r="T33" s="87"/>
      <c r="U33" s="123">
        <v>13</v>
      </c>
      <c r="V33" s="87"/>
      <c r="W33" s="123">
        <v>12.9</v>
      </c>
      <c r="X33" s="88"/>
      <c r="Y33" s="88"/>
      <c r="Z33" s="88"/>
      <c r="AA33" s="87"/>
      <c r="AB33" s="9">
        <v>12.8</v>
      </c>
      <c r="AC33" s="93">
        <v>12.8</v>
      </c>
      <c r="AD33" s="88"/>
      <c r="AE33" s="87"/>
      <c r="AF33" s="10">
        <v>12.9</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0.7</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nXaXWyxCnFP6Rk7jinGdfJ2oW4mTwMaXdtPEYP6iVMTxGRyUDcvCVdxn9vntZTFBO3abnMrxe3iq5llqgLt2w==" saltValue="+fLjbqcKXYPg12Fp+yemA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9997104-54A4-48D7-B045-9E39DE8280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VERM - Vermont (66/22kV)</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1111</v>
      </c>
      <c r="J3" s="110"/>
      <c r="K3" s="110"/>
      <c r="L3" s="110"/>
      <c r="M3" s="110"/>
      <c r="N3" s="110"/>
      <c r="O3" s="110"/>
      <c r="P3" s="110"/>
      <c r="Q3" s="110"/>
      <c r="R3" s="110"/>
      <c r="S3" s="110"/>
      <c r="V3" s="112" t="s">
        <v>3</v>
      </c>
      <c r="W3" s="110"/>
      <c r="Y3" s="113" t="s">
        <v>74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1112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1113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1114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69.599999999999994</v>
      </c>
      <c r="K26" s="87"/>
      <c r="L26" s="122">
        <v>69.599999999999994</v>
      </c>
      <c r="M26" s="87"/>
      <c r="N26" s="122">
        <v>69.599999999999994</v>
      </c>
      <c r="O26" s="87"/>
      <c r="P26" s="122">
        <v>69.599999999999994</v>
      </c>
      <c r="Q26" s="88"/>
      <c r="R26" s="87"/>
      <c r="S26" s="122">
        <v>69.599999999999994</v>
      </c>
      <c r="T26" s="87"/>
      <c r="U26" s="122">
        <v>79.2</v>
      </c>
      <c r="V26" s="87"/>
      <c r="W26" s="122">
        <v>79.2</v>
      </c>
      <c r="X26" s="88"/>
      <c r="Y26" s="88"/>
      <c r="Z26" s="88"/>
      <c r="AA26" s="87"/>
      <c r="AB26" s="3">
        <v>79.2</v>
      </c>
      <c r="AC26" s="91">
        <v>79.2</v>
      </c>
      <c r="AD26" s="88"/>
      <c r="AE26" s="87"/>
      <c r="AF26" s="4">
        <v>79.2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21.5</v>
      </c>
      <c r="K28" s="87"/>
      <c r="L28" s="122">
        <v>21.3</v>
      </c>
      <c r="M28" s="87"/>
      <c r="N28" s="122">
        <v>21.3</v>
      </c>
      <c r="O28" s="87"/>
      <c r="P28" s="122">
        <v>21.3</v>
      </c>
      <c r="Q28" s="88"/>
      <c r="R28" s="87"/>
      <c r="S28" s="122">
        <v>21.3</v>
      </c>
      <c r="T28" s="87"/>
      <c r="U28" s="122">
        <v>18.2</v>
      </c>
      <c r="V28" s="87"/>
      <c r="W28" s="122">
        <v>18</v>
      </c>
      <c r="X28" s="88"/>
      <c r="Y28" s="88"/>
      <c r="Z28" s="88"/>
      <c r="AA28" s="87"/>
      <c r="AB28" s="3">
        <v>17.8</v>
      </c>
      <c r="AC28" s="91">
        <v>17.7</v>
      </c>
      <c r="AD28" s="88"/>
      <c r="AE28" s="87"/>
      <c r="AF28" s="4">
        <v>17.7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38.799999999999997</v>
      </c>
      <c r="K32" s="87"/>
      <c r="L32" s="122">
        <v>38.799999999999997</v>
      </c>
      <c r="M32" s="87"/>
      <c r="N32" s="122">
        <v>38.799999999999997</v>
      </c>
      <c r="O32" s="87"/>
      <c r="P32" s="122">
        <v>38.799999999999997</v>
      </c>
      <c r="Q32" s="88"/>
      <c r="R32" s="87"/>
      <c r="S32" s="122">
        <v>38.799999999999997</v>
      </c>
      <c r="T32" s="87"/>
      <c r="U32" s="122">
        <v>42.2</v>
      </c>
      <c r="V32" s="87"/>
      <c r="W32" s="122">
        <v>42.2</v>
      </c>
      <c r="X32" s="88"/>
      <c r="Y32" s="88"/>
      <c r="Z32" s="88"/>
      <c r="AA32" s="87"/>
      <c r="AB32" s="3">
        <v>42.2</v>
      </c>
      <c r="AC32" s="91">
        <v>42.2</v>
      </c>
      <c r="AD32" s="88"/>
      <c r="AE32" s="87"/>
      <c r="AF32" s="4">
        <v>42.2</v>
      </c>
    </row>
    <row r="33" spans="5:32" ht="13.15" customHeight="1" x14ac:dyDescent="0.25">
      <c r="E33" s="92" t="s">
        <v>35</v>
      </c>
      <c r="F33" s="88"/>
      <c r="G33" s="88"/>
      <c r="H33" s="88"/>
      <c r="I33" s="90"/>
      <c r="J33" s="123">
        <v>18.8</v>
      </c>
      <c r="K33" s="87"/>
      <c r="L33" s="123">
        <v>18.7</v>
      </c>
      <c r="M33" s="87"/>
      <c r="N33" s="123">
        <v>18.600000000000001</v>
      </c>
      <c r="O33" s="87"/>
      <c r="P33" s="123">
        <v>18.7</v>
      </c>
      <c r="Q33" s="88"/>
      <c r="R33" s="87"/>
      <c r="S33" s="123">
        <v>18.600000000000001</v>
      </c>
      <c r="T33" s="87"/>
      <c r="U33" s="123">
        <v>17.2</v>
      </c>
      <c r="V33" s="87"/>
      <c r="W33" s="123">
        <v>17</v>
      </c>
      <c r="X33" s="88"/>
      <c r="Y33" s="88"/>
      <c r="Z33" s="88"/>
      <c r="AA33" s="87"/>
      <c r="AB33" s="9">
        <v>16.8</v>
      </c>
      <c r="AC33" s="93">
        <v>16.7</v>
      </c>
      <c r="AD33" s="88"/>
      <c r="AE33" s="87"/>
      <c r="AF33" s="10">
        <v>16.7</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0.9</v>
      </c>
      <c r="V34" s="87"/>
      <c r="W34" s="121">
        <v>0.9</v>
      </c>
      <c r="X34" s="88"/>
      <c r="Y34" s="88"/>
      <c r="Z34" s="88"/>
      <c r="AA34" s="87"/>
      <c r="AB34" s="11">
        <v>0.8</v>
      </c>
      <c r="AC34" s="86">
        <v>0.8</v>
      </c>
      <c r="AD34" s="88"/>
      <c r="AE34" s="87"/>
      <c r="AF34" s="12">
        <v>0.8</v>
      </c>
    </row>
    <row r="35" spans="5:32" ht="20.25" customHeight="1" x14ac:dyDescent="0.25">
      <c r="E35" s="89" t="s">
        <v>37</v>
      </c>
      <c r="F35" s="88"/>
      <c r="G35" s="88"/>
      <c r="H35" s="88"/>
      <c r="I35" s="90"/>
      <c r="J35" s="121" t="s">
        <v>349</v>
      </c>
      <c r="K35" s="87"/>
      <c r="L35" s="121" t="s">
        <v>349</v>
      </c>
      <c r="M35" s="87"/>
      <c r="N35" s="121" t="s">
        <v>349</v>
      </c>
      <c r="O35" s="87"/>
      <c r="P35" s="121" t="s">
        <v>349</v>
      </c>
      <c r="Q35" s="88"/>
      <c r="R35" s="87"/>
      <c r="S35" s="121" t="s">
        <v>349</v>
      </c>
      <c r="T35" s="87"/>
      <c r="U35" s="121" t="s">
        <v>349</v>
      </c>
      <c r="V35" s="87"/>
      <c r="W35" s="121" t="s">
        <v>349</v>
      </c>
      <c r="X35" s="88"/>
      <c r="Y35" s="88"/>
      <c r="Z35" s="88"/>
      <c r="AA35" s="87"/>
      <c r="AB35" s="5" t="s">
        <v>349</v>
      </c>
      <c r="AC35" s="86" t="s">
        <v>349</v>
      </c>
      <c r="AD35" s="88"/>
      <c r="AE35" s="87"/>
      <c r="AF35" s="6" t="s">
        <v>349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VAHODm88cYPS4W+OB2o10NE/Hwj1yedBw7lSLMlK5PCihv/0rORtnap8//PAyip8Hw7Jx83fzQGYYrtxzo+zA==" saltValue="oXAyRYTJCqBtJE4zThXbR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858384A-F0ED-4EE8-B641-6E29A70843F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WAEA - Warwick East (33/11kV)</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1103</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1104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764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1105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25.6</v>
      </c>
      <c r="K26" s="87"/>
      <c r="L26" s="122">
        <v>25.6</v>
      </c>
      <c r="M26" s="87"/>
      <c r="N26" s="122">
        <v>25.6</v>
      </c>
      <c r="O26" s="87"/>
      <c r="P26" s="122">
        <v>25.6</v>
      </c>
      <c r="Q26" s="88"/>
      <c r="R26" s="87"/>
      <c r="S26" s="122">
        <v>25.6</v>
      </c>
      <c r="T26" s="87"/>
      <c r="U26" s="122">
        <v>27</v>
      </c>
      <c r="V26" s="87"/>
      <c r="W26" s="122">
        <v>27</v>
      </c>
      <c r="X26" s="88"/>
      <c r="Y26" s="88"/>
      <c r="Z26" s="88"/>
      <c r="AA26" s="87"/>
      <c r="AB26" s="3">
        <v>27</v>
      </c>
      <c r="AC26" s="91">
        <v>27</v>
      </c>
      <c r="AD26" s="88"/>
      <c r="AE26" s="87"/>
      <c r="AF26" s="4">
        <v>27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9.3000000000000007</v>
      </c>
      <c r="K28" s="87"/>
      <c r="L28" s="122">
        <v>9.4</v>
      </c>
      <c r="M28" s="87"/>
      <c r="N28" s="122">
        <v>9.4</v>
      </c>
      <c r="O28" s="87"/>
      <c r="P28" s="122">
        <v>9.4</v>
      </c>
      <c r="Q28" s="88"/>
      <c r="R28" s="87"/>
      <c r="S28" s="122">
        <v>9.5</v>
      </c>
      <c r="T28" s="87"/>
      <c r="U28" s="122">
        <v>5.5</v>
      </c>
      <c r="V28" s="87"/>
      <c r="W28" s="122">
        <v>5.5</v>
      </c>
      <c r="X28" s="88"/>
      <c r="Y28" s="88"/>
      <c r="Z28" s="88"/>
      <c r="AA28" s="87"/>
      <c r="AB28" s="3">
        <v>5.5</v>
      </c>
      <c r="AC28" s="91">
        <v>5.5</v>
      </c>
      <c r="AD28" s="88"/>
      <c r="AE28" s="87"/>
      <c r="AF28" s="4">
        <v>5.5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0.97399999999999998</v>
      </c>
      <c r="K31" s="87"/>
      <c r="L31" s="124">
        <v>0.97399999999999998</v>
      </c>
      <c r="M31" s="87"/>
      <c r="N31" s="124">
        <v>0.97399999999999998</v>
      </c>
      <c r="O31" s="87"/>
      <c r="P31" s="124">
        <v>0.97399999999999998</v>
      </c>
      <c r="Q31" s="88"/>
      <c r="R31" s="87"/>
      <c r="S31" s="124">
        <v>0.97399999999999998</v>
      </c>
      <c r="T31" s="87"/>
      <c r="U31" s="124">
        <v>0.95799999999999996</v>
      </c>
      <c r="V31" s="87"/>
      <c r="W31" s="124">
        <v>0.95799999999999996</v>
      </c>
      <c r="X31" s="88"/>
      <c r="Y31" s="88"/>
      <c r="Z31" s="88"/>
      <c r="AA31" s="87"/>
      <c r="AB31" s="7">
        <v>0.95799999999999996</v>
      </c>
      <c r="AC31" s="94">
        <v>0.95799999999999996</v>
      </c>
      <c r="AD31" s="88"/>
      <c r="AE31" s="87"/>
      <c r="AF31" s="8">
        <v>0.95799999999999996</v>
      </c>
    </row>
    <row r="32" spans="4:32" ht="13.15" customHeight="1" x14ac:dyDescent="0.25">
      <c r="E32" s="89" t="s">
        <v>34</v>
      </c>
      <c r="F32" s="88"/>
      <c r="G32" s="88"/>
      <c r="H32" s="88"/>
      <c r="I32" s="90"/>
      <c r="J32" s="122">
        <v>14.7</v>
      </c>
      <c r="K32" s="87"/>
      <c r="L32" s="122">
        <v>14.7</v>
      </c>
      <c r="M32" s="87"/>
      <c r="N32" s="122">
        <v>14.7</v>
      </c>
      <c r="O32" s="87"/>
      <c r="P32" s="122">
        <v>14.7</v>
      </c>
      <c r="Q32" s="88"/>
      <c r="R32" s="87"/>
      <c r="S32" s="122">
        <v>14.7</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8.6</v>
      </c>
      <c r="K33" s="87"/>
      <c r="L33" s="123">
        <v>8.6999999999999993</v>
      </c>
      <c r="M33" s="87"/>
      <c r="N33" s="123">
        <v>8.6999999999999993</v>
      </c>
      <c r="O33" s="87"/>
      <c r="P33" s="123">
        <v>8.6999999999999993</v>
      </c>
      <c r="Q33" s="88"/>
      <c r="R33" s="87"/>
      <c r="S33" s="123">
        <v>8.8000000000000007</v>
      </c>
      <c r="T33" s="87"/>
      <c r="U33" s="123">
        <v>5.2</v>
      </c>
      <c r="V33" s="87"/>
      <c r="W33" s="123">
        <v>5.2</v>
      </c>
      <c r="X33" s="88"/>
      <c r="Y33" s="88"/>
      <c r="Z33" s="88"/>
      <c r="AA33" s="87"/>
      <c r="AB33" s="9">
        <v>5.2</v>
      </c>
      <c r="AC33" s="93">
        <v>5.2</v>
      </c>
      <c r="AD33" s="88"/>
      <c r="AE33" s="87"/>
      <c r="AF33" s="10">
        <v>5.2</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fsMCVxfJ3kw5sldigfFfuKJCdnecRLlm8WrrxJjaubSL0s3za2F+4y8HE/XBVKT2amm/dZOOiHaZEDGM6kGMBw==" saltValue="HY+ONHMc4U1fCp9B7R917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9D7E400-9FB2-4B0C-A84A-BBC3A7B280D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WALL - Wallaville (66/11kV)</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1106</v>
      </c>
      <c r="J3" s="110"/>
      <c r="K3" s="110"/>
      <c r="L3" s="110"/>
      <c r="M3" s="110"/>
      <c r="N3" s="110"/>
      <c r="O3" s="110"/>
      <c r="P3" s="110"/>
      <c r="Q3" s="110"/>
      <c r="R3" s="110"/>
      <c r="S3" s="110"/>
      <c r="V3" s="112" t="s">
        <v>3</v>
      </c>
      <c r="W3" s="110"/>
      <c r="Y3" s="113" t="s">
        <v>687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1107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1108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1109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12.2</v>
      </c>
      <c r="K26" s="87"/>
      <c r="L26" s="122">
        <v>12.2</v>
      </c>
      <c r="M26" s="87"/>
      <c r="N26" s="122">
        <v>12.2</v>
      </c>
      <c r="O26" s="87"/>
      <c r="P26" s="122">
        <v>12.2</v>
      </c>
      <c r="Q26" s="88"/>
      <c r="R26" s="87"/>
      <c r="S26" s="122">
        <v>12.2</v>
      </c>
      <c r="T26" s="87"/>
      <c r="U26" s="122">
        <v>14.5</v>
      </c>
      <c r="V26" s="87"/>
      <c r="W26" s="122">
        <v>14.5</v>
      </c>
      <c r="X26" s="88"/>
      <c r="Y26" s="88"/>
      <c r="Z26" s="88"/>
      <c r="AA26" s="87"/>
      <c r="AB26" s="3">
        <v>14.5</v>
      </c>
      <c r="AC26" s="91">
        <v>14.5</v>
      </c>
      <c r="AD26" s="88"/>
      <c r="AE26" s="87"/>
      <c r="AF26" s="4">
        <v>14.5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3.1</v>
      </c>
      <c r="K28" s="87"/>
      <c r="L28" s="122">
        <v>3.1</v>
      </c>
      <c r="M28" s="87"/>
      <c r="N28" s="122">
        <v>3.1</v>
      </c>
      <c r="O28" s="87"/>
      <c r="P28" s="122">
        <v>3.1</v>
      </c>
      <c r="Q28" s="88"/>
      <c r="R28" s="87"/>
      <c r="S28" s="122">
        <v>3.1</v>
      </c>
      <c r="T28" s="87"/>
      <c r="U28" s="122">
        <v>2.8</v>
      </c>
      <c r="V28" s="87"/>
      <c r="W28" s="122">
        <v>2.8</v>
      </c>
      <c r="X28" s="88"/>
      <c r="Y28" s="88"/>
      <c r="Z28" s="88"/>
      <c r="AA28" s="87"/>
      <c r="AB28" s="3">
        <v>2.8</v>
      </c>
      <c r="AC28" s="91">
        <v>2.8</v>
      </c>
      <c r="AD28" s="88"/>
      <c r="AE28" s="87"/>
      <c r="AF28" s="4">
        <v>2.8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0.996</v>
      </c>
      <c r="K31" s="87"/>
      <c r="L31" s="124">
        <v>0.996</v>
      </c>
      <c r="M31" s="87"/>
      <c r="N31" s="124">
        <v>0.996</v>
      </c>
      <c r="O31" s="87"/>
      <c r="P31" s="124">
        <v>0.996</v>
      </c>
      <c r="Q31" s="88"/>
      <c r="R31" s="87"/>
      <c r="S31" s="124">
        <v>0.996</v>
      </c>
      <c r="T31" s="87"/>
      <c r="U31" s="124">
        <v>0.997</v>
      </c>
      <c r="V31" s="87"/>
      <c r="W31" s="124">
        <v>0.997</v>
      </c>
      <c r="X31" s="88"/>
      <c r="Y31" s="88"/>
      <c r="Z31" s="88"/>
      <c r="AA31" s="87"/>
      <c r="AB31" s="7">
        <v>0.997</v>
      </c>
      <c r="AC31" s="94">
        <v>0.997</v>
      </c>
      <c r="AD31" s="88"/>
      <c r="AE31" s="87"/>
      <c r="AF31" s="8">
        <v>0.997</v>
      </c>
    </row>
    <row r="32" spans="4:32" ht="13.15" customHeight="1" x14ac:dyDescent="0.25">
      <c r="E32" s="89" t="s">
        <v>34</v>
      </c>
      <c r="F32" s="88"/>
      <c r="G32" s="88"/>
      <c r="H32" s="88"/>
      <c r="I32" s="90"/>
      <c r="J32" s="122">
        <v>7.1</v>
      </c>
      <c r="K32" s="87"/>
      <c r="L32" s="122">
        <v>7.1</v>
      </c>
      <c r="M32" s="87"/>
      <c r="N32" s="122">
        <v>7.1</v>
      </c>
      <c r="O32" s="87"/>
      <c r="P32" s="122">
        <v>7.1</v>
      </c>
      <c r="Q32" s="88"/>
      <c r="R32" s="87"/>
      <c r="S32" s="122">
        <v>7.1</v>
      </c>
      <c r="T32" s="87"/>
      <c r="U32" s="122">
        <v>7.5</v>
      </c>
      <c r="V32" s="87"/>
      <c r="W32" s="122">
        <v>7.5</v>
      </c>
      <c r="X32" s="88"/>
      <c r="Y32" s="88"/>
      <c r="Z32" s="88"/>
      <c r="AA32" s="87"/>
      <c r="AB32" s="3">
        <v>7.5</v>
      </c>
      <c r="AC32" s="91">
        <v>7.5</v>
      </c>
      <c r="AD32" s="88"/>
      <c r="AE32" s="87"/>
      <c r="AF32" s="4">
        <v>7.5</v>
      </c>
    </row>
    <row r="33" spans="5:32" ht="13.15" customHeight="1" x14ac:dyDescent="0.25">
      <c r="E33" s="92" t="s">
        <v>35</v>
      </c>
      <c r="F33" s="88"/>
      <c r="G33" s="88"/>
      <c r="H33" s="88"/>
      <c r="I33" s="90"/>
      <c r="J33" s="123">
        <v>2.8</v>
      </c>
      <c r="K33" s="87"/>
      <c r="L33" s="123">
        <v>2.8</v>
      </c>
      <c r="M33" s="87"/>
      <c r="N33" s="123">
        <v>2.8</v>
      </c>
      <c r="O33" s="87"/>
      <c r="P33" s="123">
        <v>2.8</v>
      </c>
      <c r="Q33" s="88"/>
      <c r="R33" s="87"/>
      <c r="S33" s="123">
        <v>2.8</v>
      </c>
      <c r="T33" s="87"/>
      <c r="U33" s="123">
        <v>2.6</v>
      </c>
      <c r="V33" s="87"/>
      <c r="W33" s="123">
        <v>2.6</v>
      </c>
      <c r="X33" s="88"/>
      <c r="Y33" s="88"/>
      <c r="Z33" s="88"/>
      <c r="AA33" s="87"/>
      <c r="AB33" s="9">
        <v>2.6</v>
      </c>
      <c r="AC33" s="93">
        <v>2.6</v>
      </c>
      <c r="AD33" s="88"/>
      <c r="AE33" s="87"/>
      <c r="AF33" s="10">
        <v>2.6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1110</v>
      </c>
      <c r="K35" s="87"/>
      <c r="L35" s="121" t="s">
        <v>1110</v>
      </c>
      <c r="M35" s="87"/>
      <c r="N35" s="121" t="s">
        <v>1110</v>
      </c>
      <c r="O35" s="87"/>
      <c r="P35" s="121" t="s">
        <v>1110</v>
      </c>
      <c r="Q35" s="88"/>
      <c r="R35" s="87"/>
      <c r="S35" s="121" t="s">
        <v>1110</v>
      </c>
      <c r="T35" s="87"/>
      <c r="U35" s="121" t="s">
        <v>1110</v>
      </c>
      <c r="V35" s="87"/>
      <c r="W35" s="121" t="s">
        <v>1110</v>
      </c>
      <c r="X35" s="88"/>
      <c r="Y35" s="88"/>
      <c r="Z35" s="88"/>
      <c r="AA35" s="87"/>
      <c r="AB35" s="5" t="s">
        <v>1110</v>
      </c>
      <c r="AC35" s="86" t="s">
        <v>1110</v>
      </c>
      <c r="AD35" s="88"/>
      <c r="AE35" s="87"/>
      <c r="AF35" s="6" t="s">
        <v>1110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tgLu4eDUz+RNuRoNgLk2iOsDCHuZwOs4krdzD6/hXfLbITBGMBhSAKi3cjbQmgEQOKoBLvC1s/MWuntoJ7FxA==" saltValue="8pJyIXsD8rhMqVur1Bo6m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F920DCC-F1F7-4CCA-8B5F-E9944475062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WAND - Wandoan (33/22kV)</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1115</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122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1116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1117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61.3</v>
      </c>
      <c r="K26" s="87"/>
      <c r="L26" s="122">
        <v>61.3</v>
      </c>
      <c r="M26" s="87"/>
      <c r="N26" s="122">
        <v>61.3</v>
      </c>
      <c r="O26" s="87"/>
      <c r="P26" s="122">
        <v>61.3</v>
      </c>
      <c r="Q26" s="88"/>
      <c r="R26" s="87"/>
      <c r="S26" s="122">
        <v>61.3</v>
      </c>
      <c r="T26" s="87"/>
      <c r="U26" s="122">
        <v>65</v>
      </c>
      <c r="V26" s="87"/>
      <c r="W26" s="122">
        <v>65</v>
      </c>
      <c r="X26" s="88"/>
      <c r="Y26" s="88"/>
      <c r="Z26" s="88"/>
      <c r="AA26" s="87"/>
      <c r="AB26" s="3">
        <v>65</v>
      </c>
      <c r="AC26" s="91">
        <v>65</v>
      </c>
      <c r="AD26" s="88"/>
      <c r="AE26" s="87"/>
      <c r="AF26" s="4">
        <v>65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31.8</v>
      </c>
      <c r="K28" s="87"/>
      <c r="L28" s="122">
        <v>31.8</v>
      </c>
      <c r="M28" s="87"/>
      <c r="N28" s="122">
        <v>31.8</v>
      </c>
      <c r="O28" s="87"/>
      <c r="P28" s="122">
        <v>32</v>
      </c>
      <c r="Q28" s="88"/>
      <c r="R28" s="87"/>
      <c r="S28" s="122">
        <v>32.1</v>
      </c>
      <c r="T28" s="87"/>
      <c r="U28" s="122">
        <v>21.9</v>
      </c>
      <c r="V28" s="87"/>
      <c r="W28" s="122">
        <v>21.9</v>
      </c>
      <c r="X28" s="88"/>
      <c r="Y28" s="88"/>
      <c r="Z28" s="88"/>
      <c r="AA28" s="87"/>
      <c r="AB28" s="3">
        <v>21.7</v>
      </c>
      <c r="AC28" s="91">
        <v>21.6</v>
      </c>
      <c r="AD28" s="88"/>
      <c r="AE28" s="87"/>
      <c r="AF28" s="4">
        <v>21.7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34.299999999999997</v>
      </c>
      <c r="K32" s="87"/>
      <c r="L32" s="122">
        <v>34.299999999999997</v>
      </c>
      <c r="M32" s="87"/>
      <c r="N32" s="122">
        <v>34.299999999999997</v>
      </c>
      <c r="O32" s="87"/>
      <c r="P32" s="122">
        <v>34.299999999999997</v>
      </c>
      <c r="Q32" s="88"/>
      <c r="R32" s="87"/>
      <c r="S32" s="122">
        <v>34.299999999999997</v>
      </c>
      <c r="T32" s="87"/>
      <c r="U32" s="122">
        <v>36.5</v>
      </c>
      <c r="V32" s="87"/>
      <c r="W32" s="122">
        <v>36.5</v>
      </c>
      <c r="X32" s="88"/>
      <c r="Y32" s="88"/>
      <c r="Z32" s="88"/>
      <c r="AA32" s="87"/>
      <c r="AB32" s="3">
        <v>36.5</v>
      </c>
      <c r="AC32" s="91">
        <v>36.5</v>
      </c>
      <c r="AD32" s="88"/>
      <c r="AE32" s="87"/>
      <c r="AF32" s="4">
        <v>36.5</v>
      </c>
    </row>
    <row r="33" spans="5:32" ht="13.15" customHeight="1" x14ac:dyDescent="0.25">
      <c r="E33" s="92" t="s">
        <v>35</v>
      </c>
      <c r="F33" s="88"/>
      <c r="G33" s="88"/>
      <c r="H33" s="88"/>
      <c r="I33" s="90"/>
      <c r="J33" s="123">
        <v>29.4</v>
      </c>
      <c r="K33" s="87"/>
      <c r="L33" s="123">
        <v>29.3</v>
      </c>
      <c r="M33" s="87"/>
      <c r="N33" s="123">
        <v>29.4</v>
      </c>
      <c r="O33" s="87"/>
      <c r="P33" s="123">
        <v>29.5</v>
      </c>
      <c r="Q33" s="88"/>
      <c r="R33" s="87"/>
      <c r="S33" s="123">
        <v>29.6</v>
      </c>
      <c r="T33" s="87"/>
      <c r="U33" s="123">
        <v>20.8</v>
      </c>
      <c r="V33" s="87"/>
      <c r="W33" s="123">
        <v>20.7</v>
      </c>
      <c r="X33" s="88"/>
      <c r="Y33" s="88"/>
      <c r="Z33" s="88"/>
      <c r="AA33" s="87"/>
      <c r="AB33" s="9">
        <v>20.6</v>
      </c>
      <c r="AC33" s="93">
        <v>20.5</v>
      </c>
      <c r="AD33" s="88"/>
      <c r="AE33" s="87"/>
      <c r="AF33" s="10">
        <v>20.6</v>
      </c>
    </row>
    <row r="34" spans="5:32" ht="20.25" customHeight="1" x14ac:dyDescent="0.25">
      <c r="E34" s="89" t="s">
        <v>36</v>
      </c>
      <c r="F34" s="88"/>
      <c r="G34" s="88"/>
      <c r="H34" s="88"/>
      <c r="I34" s="90"/>
      <c r="J34" s="121">
        <v>1.5</v>
      </c>
      <c r="K34" s="87"/>
      <c r="L34" s="121">
        <v>1.5</v>
      </c>
      <c r="M34" s="87"/>
      <c r="N34" s="121">
        <v>1.5</v>
      </c>
      <c r="O34" s="87"/>
      <c r="P34" s="121">
        <v>1.5</v>
      </c>
      <c r="Q34" s="88"/>
      <c r="R34" s="87"/>
      <c r="S34" s="121">
        <v>1.5</v>
      </c>
      <c r="T34" s="87"/>
      <c r="U34" s="121">
        <v>1</v>
      </c>
      <c r="V34" s="87"/>
      <c r="W34" s="121">
        <v>1</v>
      </c>
      <c r="X34" s="88"/>
      <c r="Y34" s="88"/>
      <c r="Z34" s="88"/>
      <c r="AA34" s="87"/>
      <c r="AB34" s="11">
        <v>1</v>
      </c>
      <c r="AC34" s="86">
        <v>1</v>
      </c>
      <c r="AD34" s="88"/>
      <c r="AE34" s="87"/>
      <c r="AF34" s="12">
        <v>1</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irC9yl31Mr0+r6geefiAWuKmKXSxSFB8zn2fGuwOPOc1zCYXK1EANUXE2X6ttUKmzCK+Ms8OBTRo3X3nYWNlqQ==" saltValue="Fm1YIYKDpUoU2F6yxZIve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24D62E2-6D57-4373-B2CF-52334EAF4B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WEBU - West Bundaberg (66/11kV)</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1118</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1119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1120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1121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14.6</v>
      </c>
      <c r="K26" s="87"/>
      <c r="L26" s="122">
        <v>14.6</v>
      </c>
      <c r="M26" s="87"/>
      <c r="N26" s="122">
        <v>14.6</v>
      </c>
      <c r="O26" s="87"/>
      <c r="P26" s="122">
        <v>14.6</v>
      </c>
      <c r="Q26" s="88"/>
      <c r="R26" s="87"/>
      <c r="S26" s="122">
        <v>14.6</v>
      </c>
      <c r="T26" s="87"/>
      <c r="U26" s="122">
        <v>17.5</v>
      </c>
      <c r="V26" s="87"/>
      <c r="W26" s="122">
        <v>17.5</v>
      </c>
      <c r="X26" s="88"/>
      <c r="Y26" s="88"/>
      <c r="Z26" s="88"/>
      <c r="AA26" s="87"/>
      <c r="AB26" s="3">
        <v>17.5</v>
      </c>
      <c r="AC26" s="91">
        <v>17.5</v>
      </c>
      <c r="AD26" s="88"/>
      <c r="AE26" s="87"/>
      <c r="AF26" s="4">
        <v>17.5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5.9</v>
      </c>
      <c r="K28" s="87"/>
      <c r="L28" s="122">
        <v>5.9</v>
      </c>
      <c r="M28" s="87"/>
      <c r="N28" s="122">
        <v>5.9</v>
      </c>
      <c r="O28" s="87"/>
      <c r="P28" s="122">
        <v>5.9</v>
      </c>
      <c r="Q28" s="88"/>
      <c r="R28" s="87"/>
      <c r="S28" s="122">
        <v>6</v>
      </c>
      <c r="T28" s="87"/>
      <c r="U28" s="122">
        <v>4.8</v>
      </c>
      <c r="V28" s="87"/>
      <c r="W28" s="122">
        <v>4.7</v>
      </c>
      <c r="X28" s="88"/>
      <c r="Y28" s="88"/>
      <c r="Z28" s="88"/>
      <c r="AA28" s="87"/>
      <c r="AB28" s="3">
        <v>4.7</v>
      </c>
      <c r="AC28" s="91">
        <v>4.7</v>
      </c>
      <c r="AD28" s="88"/>
      <c r="AE28" s="87"/>
      <c r="AF28" s="4">
        <v>4.7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0.91700000000000004</v>
      </c>
      <c r="K31" s="87"/>
      <c r="L31" s="124">
        <v>0.91700000000000004</v>
      </c>
      <c r="M31" s="87"/>
      <c r="N31" s="124">
        <v>0.91700000000000004</v>
      </c>
      <c r="O31" s="87"/>
      <c r="P31" s="124">
        <v>0.91700000000000004</v>
      </c>
      <c r="Q31" s="88"/>
      <c r="R31" s="87"/>
      <c r="S31" s="124">
        <v>0.91700000000000004</v>
      </c>
      <c r="T31" s="87"/>
      <c r="U31" s="124">
        <v>0.93200000000000005</v>
      </c>
      <c r="V31" s="87"/>
      <c r="W31" s="124">
        <v>0.93200000000000005</v>
      </c>
      <c r="X31" s="88"/>
      <c r="Y31" s="88"/>
      <c r="Z31" s="88"/>
      <c r="AA31" s="87"/>
      <c r="AB31" s="7">
        <v>0.93200000000000005</v>
      </c>
      <c r="AC31" s="94">
        <v>0.93200000000000005</v>
      </c>
      <c r="AD31" s="88"/>
      <c r="AE31" s="87"/>
      <c r="AF31" s="8">
        <v>0.93200000000000005</v>
      </c>
    </row>
    <row r="32" spans="4:32" ht="13.15" customHeight="1" x14ac:dyDescent="0.25">
      <c r="E32" s="89" t="s">
        <v>34</v>
      </c>
      <c r="F32" s="88"/>
      <c r="G32" s="88"/>
      <c r="H32" s="88"/>
      <c r="I32" s="90"/>
      <c r="J32" s="122">
        <v>8.1999999999999993</v>
      </c>
      <c r="K32" s="87"/>
      <c r="L32" s="122">
        <v>8.1999999999999993</v>
      </c>
      <c r="M32" s="87"/>
      <c r="N32" s="122">
        <v>8.1999999999999993</v>
      </c>
      <c r="O32" s="87"/>
      <c r="P32" s="122">
        <v>8.1999999999999993</v>
      </c>
      <c r="Q32" s="88"/>
      <c r="R32" s="87"/>
      <c r="S32" s="122">
        <v>8.1999999999999993</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5.2</v>
      </c>
      <c r="K33" s="87"/>
      <c r="L33" s="123">
        <v>5.2</v>
      </c>
      <c r="M33" s="87"/>
      <c r="N33" s="123">
        <v>5.2</v>
      </c>
      <c r="O33" s="87"/>
      <c r="P33" s="123">
        <v>5.2</v>
      </c>
      <c r="Q33" s="88"/>
      <c r="R33" s="87"/>
      <c r="S33" s="123">
        <v>5.3</v>
      </c>
      <c r="T33" s="87"/>
      <c r="U33" s="123">
        <v>4.5</v>
      </c>
      <c r="V33" s="87"/>
      <c r="W33" s="123">
        <v>4.4000000000000004</v>
      </c>
      <c r="X33" s="88"/>
      <c r="Y33" s="88"/>
      <c r="Z33" s="88"/>
      <c r="AA33" s="87"/>
      <c r="AB33" s="9">
        <v>4.4000000000000004</v>
      </c>
      <c r="AC33" s="93">
        <v>4.4000000000000004</v>
      </c>
      <c r="AD33" s="88"/>
      <c r="AE33" s="87"/>
      <c r="AF33" s="10">
        <v>4.4000000000000004</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0q/2fgkePLTNN+/pClRou3ucadlkWswsO1jCvx6Vj2rM336T0T/86giMrqeG0B7XJ6KoxF7OK9IexL7kkZ42Tg==" saltValue="OEIM894LA8eiyDs4vxgvs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5290E50-8D70-4312-BE91-9E5D2A9FA65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WEDA - West Dalby (33/11kV)</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1122</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848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1123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1124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38.700000000000003</v>
      </c>
      <c r="K26" s="87"/>
      <c r="L26" s="122">
        <v>38.700000000000003</v>
      </c>
      <c r="M26" s="87"/>
      <c r="N26" s="122">
        <v>38.700000000000003</v>
      </c>
      <c r="O26" s="87"/>
      <c r="P26" s="122">
        <v>38.700000000000003</v>
      </c>
      <c r="Q26" s="88"/>
      <c r="R26" s="87"/>
      <c r="S26" s="122">
        <v>38.700000000000003</v>
      </c>
      <c r="T26" s="87"/>
      <c r="U26" s="122">
        <v>40.9</v>
      </c>
      <c r="V26" s="87"/>
      <c r="W26" s="122">
        <v>40.9</v>
      </c>
      <c r="X26" s="88"/>
      <c r="Y26" s="88"/>
      <c r="Z26" s="88"/>
      <c r="AA26" s="87"/>
      <c r="AB26" s="3">
        <v>40.9</v>
      </c>
      <c r="AC26" s="91">
        <v>40.9</v>
      </c>
      <c r="AD26" s="88"/>
      <c r="AE26" s="87"/>
      <c r="AF26" s="4">
        <v>40.9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v>
      </c>
      <c r="K28" s="87"/>
      <c r="L28" s="122">
        <v>21</v>
      </c>
      <c r="M28" s="87"/>
      <c r="N28" s="122">
        <v>21</v>
      </c>
      <c r="O28" s="87"/>
      <c r="P28" s="122">
        <v>21</v>
      </c>
      <c r="Q28" s="88"/>
      <c r="R28" s="87"/>
      <c r="S28" s="122">
        <v>21</v>
      </c>
      <c r="T28" s="87"/>
      <c r="U28" s="122">
        <v>11.2</v>
      </c>
      <c r="V28" s="87"/>
      <c r="W28" s="122">
        <v>11.1</v>
      </c>
      <c r="X28" s="88"/>
      <c r="Y28" s="88"/>
      <c r="Z28" s="88"/>
      <c r="AA28" s="87"/>
      <c r="AB28" s="3">
        <v>11</v>
      </c>
      <c r="AC28" s="91">
        <v>10.9</v>
      </c>
      <c r="AD28" s="88"/>
      <c r="AE28" s="87"/>
      <c r="AF28" s="4">
        <v>11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0.97199999999999998</v>
      </c>
      <c r="K31" s="87"/>
      <c r="L31" s="124">
        <v>0.97199999999999998</v>
      </c>
      <c r="M31" s="87"/>
      <c r="N31" s="124">
        <v>0.97199999999999998</v>
      </c>
      <c r="O31" s="87"/>
      <c r="P31" s="124">
        <v>0.97199999999999998</v>
      </c>
      <c r="Q31" s="88"/>
      <c r="R31" s="87"/>
      <c r="S31" s="124">
        <v>0.97199999999999998</v>
      </c>
      <c r="T31" s="87"/>
      <c r="U31" s="124">
        <v>0.98499999999999999</v>
      </c>
      <c r="V31" s="87"/>
      <c r="W31" s="124">
        <v>0.98499999999999999</v>
      </c>
      <c r="X31" s="88"/>
      <c r="Y31" s="88"/>
      <c r="Z31" s="88"/>
      <c r="AA31" s="87"/>
      <c r="AB31" s="7">
        <v>0.98499999999999999</v>
      </c>
      <c r="AC31" s="94">
        <v>0.98499999999999999</v>
      </c>
      <c r="AD31" s="88"/>
      <c r="AE31" s="87"/>
      <c r="AF31" s="8">
        <v>0.98499999999999999</v>
      </c>
    </row>
    <row r="32" spans="4:32" ht="13.15" customHeight="1" x14ac:dyDescent="0.25">
      <c r="E32" s="89" t="s">
        <v>34</v>
      </c>
      <c r="F32" s="88"/>
      <c r="G32" s="88"/>
      <c r="H32" s="88"/>
      <c r="I32" s="90"/>
      <c r="J32" s="122">
        <v>22.3</v>
      </c>
      <c r="K32" s="87"/>
      <c r="L32" s="122">
        <v>22.3</v>
      </c>
      <c r="M32" s="87"/>
      <c r="N32" s="122">
        <v>22.3</v>
      </c>
      <c r="O32" s="87"/>
      <c r="P32" s="122">
        <v>22.3</v>
      </c>
      <c r="Q32" s="88"/>
      <c r="R32" s="87"/>
      <c r="S32" s="122">
        <v>22.3</v>
      </c>
      <c r="T32" s="87"/>
      <c r="U32" s="122">
        <v>23.4</v>
      </c>
      <c r="V32" s="87"/>
      <c r="W32" s="122">
        <v>23.4</v>
      </c>
      <c r="X32" s="88"/>
      <c r="Y32" s="88"/>
      <c r="Z32" s="88"/>
      <c r="AA32" s="87"/>
      <c r="AB32" s="3">
        <v>23.4</v>
      </c>
      <c r="AC32" s="91">
        <v>23.4</v>
      </c>
      <c r="AD32" s="88"/>
      <c r="AE32" s="87"/>
      <c r="AF32" s="4">
        <v>23.4</v>
      </c>
    </row>
    <row r="33" spans="5:32" ht="13.15" customHeight="1" x14ac:dyDescent="0.25">
      <c r="E33" s="92" t="s">
        <v>35</v>
      </c>
      <c r="F33" s="88"/>
      <c r="G33" s="88"/>
      <c r="H33" s="88"/>
      <c r="I33" s="90"/>
      <c r="J33" s="123">
        <v>18.600000000000001</v>
      </c>
      <c r="K33" s="87"/>
      <c r="L33" s="123">
        <v>18.5</v>
      </c>
      <c r="M33" s="87"/>
      <c r="N33" s="123">
        <v>18.5</v>
      </c>
      <c r="O33" s="87"/>
      <c r="P33" s="123">
        <v>18.5</v>
      </c>
      <c r="Q33" s="88"/>
      <c r="R33" s="87"/>
      <c r="S33" s="123">
        <v>18.5</v>
      </c>
      <c r="T33" s="87"/>
      <c r="U33" s="123">
        <v>10.9</v>
      </c>
      <c r="V33" s="87"/>
      <c r="W33" s="123">
        <v>10.8</v>
      </c>
      <c r="X33" s="88"/>
      <c r="Y33" s="88"/>
      <c r="Z33" s="88"/>
      <c r="AA33" s="87"/>
      <c r="AB33" s="9">
        <v>10.7</v>
      </c>
      <c r="AC33" s="93">
        <v>10.7</v>
      </c>
      <c r="AD33" s="88"/>
      <c r="AE33" s="87"/>
      <c r="AF33" s="10">
        <v>10.7</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U3xBzey2VkVErm0rOjxkbTVX/+qocpURYYhbeVM6WB7TUbGtSiYv/g1pqnuLfvEBXuJItdAR/4H+dyVUUZEuw==" saltValue="jRqwYpILRMLp9ox3zy3Zy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6D0BB75-D4A7-4A06-A95D-1ADEF601504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WEMA - West Mackay (33/11kV)</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1125</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852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1126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1127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30</v>
      </c>
      <c r="K26" s="87"/>
      <c r="L26" s="122">
        <v>30</v>
      </c>
      <c r="M26" s="87"/>
      <c r="N26" s="122">
        <v>30</v>
      </c>
      <c r="O26" s="87"/>
      <c r="P26" s="122">
        <v>30</v>
      </c>
      <c r="Q26" s="88"/>
      <c r="R26" s="87"/>
      <c r="S26" s="122">
        <v>30</v>
      </c>
      <c r="T26" s="87"/>
      <c r="U26" s="122">
        <v>36.200000000000003</v>
      </c>
      <c r="V26" s="87"/>
      <c r="W26" s="122">
        <v>36.200000000000003</v>
      </c>
      <c r="X26" s="88"/>
      <c r="Y26" s="88"/>
      <c r="Z26" s="88"/>
      <c r="AA26" s="87"/>
      <c r="AB26" s="3">
        <v>36.200000000000003</v>
      </c>
      <c r="AC26" s="91">
        <v>36.200000000000003</v>
      </c>
      <c r="AD26" s="88"/>
      <c r="AE26" s="87"/>
      <c r="AF26" s="4">
        <v>36.200000000000003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22.5</v>
      </c>
      <c r="K28" s="87"/>
      <c r="L28" s="122">
        <v>22.4</v>
      </c>
      <c r="M28" s="87"/>
      <c r="N28" s="122">
        <v>22.4</v>
      </c>
      <c r="O28" s="87"/>
      <c r="P28" s="122">
        <v>22.4</v>
      </c>
      <c r="Q28" s="88"/>
      <c r="R28" s="87"/>
      <c r="S28" s="122">
        <v>22.4</v>
      </c>
      <c r="T28" s="87"/>
      <c r="U28" s="122">
        <v>22.6</v>
      </c>
      <c r="V28" s="87"/>
      <c r="W28" s="122">
        <v>22.5</v>
      </c>
      <c r="X28" s="88"/>
      <c r="Y28" s="88"/>
      <c r="Z28" s="88"/>
      <c r="AA28" s="87"/>
      <c r="AB28" s="3">
        <v>22.3</v>
      </c>
      <c r="AC28" s="91">
        <v>22.2</v>
      </c>
      <c r="AD28" s="88"/>
      <c r="AE28" s="87"/>
      <c r="AF28" s="4">
        <v>22.2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0.96699999999999997</v>
      </c>
      <c r="K31" s="87"/>
      <c r="L31" s="124">
        <v>0.96699999999999997</v>
      </c>
      <c r="M31" s="87"/>
      <c r="N31" s="124">
        <v>0.96699999999999997</v>
      </c>
      <c r="O31" s="87"/>
      <c r="P31" s="124">
        <v>0.96699999999999997</v>
      </c>
      <c r="Q31" s="88"/>
      <c r="R31" s="87"/>
      <c r="S31" s="124">
        <v>0.96699999999999997</v>
      </c>
      <c r="T31" s="87"/>
      <c r="U31" s="124">
        <v>0.98799999999999999</v>
      </c>
      <c r="V31" s="87"/>
      <c r="W31" s="124">
        <v>0.98799999999999999</v>
      </c>
      <c r="X31" s="88"/>
      <c r="Y31" s="88"/>
      <c r="Z31" s="88"/>
      <c r="AA31" s="87"/>
      <c r="AB31" s="7">
        <v>0.98799999999999999</v>
      </c>
      <c r="AC31" s="94">
        <v>0.98799999999999999</v>
      </c>
      <c r="AD31" s="88"/>
      <c r="AE31" s="87"/>
      <c r="AF31" s="8">
        <v>0.98799999999999999</v>
      </c>
    </row>
    <row r="32" spans="4:32" ht="13.15" customHeight="1" x14ac:dyDescent="0.25">
      <c r="E32" s="89" t="s">
        <v>34</v>
      </c>
      <c r="F32" s="88"/>
      <c r="G32" s="88"/>
      <c r="H32" s="88"/>
      <c r="I32" s="90"/>
      <c r="J32" s="122">
        <v>23.8</v>
      </c>
      <c r="K32" s="87"/>
      <c r="L32" s="122">
        <v>23.8</v>
      </c>
      <c r="M32" s="87"/>
      <c r="N32" s="122">
        <v>23.8</v>
      </c>
      <c r="O32" s="87"/>
      <c r="P32" s="122">
        <v>23.8</v>
      </c>
      <c r="Q32" s="88"/>
      <c r="R32" s="87"/>
      <c r="S32" s="122">
        <v>23.8</v>
      </c>
      <c r="T32" s="87"/>
      <c r="U32" s="122">
        <v>26.9</v>
      </c>
      <c r="V32" s="87"/>
      <c r="W32" s="122">
        <v>26.9</v>
      </c>
      <c r="X32" s="88"/>
      <c r="Y32" s="88"/>
      <c r="Z32" s="88"/>
      <c r="AA32" s="87"/>
      <c r="AB32" s="3">
        <v>26.9</v>
      </c>
      <c r="AC32" s="91">
        <v>26.9</v>
      </c>
      <c r="AD32" s="88"/>
      <c r="AE32" s="87"/>
      <c r="AF32" s="4">
        <v>26.9</v>
      </c>
    </row>
    <row r="33" spans="5:32" ht="13.15" customHeight="1" x14ac:dyDescent="0.25">
      <c r="E33" s="92" t="s">
        <v>35</v>
      </c>
      <c r="F33" s="88"/>
      <c r="G33" s="88"/>
      <c r="H33" s="88"/>
      <c r="I33" s="90"/>
      <c r="J33" s="123">
        <v>20.5</v>
      </c>
      <c r="K33" s="87"/>
      <c r="L33" s="123">
        <v>20.399999999999999</v>
      </c>
      <c r="M33" s="87"/>
      <c r="N33" s="123">
        <v>20.399999999999999</v>
      </c>
      <c r="O33" s="87"/>
      <c r="P33" s="123">
        <v>20.399999999999999</v>
      </c>
      <c r="Q33" s="88"/>
      <c r="R33" s="87"/>
      <c r="S33" s="123">
        <v>20.399999999999999</v>
      </c>
      <c r="T33" s="87"/>
      <c r="U33" s="123">
        <v>21.2</v>
      </c>
      <c r="V33" s="87"/>
      <c r="W33" s="123">
        <v>21.1</v>
      </c>
      <c r="X33" s="88"/>
      <c r="Y33" s="88"/>
      <c r="Z33" s="88"/>
      <c r="AA33" s="87"/>
      <c r="AB33" s="9">
        <v>20.9</v>
      </c>
      <c r="AC33" s="93">
        <v>20.8</v>
      </c>
      <c r="AD33" s="88"/>
      <c r="AE33" s="87"/>
      <c r="AF33" s="10">
        <v>20.9</v>
      </c>
    </row>
    <row r="34" spans="5:32" ht="20.25" customHeight="1" x14ac:dyDescent="0.25">
      <c r="E34" s="89" t="s">
        <v>36</v>
      </c>
      <c r="F34" s="88"/>
      <c r="G34" s="88"/>
      <c r="H34" s="88"/>
      <c r="I34" s="90"/>
      <c r="J34" s="121">
        <v>1</v>
      </c>
      <c r="K34" s="87"/>
      <c r="L34" s="121">
        <v>1</v>
      </c>
      <c r="M34" s="87"/>
      <c r="N34" s="121">
        <v>1</v>
      </c>
      <c r="O34" s="87"/>
      <c r="P34" s="121">
        <v>1</v>
      </c>
      <c r="Q34" s="88"/>
      <c r="R34" s="87"/>
      <c r="S34" s="121">
        <v>1</v>
      </c>
      <c r="T34" s="87"/>
      <c r="U34" s="121">
        <v>1.1000000000000001</v>
      </c>
      <c r="V34" s="87"/>
      <c r="W34" s="121">
        <v>1.1000000000000001</v>
      </c>
      <c r="X34" s="88"/>
      <c r="Y34" s="88"/>
      <c r="Z34" s="88"/>
      <c r="AA34" s="87"/>
      <c r="AB34" s="11">
        <v>1</v>
      </c>
      <c r="AC34" s="86">
        <v>1</v>
      </c>
      <c r="AD34" s="88"/>
      <c r="AE34" s="87"/>
      <c r="AF34" s="12">
        <v>1</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6</v>
      </c>
      <c r="K39" s="87"/>
      <c r="L39" s="122">
        <v>6</v>
      </c>
      <c r="M39" s="87"/>
      <c r="N39" s="122">
        <v>6</v>
      </c>
      <c r="O39" s="87"/>
      <c r="P39" s="122">
        <v>6</v>
      </c>
      <c r="Q39" s="88"/>
      <c r="R39" s="87"/>
      <c r="S39" s="122">
        <v>6</v>
      </c>
      <c r="T39" s="87"/>
      <c r="U39" s="122">
        <v>6</v>
      </c>
      <c r="V39" s="87"/>
      <c r="W39" s="122">
        <v>6</v>
      </c>
      <c r="X39" s="88"/>
      <c r="Y39" s="88"/>
      <c r="Z39" s="88"/>
      <c r="AA39" s="87"/>
      <c r="AB39" s="3">
        <v>6</v>
      </c>
      <c r="AC39" s="91">
        <v>6</v>
      </c>
      <c r="AD39" s="88"/>
      <c r="AE39" s="87"/>
      <c r="AF39" s="4">
        <v>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7LMuyBipWP4Bjiqc8xWI+yNXyXSIucTLz3WJY4ZHain3G/h5HP49+wD80GhZSIep6dJPVO8beWFZqrW7ddAJg==" saltValue="ghwxbYjxb8ibj4p8Obi4Y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619EEB5-95A0-4865-B8B8-9ED00CE2B9F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WETO - West Toowoomba (33/11kV)</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188</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189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190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191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26</v>
      </c>
      <c r="K26" s="87"/>
      <c r="L26" s="122">
        <v>26</v>
      </c>
      <c r="M26" s="87"/>
      <c r="N26" s="122">
        <v>26</v>
      </c>
      <c r="O26" s="87"/>
      <c r="P26" s="122">
        <v>26</v>
      </c>
      <c r="Q26" s="88"/>
      <c r="R26" s="87"/>
      <c r="S26" s="122">
        <v>26</v>
      </c>
      <c r="T26" s="87"/>
      <c r="U26" s="122">
        <v>29.9</v>
      </c>
      <c r="V26" s="87"/>
      <c r="W26" s="122">
        <v>29.9</v>
      </c>
      <c r="X26" s="88"/>
      <c r="Y26" s="88"/>
      <c r="Z26" s="88"/>
      <c r="AA26" s="87"/>
      <c r="AB26" s="3">
        <v>29.9</v>
      </c>
      <c r="AC26" s="91">
        <v>29.9</v>
      </c>
      <c r="AD26" s="88"/>
      <c r="AE26" s="87"/>
      <c r="AF26" s="4">
        <v>29.9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12.4</v>
      </c>
      <c r="K28" s="87"/>
      <c r="L28" s="122">
        <v>12.5</v>
      </c>
      <c r="M28" s="87"/>
      <c r="N28" s="122">
        <v>12.5</v>
      </c>
      <c r="O28" s="87"/>
      <c r="P28" s="122">
        <v>12.6</v>
      </c>
      <c r="Q28" s="88"/>
      <c r="R28" s="87"/>
      <c r="S28" s="122">
        <v>12.7</v>
      </c>
      <c r="T28" s="87"/>
      <c r="U28" s="122">
        <v>8.8000000000000007</v>
      </c>
      <c r="V28" s="87"/>
      <c r="W28" s="122">
        <v>8.8000000000000007</v>
      </c>
      <c r="X28" s="88"/>
      <c r="Y28" s="88"/>
      <c r="Z28" s="88"/>
      <c r="AA28" s="87"/>
      <c r="AB28" s="3">
        <v>8.8000000000000007</v>
      </c>
      <c r="AC28" s="91">
        <v>8.8000000000000007</v>
      </c>
      <c r="AD28" s="88"/>
      <c r="AE28" s="87"/>
      <c r="AF28" s="4">
        <v>8.9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v>
      </c>
      <c r="K31" s="87"/>
      <c r="L31" s="124">
        <v>0.99</v>
      </c>
      <c r="M31" s="87"/>
      <c r="N31" s="124">
        <v>0.99</v>
      </c>
      <c r="O31" s="87"/>
      <c r="P31" s="124">
        <v>0.99</v>
      </c>
      <c r="Q31" s="88"/>
      <c r="R31" s="87"/>
      <c r="S31" s="124">
        <v>0.99</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14.3</v>
      </c>
      <c r="K32" s="87"/>
      <c r="L32" s="122">
        <v>14.3</v>
      </c>
      <c r="M32" s="87"/>
      <c r="N32" s="122">
        <v>14.3</v>
      </c>
      <c r="O32" s="87"/>
      <c r="P32" s="122">
        <v>14.3</v>
      </c>
      <c r="Q32" s="88"/>
      <c r="R32" s="87"/>
      <c r="S32" s="122">
        <v>14.3</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11.3</v>
      </c>
      <c r="K33" s="87"/>
      <c r="L33" s="123">
        <v>11.4</v>
      </c>
      <c r="M33" s="87"/>
      <c r="N33" s="123">
        <v>11.4</v>
      </c>
      <c r="O33" s="87"/>
      <c r="P33" s="123">
        <v>11.5</v>
      </c>
      <c r="Q33" s="88"/>
      <c r="R33" s="87"/>
      <c r="S33" s="123">
        <v>11.5</v>
      </c>
      <c r="T33" s="87"/>
      <c r="U33" s="123">
        <v>8.6999999999999993</v>
      </c>
      <c r="V33" s="87"/>
      <c r="W33" s="123">
        <v>8.6999999999999993</v>
      </c>
      <c r="X33" s="88"/>
      <c r="Y33" s="88"/>
      <c r="Z33" s="88"/>
      <c r="AA33" s="87"/>
      <c r="AB33" s="9">
        <v>8.6</v>
      </c>
      <c r="AC33" s="93">
        <v>8.6</v>
      </c>
      <c r="AD33" s="88"/>
      <c r="AE33" s="87"/>
      <c r="AF33" s="10">
        <v>8.6999999999999993</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EOVYudwD3lJDphwIEy7Bvg3HmMIIrgEanpnuosdCdNMtRPNOtquDVj0l+2hGti5CYL/SOvdEDP/TliJd2KLaw==" saltValue="zUjT73miyejFY2wLXSZL6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A56F296-C345-4A8E-A317-68F8010F8AC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BORE - Boyne Residential (66/11kV)</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1128</v>
      </c>
      <c r="J3" s="110"/>
      <c r="K3" s="110"/>
      <c r="L3" s="110"/>
      <c r="M3" s="110"/>
      <c r="N3" s="110"/>
      <c r="O3" s="110"/>
      <c r="P3" s="110"/>
      <c r="Q3" s="110"/>
      <c r="R3" s="110"/>
      <c r="S3" s="110"/>
      <c r="V3" s="112" t="s">
        <v>3</v>
      </c>
      <c r="W3" s="110"/>
      <c r="Y3" s="113" t="s">
        <v>74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990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1129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1130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27</v>
      </c>
      <c r="K26" s="87"/>
      <c r="L26" s="122">
        <v>27</v>
      </c>
      <c r="M26" s="87"/>
      <c r="N26" s="122">
        <v>27</v>
      </c>
      <c r="O26" s="87"/>
      <c r="P26" s="122">
        <v>27</v>
      </c>
      <c r="Q26" s="88"/>
      <c r="R26" s="87"/>
      <c r="S26" s="122">
        <v>27</v>
      </c>
      <c r="T26" s="87"/>
      <c r="U26" s="122">
        <v>30</v>
      </c>
      <c r="V26" s="87"/>
      <c r="W26" s="122">
        <v>30</v>
      </c>
      <c r="X26" s="88"/>
      <c r="Y26" s="88"/>
      <c r="Z26" s="88"/>
      <c r="AA26" s="87"/>
      <c r="AB26" s="3">
        <v>30</v>
      </c>
      <c r="AC26" s="91">
        <v>30</v>
      </c>
      <c r="AD26" s="88"/>
      <c r="AE26" s="87"/>
      <c r="AF26" s="4">
        <v>30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12.7</v>
      </c>
      <c r="K28" s="87"/>
      <c r="L28" s="122">
        <v>12.7</v>
      </c>
      <c r="M28" s="87"/>
      <c r="N28" s="122">
        <v>12.7</v>
      </c>
      <c r="O28" s="87"/>
      <c r="P28" s="122">
        <v>12.7</v>
      </c>
      <c r="Q28" s="88"/>
      <c r="R28" s="87"/>
      <c r="S28" s="122">
        <v>12.7</v>
      </c>
      <c r="T28" s="87"/>
      <c r="U28" s="122">
        <v>10.3</v>
      </c>
      <c r="V28" s="87"/>
      <c r="W28" s="122">
        <v>10.199999999999999</v>
      </c>
      <c r="X28" s="88"/>
      <c r="Y28" s="88"/>
      <c r="Z28" s="88"/>
      <c r="AA28" s="87"/>
      <c r="AB28" s="3">
        <v>10.1</v>
      </c>
      <c r="AC28" s="91">
        <v>10.1</v>
      </c>
      <c r="AD28" s="88"/>
      <c r="AE28" s="87"/>
      <c r="AF28" s="4">
        <v>10.1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0.95299999999999996</v>
      </c>
      <c r="K31" s="87"/>
      <c r="L31" s="124">
        <v>0.95299999999999996</v>
      </c>
      <c r="M31" s="87"/>
      <c r="N31" s="124">
        <v>0.95299999999999996</v>
      </c>
      <c r="O31" s="87"/>
      <c r="P31" s="124">
        <v>0.95299999999999996</v>
      </c>
      <c r="Q31" s="88"/>
      <c r="R31" s="87"/>
      <c r="S31" s="124">
        <v>0.95299999999999996</v>
      </c>
      <c r="T31" s="87"/>
      <c r="U31" s="124">
        <v>0.97</v>
      </c>
      <c r="V31" s="87"/>
      <c r="W31" s="124">
        <v>0.97</v>
      </c>
      <c r="X31" s="88"/>
      <c r="Y31" s="88"/>
      <c r="Z31" s="88"/>
      <c r="AA31" s="87"/>
      <c r="AB31" s="7">
        <v>0.97</v>
      </c>
      <c r="AC31" s="94">
        <v>0.97</v>
      </c>
      <c r="AD31" s="88"/>
      <c r="AE31" s="87"/>
      <c r="AF31" s="8">
        <v>0.97</v>
      </c>
    </row>
    <row r="32" spans="4:32" ht="13.15" customHeight="1" x14ac:dyDescent="0.25">
      <c r="E32" s="89" t="s">
        <v>34</v>
      </c>
      <c r="F32" s="88"/>
      <c r="G32" s="88"/>
      <c r="H32" s="88"/>
      <c r="I32" s="90"/>
      <c r="J32" s="122">
        <v>15.2</v>
      </c>
      <c r="K32" s="87"/>
      <c r="L32" s="122">
        <v>15.2</v>
      </c>
      <c r="M32" s="87"/>
      <c r="N32" s="122">
        <v>15.2</v>
      </c>
      <c r="O32" s="87"/>
      <c r="P32" s="122">
        <v>15.2</v>
      </c>
      <c r="Q32" s="88"/>
      <c r="R32" s="87"/>
      <c r="S32" s="122">
        <v>15.2</v>
      </c>
      <c r="T32" s="87"/>
      <c r="U32" s="122">
        <v>16.899999999999999</v>
      </c>
      <c r="V32" s="87"/>
      <c r="W32" s="122">
        <v>16.899999999999999</v>
      </c>
      <c r="X32" s="88"/>
      <c r="Y32" s="88"/>
      <c r="Z32" s="88"/>
      <c r="AA32" s="87"/>
      <c r="AB32" s="3">
        <v>16.899999999999999</v>
      </c>
      <c r="AC32" s="91">
        <v>16.899999999999999</v>
      </c>
      <c r="AD32" s="88"/>
      <c r="AE32" s="87"/>
      <c r="AF32" s="4">
        <v>16.899999999999999</v>
      </c>
    </row>
    <row r="33" spans="5:32" ht="13.15" customHeight="1" x14ac:dyDescent="0.25">
      <c r="E33" s="92" t="s">
        <v>35</v>
      </c>
      <c r="F33" s="88"/>
      <c r="G33" s="88"/>
      <c r="H33" s="88"/>
      <c r="I33" s="90"/>
      <c r="J33" s="123">
        <v>11</v>
      </c>
      <c r="K33" s="87"/>
      <c r="L33" s="123">
        <v>11</v>
      </c>
      <c r="M33" s="87"/>
      <c r="N33" s="123">
        <v>11</v>
      </c>
      <c r="O33" s="87"/>
      <c r="P33" s="123">
        <v>11</v>
      </c>
      <c r="Q33" s="88"/>
      <c r="R33" s="87"/>
      <c r="S33" s="123">
        <v>11</v>
      </c>
      <c r="T33" s="87"/>
      <c r="U33" s="123">
        <v>9.6</v>
      </c>
      <c r="V33" s="87"/>
      <c r="W33" s="123">
        <v>9.6</v>
      </c>
      <c r="X33" s="88"/>
      <c r="Y33" s="88"/>
      <c r="Z33" s="88"/>
      <c r="AA33" s="87"/>
      <c r="AB33" s="9">
        <v>9.5</v>
      </c>
      <c r="AC33" s="93">
        <v>9.4</v>
      </c>
      <c r="AD33" s="88"/>
      <c r="AE33" s="87"/>
      <c r="AF33" s="10">
        <v>9.5</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SnDuT5kpNPUke4MMpgzZsUxn4W3q8NDiOf3Uq4gyCjWG3YJYmsmso6fInuof0UgYSW2ojjzbyYDWhb445oUKDg==" saltValue="LVoE32WN92txvxNjg66sq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CFE68A6-14E8-4118-B998-076733A4461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WEWA - West Warwick (33/11kV)</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dimension ref="A1:AJ51"/>
  <sheetViews>
    <sheetView showGridLines="0" topLeftCell="A5"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1131</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466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1132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1133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9.4</v>
      </c>
      <c r="K26" s="87"/>
      <c r="L26" s="122">
        <v>9.4</v>
      </c>
      <c r="M26" s="87"/>
      <c r="N26" s="122">
        <v>9.4</v>
      </c>
      <c r="O26" s="87"/>
      <c r="P26" s="122">
        <v>9.4</v>
      </c>
      <c r="Q26" s="88"/>
      <c r="R26" s="87"/>
      <c r="S26" s="122">
        <v>9.4</v>
      </c>
      <c r="T26" s="87"/>
      <c r="U26" s="122">
        <v>10.9</v>
      </c>
      <c r="V26" s="87"/>
      <c r="W26" s="122">
        <v>10.9</v>
      </c>
      <c r="X26" s="88"/>
      <c r="Y26" s="88"/>
      <c r="Z26" s="88"/>
      <c r="AA26" s="87"/>
      <c r="AB26" s="3">
        <v>10.9</v>
      </c>
      <c r="AC26" s="91">
        <v>10.9</v>
      </c>
      <c r="AD26" s="88"/>
      <c r="AE26" s="87"/>
      <c r="AF26" s="4">
        <v>10.9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3.2</v>
      </c>
      <c r="K28" s="87"/>
      <c r="L28" s="122">
        <v>3.2</v>
      </c>
      <c r="M28" s="87"/>
      <c r="N28" s="122">
        <v>3.2</v>
      </c>
      <c r="O28" s="87"/>
      <c r="P28" s="122">
        <v>3.1</v>
      </c>
      <c r="Q28" s="88"/>
      <c r="R28" s="87"/>
      <c r="S28" s="122">
        <v>3.1</v>
      </c>
      <c r="T28" s="87"/>
      <c r="U28" s="122">
        <v>2</v>
      </c>
      <c r="V28" s="87"/>
      <c r="W28" s="122">
        <v>1.9</v>
      </c>
      <c r="X28" s="88"/>
      <c r="Y28" s="88"/>
      <c r="Z28" s="88"/>
      <c r="AA28" s="87"/>
      <c r="AB28" s="3">
        <v>1.9</v>
      </c>
      <c r="AC28" s="91">
        <v>1.9</v>
      </c>
      <c r="AD28" s="88"/>
      <c r="AE28" s="87"/>
      <c r="AF28" s="4">
        <v>1.9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0.99399999999999999</v>
      </c>
      <c r="K31" s="87"/>
      <c r="L31" s="124">
        <v>0.99399999999999999</v>
      </c>
      <c r="M31" s="87"/>
      <c r="N31" s="124">
        <v>0.99399999999999999</v>
      </c>
      <c r="O31" s="87"/>
      <c r="P31" s="124">
        <v>0.99399999999999999</v>
      </c>
      <c r="Q31" s="88"/>
      <c r="R31" s="87"/>
      <c r="S31" s="124">
        <v>0.99399999999999999</v>
      </c>
      <c r="T31" s="87"/>
      <c r="U31" s="124">
        <v>0.995</v>
      </c>
      <c r="V31" s="87"/>
      <c r="W31" s="124">
        <v>0.995</v>
      </c>
      <c r="X31" s="88"/>
      <c r="Y31" s="88"/>
      <c r="Z31" s="88"/>
      <c r="AA31" s="87"/>
      <c r="AB31" s="7">
        <v>0.995</v>
      </c>
      <c r="AC31" s="94">
        <v>0.995</v>
      </c>
      <c r="AD31" s="88"/>
      <c r="AE31" s="87"/>
      <c r="AF31" s="8">
        <v>0.995</v>
      </c>
    </row>
    <row r="32" spans="4:32" ht="13.15" customHeight="1" x14ac:dyDescent="0.25">
      <c r="E32" s="89" t="s">
        <v>34</v>
      </c>
      <c r="F32" s="88"/>
      <c r="G32" s="88"/>
      <c r="H32" s="88"/>
      <c r="I32" s="90"/>
      <c r="J32" s="122">
        <v>5.4</v>
      </c>
      <c r="K32" s="87"/>
      <c r="L32" s="122">
        <v>5.4</v>
      </c>
      <c r="M32" s="87"/>
      <c r="N32" s="122">
        <v>5.4</v>
      </c>
      <c r="O32" s="87"/>
      <c r="P32" s="122">
        <v>5.4</v>
      </c>
      <c r="Q32" s="88"/>
      <c r="R32" s="87"/>
      <c r="S32" s="122">
        <v>5.4</v>
      </c>
      <c r="T32" s="87"/>
      <c r="U32" s="122">
        <v>6</v>
      </c>
      <c r="V32" s="87"/>
      <c r="W32" s="122">
        <v>6</v>
      </c>
      <c r="X32" s="88"/>
      <c r="Y32" s="88"/>
      <c r="Z32" s="88"/>
      <c r="AA32" s="87"/>
      <c r="AB32" s="3">
        <v>6</v>
      </c>
      <c r="AC32" s="91">
        <v>6</v>
      </c>
      <c r="AD32" s="88"/>
      <c r="AE32" s="87"/>
      <c r="AF32" s="4">
        <v>6</v>
      </c>
    </row>
    <row r="33" spans="5:32" ht="13.15" customHeight="1" x14ac:dyDescent="0.25">
      <c r="E33" s="92" t="s">
        <v>35</v>
      </c>
      <c r="F33" s="88"/>
      <c r="G33" s="88"/>
      <c r="H33" s="88"/>
      <c r="I33" s="90"/>
      <c r="J33" s="123">
        <v>3</v>
      </c>
      <c r="K33" s="87"/>
      <c r="L33" s="123">
        <v>3</v>
      </c>
      <c r="M33" s="87"/>
      <c r="N33" s="123">
        <v>2.9</v>
      </c>
      <c r="O33" s="87"/>
      <c r="P33" s="123">
        <v>2.9</v>
      </c>
      <c r="Q33" s="88"/>
      <c r="R33" s="87"/>
      <c r="S33" s="123">
        <v>2.9</v>
      </c>
      <c r="T33" s="87"/>
      <c r="U33" s="123">
        <v>1.9</v>
      </c>
      <c r="V33" s="87"/>
      <c r="W33" s="123">
        <v>1.8</v>
      </c>
      <c r="X33" s="88"/>
      <c r="Y33" s="88"/>
      <c r="Z33" s="88"/>
      <c r="AA33" s="87"/>
      <c r="AB33" s="9">
        <v>1.8</v>
      </c>
      <c r="AC33" s="93">
        <v>1.8</v>
      </c>
      <c r="AD33" s="88"/>
      <c r="AE33" s="87"/>
      <c r="AF33" s="10">
        <v>1.8</v>
      </c>
    </row>
    <row r="34" spans="5:32" ht="20.25" customHeight="1" x14ac:dyDescent="0.25">
      <c r="E34" s="89" t="s">
        <v>36</v>
      </c>
      <c r="F34" s="88"/>
      <c r="G34" s="88"/>
      <c r="H34" s="88"/>
      <c r="I34" s="90"/>
      <c r="J34" s="121">
        <v>0.2</v>
      </c>
      <c r="K34" s="87"/>
      <c r="L34" s="121">
        <v>0.2</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1134</v>
      </c>
      <c r="K35" s="87"/>
      <c r="L35" s="121" t="s">
        <v>1134</v>
      </c>
      <c r="M35" s="87"/>
      <c r="N35" s="121" t="s">
        <v>1134</v>
      </c>
      <c r="O35" s="87"/>
      <c r="P35" s="121" t="s">
        <v>1134</v>
      </c>
      <c r="Q35" s="88"/>
      <c r="R35" s="87"/>
      <c r="S35" s="121" t="s">
        <v>1134</v>
      </c>
      <c r="T35" s="87"/>
      <c r="U35" s="121" t="s">
        <v>1134</v>
      </c>
      <c r="V35" s="87"/>
      <c r="W35" s="121" t="s">
        <v>1134</v>
      </c>
      <c r="X35" s="88"/>
      <c r="Y35" s="88"/>
      <c r="Z35" s="88"/>
      <c r="AA35" s="87"/>
      <c r="AB35" s="5" t="s">
        <v>1134</v>
      </c>
      <c r="AC35" s="86" t="s">
        <v>1134</v>
      </c>
      <c r="AD35" s="88"/>
      <c r="AE35" s="87"/>
      <c r="AF35" s="6" t="s">
        <v>1134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sqhvHL+v8mFwh+odSia7QO6RGGfzY9jEdECF5PF0nDtTFTah2ys6BEB/0w4GJP7BquF5YMcKVlpD3Grv+2HpQ==" saltValue="Otc2A0AzWAuhWtVu7CPIK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74CB2AE-87FC-4EAB-AE5B-F07220D98D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WINT - Winton (66/11kV)</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dimension ref="A1:AM51"/>
  <sheetViews>
    <sheetView showGridLines="0" topLeftCell="A3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1135</v>
      </c>
      <c r="J3" s="110"/>
      <c r="K3" s="110"/>
      <c r="L3" s="110"/>
      <c r="M3" s="110"/>
      <c r="N3" s="110"/>
      <c r="O3" s="110"/>
      <c r="P3" s="110"/>
      <c r="Q3" s="110"/>
      <c r="R3" s="110"/>
      <c r="S3" s="110"/>
      <c r="V3" s="112" t="s">
        <v>3</v>
      </c>
      <c r="W3" s="110"/>
      <c r="Y3" s="113" t="s">
        <v>480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1136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1137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1138</v>
      </c>
      <c r="P16" s="110"/>
      <c r="Q16" s="110"/>
      <c r="R16" s="110"/>
      <c r="S16" s="110"/>
      <c r="T16" s="110"/>
      <c r="U16" s="110"/>
      <c r="V16" s="110"/>
      <c r="W16" s="110"/>
      <c r="X16" s="110"/>
      <c r="Y16" s="110"/>
    </row>
    <row r="17" spans="4:39" ht="15.95" customHeight="1" x14ac:dyDescent="0.25">
      <c r="D17" s="110"/>
      <c r="E17" s="110"/>
      <c r="F17" s="110"/>
      <c r="G17" s="110"/>
      <c r="H17" s="110"/>
      <c r="I17" s="110"/>
      <c r="J17" s="110"/>
      <c r="K17" s="110"/>
      <c r="L17" s="110"/>
    </row>
    <row r="18" spans="4:39" ht="0.95" customHeight="1" x14ac:dyDescent="0.25"/>
    <row r="19" spans="4:39" ht="0.95" customHeight="1" x14ac:dyDescent="0.25">
      <c r="R19" s="115" t="s">
        <v>13</v>
      </c>
      <c r="S19" s="110"/>
      <c r="T19" s="110"/>
      <c r="U19" s="110"/>
      <c r="V19" s="110"/>
      <c r="W19" s="110"/>
      <c r="X19" s="110"/>
      <c r="Y19" s="110"/>
      <c r="Z19" s="110"/>
      <c r="AA19" s="116" t="s">
        <v>14</v>
      </c>
      <c r="AB19" s="110"/>
      <c r="AC19" s="110"/>
      <c r="AD19" s="110"/>
    </row>
    <row r="20" spans="4:39"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9" ht="15" customHeight="1" x14ac:dyDescent="0.25">
      <c r="D21" s="110"/>
      <c r="E21" s="110"/>
      <c r="F21" s="110"/>
      <c r="G21" s="110"/>
      <c r="H21" s="110"/>
      <c r="I21" s="110"/>
      <c r="J21" s="110"/>
      <c r="K21" s="110"/>
      <c r="L21" s="110"/>
      <c r="O21" s="110"/>
      <c r="P21" s="110"/>
    </row>
    <row r="22" spans="4:39" ht="15" customHeight="1" x14ac:dyDescent="0.25"/>
    <row r="23" spans="4:39" ht="15" customHeight="1" x14ac:dyDescent="0.25"/>
    <row r="24" spans="4:39"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9"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9" ht="13.15" customHeight="1" x14ac:dyDescent="0.25">
      <c r="E26" s="89" t="s">
        <v>28</v>
      </c>
      <c r="F26" s="88"/>
      <c r="G26" s="88"/>
      <c r="H26" s="88"/>
      <c r="I26" s="90"/>
      <c r="J26" s="122">
        <v>0.63</v>
      </c>
      <c r="K26" s="87"/>
      <c r="L26" s="122">
        <v>0.63</v>
      </c>
      <c r="M26" s="87"/>
      <c r="N26" s="122">
        <v>0.63</v>
      </c>
      <c r="O26" s="87"/>
      <c r="P26" s="122">
        <v>0.63</v>
      </c>
      <c r="Q26" s="88"/>
      <c r="R26" s="87"/>
      <c r="S26" s="122">
        <v>0.63</v>
      </c>
      <c r="T26" s="87"/>
      <c r="U26" s="122">
        <v>0.6</v>
      </c>
      <c r="V26" s="87"/>
      <c r="W26" s="122">
        <v>0.6</v>
      </c>
      <c r="X26" s="88"/>
      <c r="Y26" s="88"/>
      <c r="Z26" s="88"/>
      <c r="AA26" s="87"/>
      <c r="AB26" s="3">
        <v>0.6</v>
      </c>
      <c r="AC26" s="91">
        <v>0.6</v>
      </c>
      <c r="AD26" s="88"/>
      <c r="AE26" s="87"/>
      <c r="AF26" s="4">
        <v>0.6</v>
      </c>
    </row>
    <row r="27" spans="4:39"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c r="AM27" t="s">
        <v>14</v>
      </c>
    </row>
    <row r="28" spans="4:39" ht="13.15" customHeight="1" x14ac:dyDescent="0.25">
      <c r="E28" s="89" t="s">
        <v>30</v>
      </c>
      <c r="F28" s="88"/>
      <c r="G28" s="88"/>
      <c r="H28" s="88"/>
      <c r="I28" s="90"/>
      <c r="J28" s="122">
        <v>0.4</v>
      </c>
      <c r="K28" s="87"/>
      <c r="L28" s="122">
        <v>0.4</v>
      </c>
      <c r="M28" s="87"/>
      <c r="N28" s="122">
        <v>0.4</v>
      </c>
      <c r="O28" s="87"/>
      <c r="P28" s="122">
        <v>0.4</v>
      </c>
      <c r="Q28" s="88"/>
      <c r="R28" s="87"/>
      <c r="S28" s="122">
        <v>0.4</v>
      </c>
      <c r="T28" s="87"/>
      <c r="U28" s="122">
        <v>0.2</v>
      </c>
      <c r="V28" s="87"/>
      <c r="W28" s="122">
        <v>0.2</v>
      </c>
      <c r="X28" s="88"/>
      <c r="Y28" s="88"/>
      <c r="Z28" s="88"/>
      <c r="AA28" s="87"/>
      <c r="AB28" s="3">
        <v>0.2</v>
      </c>
      <c r="AC28" s="91">
        <v>0.2</v>
      </c>
      <c r="AD28" s="88"/>
      <c r="AE28" s="87"/>
      <c r="AF28" s="4">
        <v>0.2</v>
      </c>
    </row>
    <row r="29" spans="4:39"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9"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9" ht="20.25" customHeight="1" x14ac:dyDescent="0.25">
      <c r="E31" s="89" t="s">
        <v>33</v>
      </c>
      <c r="F31" s="88"/>
      <c r="G31" s="88"/>
      <c r="H31" s="88"/>
      <c r="I31" s="90"/>
      <c r="J31" s="124">
        <v>0.91600000000000004</v>
      </c>
      <c r="K31" s="87"/>
      <c r="L31" s="124">
        <v>0.91600000000000004</v>
      </c>
      <c r="M31" s="87"/>
      <c r="N31" s="124">
        <v>0.91600000000000004</v>
      </c>
      <c r="O31" s="87"/>
      <c r="P31" s="124">
        <v>0.91600000000000004</v>
      </c>
      <c r="Q31" s="88"/>
      <c r="R31" s="87"/>
      <c r="S31" s="124">
        <v>0.91600000000000004</v>
      </c>
      <c r="T31" s="87"/>
      <c r="U31" s="124">
        <v>0.92100000000000004</v>
      </c>
      <c r="V31" s="87"/>
      <c r="W31" s="124">
        <v>0.92100000000000004</v>
      </c>
      <c r="X31" s="88"/>
      <c r="Y31" s="88"/>
      <c r="Z31" s="88"/>
      <c r="AA31" s="87"/>
      <c r="AB31" s="7">
        <v>0.92100000000000004</v>
      </c>
      <c r="AC31" s="94">
        <v>0.92100000000000004</v>
      </c>
      <c r="AD31" s="88"/>
      <c r="AE31" s="87"/>
      <c r="AF31" s="8">
        <v>0.92100000000000004</v>
      </c>
    </row>
    <row r="32" spans="4:39"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0.4</v>
      </c>
      <c r="K33" s="87"/>
      <c r="L33" s="123">
        <v>0.4</v>
      </c>
      <c r="M33" s="87"/>
      <c r="N33" s="123">
        <v>0.4</v>
      </c>
      <c r="O33" s="87"/>
      <c r="P33" s="123">
        <v>0.4</v>
      </c>
      <c r="Q33" s="88"/>
      <c r="R33" s="87"/>
      <c r="S33" s="123">
        <v>0.4</v>
      </c>
      <c r="T33" s="87"/>
      <c r="U33" s="123">
        <v>0.2</v>
      </c>
      <c r="V33" s="87"/>
      <c r="W33" s="123">
        <v>0.2</v>
      </c>
      <c r="X33" s="88"/>
      <c r="Y33" s="88"/>
      <c r="Z33" s="88"/>
      <c r="AA33" s="87"/>
      <c r="AB33" s="9">
        <v>0.2</v>
      </c>
      <c r="AC33" s="93">
        <v>0.2</v>
      </c>
      <c r="AD33" s="88"/>
      <c r="AE33" s="87"/>
      <c r="AF33" s="10">
        <v>0.2</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2">
        <v>0.4</v>
      </c>
      <c r="K36" s="87"/>
      <c r="L36" s="122">
        <v>0.4</v>
      </c>
      <c r="M36" s="87"/>
      <c r="N36" s="122">
        <v>0.4</v>
      </c>
      <c r="O36" s="87"/>
      <c r="P36" s="122">
        <v>0.4</v>
      </c>
      <c r="Q36" s="88"/>
      <c r="R36" s="87"/>
      <c r="S36" s="122">
        <v>0.4</v>
      </c>
      <c r="T36" s="87"/>
      <c r="U36" s="122">
        <v>0.2</v>
      </c>
      <c r="V36" s="87"/>
      <c r="W36" s="122">
        <v>0.2</v>
      </c>
      <c r="X36" s="88"/>
      <c r="Y36" s="88"/>
      <c r="Z36" s="88"/>
      <c r="AA36" s="87"/>
      <c r="AB36" s="3">
        <v>0.2</v>
      </c>
      <c r="AC36" s="91">
        <v>0.2</v>
      </c>
      <c r="AD36" s="88"/>
      <c r="AE36" s="87"/>
      <c r="AF36" s="4">
        <v>0.2</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2</v>
      </c>
      <c r="K40" s="87"/>
      <c r="L40" s="122">
        <v>2</v>
      </c>
      <c r="M40" s="87"/>
      <c r="N40" s="122">
        <v>2</v>
      </c>
      <c r="O40" s="87"/>
      <c r="P40" s="122">
        <v>2</v>
      </c>
      <c r="Q40" s="88"/>
      <c r="R40" s="87"/>
      <c r="S40" s="122">
        <v>2</v>
      </c>
      <c r="T40" s="87"/>
      <c r="U40" s="122">
        <v>2</v>
      </c>
      <c r="V40" s="87"/>
      <c r="W40" s="122">
        <v>2</v>
      </c>
      <c r="X40" s="88"/>
      <c r="Y40" s="88"/>
      <c r="Z40" s="88"/>
      <c r="AA40" s="87"/>
      <c r="AB40" s="3">
        <v>2</v>
      </c>
      <c r="AC40" s="91">
        <v>2</v>
      </c>
      <c r="AD40" s="88"/>
      <c r="AE40" s="87"/>
      <c r="AF40" s="4">
        <v>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jOyR4Hpa4SN/LBJpiCzenTzsWst9dSS5G+JmVX2QlyjWctB8neYAWSfczZ0RRjOQpo5cqbNTlQkXbzr4a+m9g==" saltValue="XHpoujWkhNYhUc4RqZt3/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C7E3230-3A15-4F52-B45A-3DE8CA1B92C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WIRR - Wirralie (66/33kV)</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AJ51"/>
  <sheetViews>
    <sheetView showGridLines="0" topLeftCell="A15" zoomScaleNormal="10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1142</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1143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535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0.3</v>
      </c>
      <c r="K26" s="87"/>
      <c r="L26" s="122">
        <v>0.3</v>
      </c>
      <c r="M26" s="87"/>
      <c r="N26" s="122">
        <v>0.3</v>
      </c>
      <c r="O26" s="87"/>
      <c r="P26" s="122">
        <v>0.3</v>
      </c>
      <c r="Q26" s="88"/>
      <c r="R26" s="87"/>
      <c r="S26" s="122">
        <v>0.3</v>
      </c>
      <c r="T26" s="87"/>
      <c r="U26" s="122">
        <v>0.3</v>
      </c>
      <c r="V26" s="87"/>
      <c r="W26" s="122">
        <v>0.3</v>
      </c>
      <c r="X26" s="88"/>
      <c r="Y26" s="88"/>
      <c r="Z26" s="88"/>
      <c r="AA26" s="87"/>
      <c r="AB26" s="3">
        <v>0.3</v>
      </c>
      <c r="AC26" s="91">
        <v>0.3</v>
      </c>
      <c r="AD26" s="88"/>
      <c r="AE26" s="87"/>
      <c r="AF26" s="4">
        <v>0.3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0.1</v>
      </c>
      <c r="K28" s="87"/>
      <c r="L28" s="122">
        <v>0.1</v>
      </c>
      <c r="M28" s="87"/>
      <c r="N28" s="122">
        <v>0.1</v>
      </c>
      <c r="O28" s="87"/>
      <c r="P28" s="122">
        <v>0.1</v>
      </c>
      <c r="Q28" s="88"/>
      <c r="R28" s="87"/>
      <c r="S28" s="122">
        <v>0.1</v>
      </c>
      <c r="T28" s="87"/>
      <c r="U28" s="122">
        <v>0.1</v>
      </c>
      <c r="V28" s="87"/>
      <c r="W28" s="122">
        <v>0.1</v>
      </c>
      <c r="X28" s="88"/>
      <c r="Y28" s="88"/>
      <c r="Z28" s="88"/>
      <c r="AA28" s="87"/>
      <c r="AB28" s="3">
        <v>0.1</v>
      </c>
      <c r="AC28" s="91">
        <v>0.1</v>
      </c>
      <c r="AD28" s="88"/>
      <c r="AE28" s="87"/>
      <c r="AF28" s="4">
        <v>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v>
      </c>
      <c r="K31" s="87"/>
      <c r="L31" s="124">
        <v>0.85</v>
      </c>
      <c r="M31" s="87"/>
      <c r="N31" s="124">
        <v>0.85</v>
      </c>
      <c r="O31" s="87"/>
      <c r="P31" s="124">
        <v>0.85</v>
      </c>
      <c r="Q31" s="88"/>
      <c r="R31" s="87"/>
      <c r="S31" s="124">
        <v>0.85</v>
      </c>
      <c r="T31" s="87"/>
      <c r="U31" s="124">
        <v>0.85</v>
      </c>
      <c r="V31" s="87"/>
      <c r="W31" s="124">
        <v>0.85</v>
      </c>
      <c r="X31" s="88"/>
      <c r="Y31" s="88"/>
      <c r="Z31" s="88"/>
      <c r="AA31" s="87"/>
      <c r="AB31" s="7">
        <v>0.85</v>
      </c>
      <c r="AC31" s="94">
        <v>0.85</v>
      </c>
      <c r="AD31" s="88"/>
      <c r="AE31" s="87"/>
      <c r="AF31" s="8">
        <v>0.85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0.1</v>
      </c>
      <c r="K33" s="87"/>
      <c r="L33" s="123">
        <v>0.1</v>
      </c>
      <c r="M33" s="87"/>
      <c r="N33" s="123">
        <v>0.1</v>
      </c>
      <c r="O33" s="87"/>
      <c r="P33" s="123">
        <v>0.1</v>
      </c>
      <c r="Q33" s="88"/>
      <c r="R33" s="87"/>
      <c r="S33" s="123">
        <v>0.1</v>
      </c>
      <c r="T33" s="87"/>
      <c r="U33" s="123">
        <v>0.1</v>
      </c>
      <c r="V33" s="87"/>
      <c r="W33" s="123">
        <v>0.1</v>
      </c>
      <c r="X33" s="88"/>
      <c r="Y33" s="88"/>
      <c r="Z33" s="88"/>
      <c r="AA33" s="87"/>
      <c r="AB33" s="9">
        <v>0.1</v>
      </c>
      <c r="AC33" s="93">
        <v>0.1</v>
      </c>
      <c r="AD33" s="88"/>
      <c r="AE33" s="87"/>
      <c r="AF33" s="10">
        <v>0.1</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1144</v>
      </c>
      <c r="K35" s="87"/>
      <c r="L35" s="121" t="s">
        <v>1144</v>
      </c>
      <c r="M35" s="87"/>
      <c r="N35" s="121" t="s">
        <v>1144</v>
      </c>
      <c r="O35" s="87"/>
      <c r="P35" s="121" t="s">
        <v>1144</v>
      </c>
      <c r="Q35" s="88"/>
      <c r="R35" s="87"/>
      <c r="S35" s="121" t="s">
        <v>1144</v>
      </c>
      <c r="T35" s="87"/>
      <c r="U35" s="121" t="s">
        <v>1144</v>
      </c>
      <c r="V35" s="87"/>
      <c r="W35" s="121" t="s">
        <v>1144</v>
      </c>
      <c r="X35" s="88"/>
      <c r="Y35" s="88"/>
      <c r="Z35" s="88"/>
      <c r="AA35" s="87"/>
      <c r="AB35" s="5" t="s">
        <v>1144</v>
      </c>
      <c r="AC35" s="86" t="s">
        <v>1144</v>
      </c>
      <c r="AD35" s="88"/>
      <c r="AE35" s="87"/>
      <c r="AF35" s="6" t="s">
        <v>1144</v>
      </c>
    </row>
    <row r="36" spans="5:32" ht="13.15" customHeight="1" x14ac:dyDescent="0.25">
      <c r="E36" s="89" t="s">
        <v>39</v>
      </c>
      <c r="F36" s="88"/>
      <c r="G36" s="88"/>
      <c r="H36" s="88"/>
      <c r="I36" s="90"/>
      <c r="J36" s="122">
        <v>0.1</v>
      </c>
      <c r="K36" s="87"/>
      <c r="L36" s="122">
        <v>0.1</v>
      </c>
      <c r="M36" s="87"/>
      <c r="N36" s="122">
        <v>0.1</v>
      </c>
      <c r="O36" s="87"/>
      <c r="P36" s="122">
        <v>0.1</v>
      </c>
      <c r="Q36" s="88"/>
      <c r="R36" s="87"/>
      <c r="S36" s="122">
        <v>0.1</v>
      </c>
      <c r="T36" s="87"/>
      <c r="U36" s="122">
        <v>0.1</v>
      </c>
      <c r="V36" s="87"/>
      <c r="W36" s="122">
        <v>0.1</v>
      </c>
      <c r="X36" s="88"/>
      <c r="Y36" s="88"/>
      <c r="Z36" s="88"/>
      <c r="AA36" s="87"/>
      <c r="AB36" s="3">
        <v>0.1</v>
      </c>
      <c r="AC36" s="91">
        <v>0.1</v>
      </c>
      <c r="AD36" s="88"/>
      <c r="AE36" s="87"/>
      <c r="AF36" s="4">
        <v>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0.1</v>
      </c>
      <c r="K40" s="87"/>
      <c r="L40" s="122">
        <v>0.1</v>
      </c>
      <c r="M40" s="87"/>
      <c r="N40" s="122">
        <v>0.1</v>
      </c>
      <c r="O40" s="87"/>
      <c r="P40" s="122">
        <v>0.1</v>
      </c>
      <c r="Q40" s="88"/>
      <c r="R40" s="87"/>
      <c r="S40" s="122">
        <v>0.1</v>
      </c>
      <c r="T40" s="87"/>
      <c r="U40" s="122">
        <v>0.1</v>
      </c>
      <c r="V40" s="87"/>
      <c r="W40" s="122">
        <v>0.1</v>
      </c>
      <c r="X40" s="88"/>
      <c r="Y40" s="88"/>
      <c r="Z40" s="88"/>
      <c r="AA40" s="87"/>
      <c r="AB40" s="3">
        <v>0.1</v>
      </c>
      <c r="AC40" s="91">
        <v>0.1</v>
      </c>
      <c r="AD40" s="88"/>
      <c r="AE40" s="87"/>
      <c r="AF40" s="4">
        <v>0.1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GYWSeVokolp9/5O6RnPe8AmiiezECHiDygssm46yrsF/me/bu5/DzzWi1w9DEVGIHjeGhynjr6fu1kaG/+KCQ==" saltValue="EU4hzJHo5W+23Z0+QFPwI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89FEAD7-E3D2-4CD8-852A-3E049B40C1E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WOOD - Woodhouse Station (66/11kV)</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1139</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1140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1141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5.3</v>
      </c>
      <c r="K26" s="87"/>
      <c r="L26" s="122">
        <v>5.3</v>
      </c>
      <c r="M26" s="87"/>
      <c r="N26" s="122">
        <v>5.3</v>
      </c>
      <c r="O26" s="87"/>
      <c r="P26" s="122">
        <v>5.3</v>
      </c>
      <c r="Q26" s="88"/>
      <c r="R26" s="87"/>
      <c r="S26" s="122">
        <v>5.3</v>
      </c>
      <c r="T26" s="87"/>
      <c r="U26" s="122">
        <v>5.3</v>
      </c>
      <c r="V26" s="87"/>
      <c r="W26" s="122">
        <v>5.3</v>
      </c>
      <c r="X26" s="88"/>
      <c r="Y26" s="88"/>
      <c r="Z26" s="88"/>
      <c r="AA26" s="87"/>
      <c r="AB26" s="3">
        <v>5.3</v>
      </c>
      <c r="AC26" s="91">
        <v>5.3</v>
      </c>
      <c r="AD26" s="88"/>
      <c r="AE26" s="87"/>
      <c r="AF26" s="4">
        <v>5.3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v>
      </c>
      <c r="K28" s="87"/>
      <c r="L28" s="122">
        <v>2.7</v>
      </c>
      <c r="M28" s="87"/>
      <c r="N28" s="122">
        <v>2.7</v>
      </c>
      <c r="O28" s="87"/>
      <c r="P28" s="122">
        <v>2.7</v>
      </c>
      <c r="Q28" s="88"/>
      <c r="R28" s="87"/>
      <c r="S28" s="122">
        <v>2.7</v>
      </c>
      <c r="T28" s="87"/>
      <c r="U28" s="122">
        <v>2.2000000000000002</v>
      </c>
      <c r="V28" s="87"/>
      <c r="W28" s="122">
        <v>2.2000000000000002</v>
      </c>
      <c r="X28" s="88"/>
      <c r="Y28" s="88"/>
      <c r="Z28" s="88"/>
      <c r="AA28" s="87"/>
      <c r="AB28" s="3">
        <v>2.2000000000000002</v>
      </c>
      <c r="AC28" s="91">
        <v>2.2000000000000002</v>
      </c>
      <c r="AD28" s="88"/>
      <c r="AE28" s="87"/>
      <c r="AF28" s="4">
        <v>2.2000000000000002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0.98299999999999998</v>
      </c>
      <c r="K31" s="87"/>
      <c r="L31" s="124">
        <v>0.98299999999999998</v>
      </c>
      <c r="M31" s="87"/>
      <c r="N31" s="124">
        <v>0.98299999999999998</v>
      </c>
      <c r="O31" s="87"/>
      <c r="P31" s="124">
        <v>0.98299999999999998</v>
      </c>
      <c r="Q31" s="88"/>
      <c r="R31" s="87"/>
      <c r="S31" s="124">
        <v>0.98299999999999998</v>
      </c>
      <c r="T31" s="87"/>
      <c r="U31" s="124">
        <v>0.98599999999999999</v>
      </c>
      <c r="V31" s="87"/>
      <c r="W31" s="124">
        <v>0.98599999999999999</v>
      </c>
      <c r="X31" s="88"/>
      <c r="Y31" s="88"/>
      <c r="Z31" s="88"/>
      <c r="AA31" s="87"/>
      <c r="AB31" s="7">
        <v>0.98599999999999999</v>
      </c>
      <c r="AC31" s="94">
        <v>0.98599999999999999</v>
      </c>
      <c r="AD31" s="88"/>
      <c r="AE31" s="87"/>
      <c r="AF31" s="8">
        <v>0.98599999999999999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2.4</v>
      </c>
      <c r="K33" s="87"/>
      <c r="L33" s="123">
        <v>2.5</v>
      </c>
      <c r="M33" s="87"/>
      <c r="N33" s="123">
        <v>2.5</v>
      </c>
      <c r="O33" s="87"/>
      <c r="P33" s="123">
        <v>2.5</v>
      </c>
      <c r="Q33" s="88"/>
      <c r="R33" s="87"/>
      <c r="S33" s="123">
        <v>2.5</v>
      </c>
      <c r="T33" s="87"/>
      <c r="U33" s="123">
        <v>2</v>
      </c>
      <c r="V33" s="87"/>
      <c r="W33" s="123">
        <v>2.1</v>
      </c>
      <c r="X33" s="88"/>
      <c r="Y33" s="88"/>
      <c r="Z33" s="88"/>
      <c r="AA33" s="87"/>
      <c r="AB33" s="9">
        <v>2.1</v>
      </c>
      <c r="AC33" s="93">
        <v>2.1</v>
      </c>
      <c r="AD33" s="88"/>
      <c r="AE33" s="87"/>
      <c r="AF33" s="10">
        <v>2.1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2">
        <v>2.4</v>
      </c>
      <c r="K36" s="87"/>
      <c r="L36" s="122">
        <v>2.5</v>
      </c>
      <c r="M36" s="87"/>
      <c r="N36" s="122">
        <v>2.5</v>
      </c>
      <c r="O36" s="87"/>
      <c r="P36" s="122">
        <v>2.5</v>
      </c>
      <c r="Q36" s="88"/>
      <c r="R36" s="87"/>
      <c r="S36" s="122">
        <v>2.5</v>
      </c>
      <c r="T36" s="87"/>
      <c r="U36" s="122">
        <v>2</v>
      </c>
      <c r="V36" s="87"/>
      <c r="W36" s="122">
        <v>2.1</v>
      </c>
      <c r="X36" s="88"/>
      <c r="Y36" s="88"/>
      <c r="Z36" s="88"/>
      <c r="AA36" s="87"/>
      <c r="AB36" s="3">
        <v>2.1</v>
      </c>
      <c r="AC36" s="91">
        <v>2.1</v>
      </c>
      <c r="AD36" s="88"/>
      <c r="AE36" s="87"/>
      <c r="AF36" s="4">
        <v>2.1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2.2000000000000002</v>
      </c>
      <c r="K39" s="87"/>
      <c r="L39" s="122">
        <v>2.2000000000000002</v>
      </c>
      <c r="M39" s="87"/>
      <c r="N39" s="122">
        <v>2.2000000000000002</v>
      </c>
      <c r="O39" s="87"/>
      <c r="P39" s="122">
        <v>2.2000000000000002</v>
      </c>
      <c r="Q39" s="88"/>
      <c r="R39" s="87"/>
      <c r="S39" s="122">
        <v>2.2000000000000002</v>
      </c>
      <c r="T39" s="87"/>
      <c r="U39" s="122">
        <v>2.2000000000000002</v>
      </c>
      <c r="V39" s="87"/>
      <c r="W39" s="122">
        <v>2.2000000000000002</v>
      </c>
      <c r="X39" s="88"/>
      <c r="Y39" s="88"/>
      <c r="Z39" s="88"/>
      <c r="AA39" s="87"/>
      <c r="AB39" s="3">
        <v>2.2000000000000002</v>
      </c>
      <c r="AC39" s="91">
        <v>2.2000000000000002</v>
      </c>
      <c r="AD39" s="88"/>
      <c r="AE39" s="87"/>
      <c r="AF39" s="4">
        <v>2.2000000000000002</v>
      </c>
    </row>
    <row r="40" spans="5:32" x14ac:dyDescent="0.25">
      <c r="E40" s="89" t="s">
        <v>43</v>
      </c>
      <c r="F40" s="88"/>
      <c r="G40" s="88"/>
      <c r="H40" s="88"/>
      <c r="I40" s="90"/>
      <c r="J40" s="122">
        <v>0.6</v>
      </c>
      <c r="K40" s="87"/>
      <c r="L40" s="122">
        <v>0.6</v>
      </c>
      <c r="M40" s="87"/>
      <c r="N40" s="122">
        <v>0.6</v>
      </c>
      <c r="O40" s="87"/>
      <c r="P40" s="122">
        <v>0.6</v>
      </c>
      <c r="Q40" s="88"/>
      <c r="R40" s="87"/>
      <c r="S40" s="122">
        <v>0.6</v>
      </c>
      <c r="T40" s="87"/>
      <c r="U40" s="122">
        <v>0.6</v>
      </c>
      <c r="V40" s="87"/>
      <c r="W40" s="122">
        <v>0.6</v>
      </c>
      <c r="X40" s="88"/>
      <c r="Y40" s="88"/>
      <c r="Z40" s="88"/>
      <c r="AA40" s="87"/>
      <c r="AB40" s="3">
        <v>0.6</v>
      </c>
      <c r="AC40" s="91">
        <v>0.6</v>
      </c>
      <c r="AD40" s="88"/>
      <c r="AE40" s="87"/>
      <c r="AF40" s="4">
        <v>0.6</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jvxarRXy1rDp7DP8L2TGVoaKvi9JgdF4Vjv82j6zBXnTf5IEudhl0A8jH3zKDWdJ7zZ5KE7l9sid3z/udar1bg==" saltValue="cUO0l0rLsTI+Kc/KmNbAW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5542AF9F-C76A-483E-9658-B21621C97A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WOOG - Woodgate (66/11kV)</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1149</v>
      </c>
      <c r="J3" s="110"/>
      <c r="K3" s="110"/>
      <c r="L3" s="110"/>
      <c r="M3" s="110"/>
      <c r="N3" s="110"/>
      <c r="O3" s="110"/>
      <c r="P3" s="110"/>
      <c r="Q3" s="110"/>
      <c r="R3" s="110"/>
      <c r="S3" s="110"/>
      <c r="V3" s="112" t="s">
        <v>3</v>
      </c>
      <c r="W3" s="110"/>
      <c r="Y3" s="113" t="s">
        <v>596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796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1150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1151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17.7</v>
      </c>
      <c r="K26" s="87"/>
      <c r="L26" s="122">
        <v>17.7</v>
      </c>
      <c r="M26" s="87"/>
      <c r="N26" s="122">
        <v>17.7</v>
      </c>
      <c r="O26" s="87"/>
      <c r="P26" s="122">
        <v>17.7</v>
      </c>
      <c r="Q26" s="88"/>
      <c r="R26" s="87"/>
      <c r="S26" s="122">
        <v>17.7</v>
      </c>
      <c r="T26" s="87"/>
      <c r="U26" s="122">
        <v>18.7</v>
      </c>
      <c r="V26" s="87"/>
      <c r="W26" s="122">
        <v>18.7</v>
      </c>
      <c r="X26" s="88"/>
      <c r="Y26" s="88"/>
      <c r="Z26" s="88"/>
      <c r="AA26" s="87"/>
      <c r="AB26" s="3">
        <v>18.7</v>
      </c>
      <c r="AC26" s="91">
        <v>18.7</v>
      </c>
      <c r="AD26" s="88"/>
      <c r="AE26" s="87"/>
      <c r="AF26" s="4">
        <v>18.7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4.9000000000000004</v>
      </c>
      <c r="K28" s="87"/>
      <c r="L28" s="122">
        <v>4.8</v>
      </c>
      <c r="M28" s="87"/>
      <c r="N28" s="122">
        <v>4.8</v>
      </c>
      <c r="O28" s="87"/>
      <c r="P28" s="122">
        <v>4.7</v>
      </c>
      <c r="Q28" s="88"/>
      <c r="R28" s="87"/>
      <c r="S28" s="122">
        <v>4.7</v>
      </c>
      <c r="T28" s="87"/>
      <c r="U28" s="122">
        <v>3.5</v>
      </c>
      <c r="V28" s="87"/>
      <c r="W28" s="122">
        <v>3.5</v>
      </c>
      <c r="X28" s="88"/>
      <c r="Y28" s="88"/>
      <c r="Z28" s="88"/>
      <c r="AA28" s="87"/>
      <c r="AB28" s="3">
        <v>3.4</v>
      </c>
      <c r="AC28" s="91">
        <v>3.3</v>
      </c>
      <c r="AD28" s="88"/>
      <c r="AE28" s="87"/>
      <c r="AF28" s="4">
        <v>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0.96299999999999997</v>
      </c>
      <c r="K31" s="87"/>
      <c r="L31" s="124">
        <v>0.96299999999999997</v>
      </c>
      <c r="M31" s="87"/>
      <c r="N31" s="124">
        <v>0.96299999999999997</v>
      </c>
      <c r="O31" s="87"/>
      <c r="P31" s="124">
        <v>0.96299999999999997</v>
      </c>
      <c r="Q31" s="88"/>
      <c r="R31" s="87"/>
      <c r="S31" s="124">
        <v>0.96299999999999997</v>
      </c>
      <c r="T31" s="87"/>
      <c r="U31" s="124">
        <v>0.98199999999999998</v>
      </c>
      <c r="V31" s="87"/>
      <c r="W31" s="124">
        <v>0.98199999999999998</v>
      </c>
      <c r="X31" s="88"/>
      <c r="Y31" s="88"/>
      <c r="Z31" s="88"/>
      <c r="AA31" s="87"/>
      <c r="AB31" s="7">
        <v>0.98199999999999998</v>
      </c>
      <c r="AC31" s="94">
        <v>0.98199999999999998</v>
      </c>
      <c r="AD31" s="88"/>
      <c r="AE31" s="87"/>
      <c r="AF31" s="8">
        <v>0.98199999999999998</v>
      </c>
    </row>
    <row r="32" spans="4:32" ht="13.15" customHeight="1" x14ac:dyDescent="0.25">
      <c r="E32" s="89" t="s">
        <v>34</v>
      </c>
      <c r="F32" s="88"/>
      <c r="G32" s="88"/>
      <c r="H32" s="88"/>
      <c r="I32" s="90"/>
      <c r="J32" s="122">
        <v>9.3000000000000007</v>
      </c>
      <c r="K32" s="87"/>
      <c r="L32" s="122">
        <v>9.3000000000000007</v>
      </c>
      <c r="M32" s="87"/>
      <c r="N32" s="122">
        <v>9.3000000000000007</v>
      </c>
      <c r="O32" s="87"/>
      <c r="P32" s="122">
        <v>9.3000000000000007</v>
      </c>
      <c r="Q32" s="88"/>
      <c r="R32" s="87"/>
      <c r="S32" s="122">
        <v>9.3000000000000007</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4.4000000000000004</v>
      </c>
      <c r="K33" s="87"/>
      <c r="L33" s="123">
        <v>4.3</v>
      </c>
      <c r="M33" s="87"/>
      <c r="N33" s="123">
        <v>4.3</v>
      </c>
      <c r="O33" s="87"/>
      <c r="P33" s="123">
        <v>4.2</v>
      </c>
      <c r="Q33" s="88"/>
      <c r="R33" s="87"/>
      <c r="S33" s="123">
        <v>4.2</v>
      </c>
      <c r="T33" s="87"/>
      <c r="U33" s="123">
        <v>3.3</v>
      </c>
      <c r="V33" s="87"/>
      <c r="W33" s="123">
        <v>3.3</v>
      </c>
      <c r="X33" s="88"/>
      <c r="Y33" s="88"/>
      <c r="Z33" s="88"/>
      <c r="AA33" s="87"/>
      <c r="AB33" s="9">
        <v>3.2</v>
      </c>
      <c r="AC33" s="93">
        <v>3.2</v>
      </c>
      <c r="AD33" s="88"/>
      <c r="AE33" s="87"/>
      <c r="AF33" s="10">
        <v>3.1</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1152</v>
      </c>
      <c r="K35" s="87"/>
      <c r="L35" s="121" t="s">
        <v>1152</v>
      </c>
      <c r="M35" s="87"/>
      <c r="N35" s="121" t="s">
        <v>1152</v>
      </c>
      <c r="O35" s="87"/>
      <c r="P35" s="121" t="s">
        <v>1152</v>
      </c>
      <c r="Q35" s="88"/>
      <c r="R35" s="87"/>
      <c r="S35" s="121" t="s">
        <v>1152</v>
      </c>
      <c r="T35" s="87"/>
      <c r="U35" s="121" t="s">
        <v>1152</v>
      </c>
      <c r="V35" s="87"/>
      <c r="W35" s="121" t="s">
        <v>1152</v>
      </c>
      <c r="X35" s="88"/>
      <c r="Y35" s="88"/>
      <c r="Z35" s="88"/>
      <c r="AA35" s="87"/>
      <c r="AB35" s="5" t="s">
        <v>1152</v>
      </c>
      <c r="AC35" s="86" t="s">
        <v>1152</v>
      </c>
      <c r="AD35" s="88"/>
      <c r="AE35" s="87"/>
      <c r="AF35" s="6" t="s">
        <v>1152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e1T3I1Nz7ibZHLuL3DJshEJu3kdxHqT1gZ+fdViE0QUMA7dRQyUoUBBmkNx5kUJRCVxSp4moA6w0pvoYswCXw==" saltValue="NuPZjdjZDST4N/Vtcv6KG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15C5CA1-C9CA-4E94-BEEA-EF8BCC582CB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WOOL - Woolooga (66/11kV)</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1145</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1147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1148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8.6</v>
      </c>
      <c r="K26" s="87"/>
      <c r="L26" s="122">
        <v>8.6</v>
      </c>
      <c r="M26" s="87"/>
      <c r="N26" s="122">
        <v>8.6</v>
      </c>
      <c r="O26" s="87"/>
      <c r="P26" s="122">
        <v>8.6</v>
      </c>
      <c r="Q26" s="88"/>
      <c r="R26" s="87"/>
      <c r="S26" s="122">
        <v>8.6</v>
      </c>
      <c r="T26" s="87"/>
      <c r="U26" s="122">
        <v>9.4</v>
      </c>
      <c r="V26" s="87"/>
      <c r="W26" s="122">
        <v>9.4</v>
      </c>
      <c r="X26" s="88"/>
      <c r="Y26" s="88"/>
      <c r="Z26" s="88"/>
      <c r="AA26" s="87"/>
      <c r="AB26" s="3">
        <v>9.4</v>
      </c>
      <c r="AC26" s="91">
        <v>9.4</v>
      </c>
      <c r="AD26" s="88"/>
      <c r="AE26" s="87"/>
      <c r="AF26" s="4">
        <v>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1.4</v>
      </c>
      <c r="K28" s="87"/>
      <c r="L28" s="122">
        <v>1.4</v>
      </c>
      <c r="M28" s="87"/>
      <c r="N28" s="122">
        <v>1.5</v>
      </c>
      <c r="O28" s="87"/>
      <c r="P28" s="122">
        <v>1.5</v>
      </c>
      <c r="Q28" s="88"/>
      <c r="R28" s="87"/>
      <c r="S28" s="122">
        <v>1.5</v>
      </c>
      <c r="T28" s="87"/>
      <c r="U28" s="122">
        <v>1</v>
      </c>
      <c r="V28" s="87"/>
      <c r="W28" s="122">
        <v>1</v>
      </c>
      <c r="X28" s="88"/>
      <c r="Y28" s="88"/>
      <c r="Z28" s="88"/>
      <c r="AA28" s="87"/>
      <c r="AB28" s="3">
        <v>1</v>
      </c>
      <c r="AC28" s="91">
        <v>1</v>
      </c>
      <c r="AD28" s="88"/>
      <c r="AE28" s="87"/>
      <c r="AF28" s="4">
        <v>1.1000000000000001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v>
      </c>
      <c r="K31" s="87"/>
      <c r="L31" s="124">
        <v>0.98</v>
      </c>
      <c r="M31" s="87"/>
      <c r="N31" s="124">
        <v>0.98</v>
      </c>
      <c r="O31" s="87"/>
      <c r="P31" s="124">
        <v>0.98</v>
      </c>
      <c r="Q31" s="88"/>
      <c r="R31" s="87"/>
      <c r="S31" s="124">
        <v>0.98</v>
      </c>
      <c r="T31" s="87"/>
      <c r="U31" s="124">
        <v>0.89200000000000002</v>
      </c>
      <c r="V31" s="87"/>
      <c r="W31" s="124">
        <v>0.89200000000000002</v>
      </c>
      <c r="X31" s="88"/>
      <c r="Y31" s="88"/>
      <c r="Z31" s="88"/>
      <c r="AA31" s="87"/>
      <c r="AB31" s="7">
        <v>0.89200000000000002</v>
      </c>
      <c r="AC31" s="94">
        <v>0.89200000000000002</v>
      </c>
      <c r="AD31" s="88"/>
      <c r="AE31" s="87"/>
      <c r="AF31" s="8">
        <v>0.89200000000000002</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1.3</v>
      </c>
      <c r="K33" s="87"/>
      <c r="L33" s="123">
        <v>1.3</v>
      </c>
      <c r="M33" s="87"/>
      <c r="N33" s="123">
        <v>1.3</v>
      </c>
      <c r="O33" s="87"/>
      <c r="P33" s="123">
        <v>1.4</v>
      </c>
      <c r="Q33" s="88"/>
      <c r="R33" s="87"/>
      <c r="S33" s="123">
        <v>1.4</v>
      </c>
      <c r="T33" s="87"/>
      <c r="U33" s="123">
        <v>0.9</v>
      </c>
      <c r="V33" s="87"/>
      <c r="W33" s="123">
        <v>1</v>
      </c>
      <c r="X33" s="88"/>
      <c r="Y33" s="88"/>
      <c r="Z33" s="88"/>
      <c r="AA33" s="87"/>
      <c r="AB33" s="9">
        <v>1</v>
      </c>
      <c r="AC33" s="93">
        <v>1</v>
      </c>
      <c r="AD33" s="88"/>
      <c r="AE33" s="87"/>
      <c r="AF33" s="10">
        <v>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2">
        <v>1.3</v>
      </c>
      <c r="K36" s="87"/>
      <c r="L36" s="122">
        <v>1.3</v>
      </c>
      <c r="M36" s="87"/>
      <c r="N36" s="122">
        <v>1.3</v>
      </c>
      <c r="O36" s="87"/>
      <c r="P36" s="122">
        <v>1.4</v>
      </c>
      <c r="Q36" s="88"/>
      <c r="R36" s="87"/>
      <c r="S36" s="122">
        <v>1.4</v>
      </c>
      <c r="T36" s="87"/>
      <c r="U36" s="122">
        <v>0.9</v>
      </c>
      <c r="V36" s="87"/>
      <c r="W36" s="122">
        <v>1</v>
      </c>
      <c r="X36" s="88"/>
      <c r="Y36" s="88"/>
      <c r="Z36" s="88"/>
      <c r="AA36" s="87"/>
      <c r="AB36" s="3">
        <v>1</v>
      </c>
      <c r="AC36" s="91">
        <v>1</v>
      </c>
      <c r="AD36" s="88"/>
      <c r="AE36" s="87"/>
      <c r="AF36" s="4">
        <v>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1.8</v>
      </c>
      <c r="K40" s="87"/>
      <c r="L40" s="122">
        <v>1.8</v>
      </c>
      <c r="M40" s="87"/>
      <c r="N40" s="122">
        <v>1.8</v>
      </c>
      <c r="O40" s="87"/>
      <c r="P40" s="122">
        <v>1.8</v>
      </c>
      <c r="Q40" s="88"/>
      <c r="R40" s="87"/>
      <c r="S40" s="122">
        <v>1.8</v>
      </c>
      <c r="T40" s="87"/>
      <c r="U40" s="122">
        <v>1.8</v>
      </c>
      <c r="V40" s="87"/>
      <c r="W40" s="122">
        <v>1.8</v>
      </c>
      <c r="X40" s="88"/>
      <c r="Y40" s="88"/>
      <c r="Z40" s="88"/>
      <c r="AA40" s="87"/>
      <c r="AB40" s="3">
        <v>1.8</v>
      </c>
      <c r="AC40" s="91">
        <v>1.8</v>
      </c>
      <c r="AD40" s="88"/>
      <c r="AE40" s="87"/>
      <c r="AF40" s="4">
        <v>1.8</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p6UlU4DhMBt6gwdd+R8MRh3GN7UuHvBCstvkqerCYpD+SXsCzdqsASKWtkUm4Yrb4bYbXq3QJN+rbIAcv7eYw==" saltValue="e7xMVT0WUFzqO2pUMxFNI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1AC2C72-C757-4CE1-8584-F7000137EA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WOSO - Woodstock South (66/11kV)</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1153</v>
      </c>
      <c r="J3" s="110"/>
      <c r="K3" s="110"/>
      <c r="L3" s="110"/>
      <c r="M3" s="110"/>
      <c r="N3" s="110"/>
      <c r="O3" s="110"/>
      <c r="P3" s="110"/>
      <c r="Q3" s="110"/>
      <c r="R3" s="110"/>
      <c r="S3" s="110"/>
      <c r="V3" s="112" t="s">
        <v>3</v>
      </c>
      <c r="W3" s="110"/>
      <c r="Y3" s="113" t="s">
        <v>145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1154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1155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1156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16.100000000000001</v>
      </c>
      <c r="K26" s="87"/>
      <c r="L26" s="122">
        <v>16.100000000000001</v>
      </c>
      <c r="M26" s="87"/>
      <c r="N26" s="122">
        <v>16.100000000000001</v>
      </c>
      <c r="O26" s="87"/>
      <c r="P26" s="122">
        <v>16.100000000000001</v>
      </c>
      <c r="Q26" s="88"/>
      <c r="R26" s="87"/>
      <c r="S26" s="122">
        <v>16.100000000000001</v>
      </c>
      <c r="T26" s="87"/>
      <c r="U26" s="122">
        <v>18</v>
      </c>
      <c r="V26" s="87"/>
      <c r="W26" s="122">
        <v>18</v>
      </c>
      <c r="X26" s="88"/>
      <c r="Y26" s="88"/>
      <c r="Z26" s="88"/>
      <c r="AA26" s="87"/>
      <c r="AB26" s="3">
        <v>18</v>
      </c>
      <c r="AC26" s="91">
        <v>18</v>
      </c>
      <c r="AD26" s="88"/>
      <c r="AE26" s="87"/>
      <c r="AF26" s="4">
        <v>18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6.4</v>
      </c>
      <c r="K28" s="87"/>
      <c r="L28" s="122">
        <v>6.4</v>
      </c>
      <c r="M28" s="87"/>
      <c r="N28" s="122">
        <v>6.4</v>
      </c>
      <c r="O28" s="87"/>
      <c r="P28" s="122">
        <v>6.4</v>
      </c>
      <c r="Q28" s="88"/>
      <c r="R28" s="87"/>
      <c r="S28" s="122">
        <v>6.4</v>
      </c>
      <c r="T28" s="87"/>
      <c r="U28" s="122">
        <v>4.9000000000000004</v>
      </c>
      <c r="V28" s="87"/>
      <c r="W28" s="122">
        <v>4.8</v>
      </c>
      <c r="X28" s="88"/>
      <c r="Y28" s="88"/>
      <c r="Z28" s="88"/>
      <c r="AA28" s="87"/>
      <c r="AB28" s="3">
        <v>4.8</v>
      </c>
      <c r="AC28" s="91">
        <v>4.7</v>
      </c>
      <c r="AD28" s="88"/>
      <c r="AE28" s="87"/>
      <c r="AF28" s="4">
        <v>4.8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v>
      </c>
      <c r="K31" s="87"/>
      <c r="L31" s="124">
        <v>0.98</v>
      </c>
      <c r="M31" s="87"/>
      <c r="N31" s="124">
        <v>0.98</v>
      </c>
      <c r="O31" s="87"/>
      <c r="P31" s="124">
        <v>0.98</v>
      </c>
      <c r="Q31" s="88"/>
      <c r="R31" s="87"/>
      <c r="S31" s="124">
        <v>0.98</v>
      </c>
      <c r="T31" s="87"/>
      <c r="U31" s="124">
        <v>0.997</v>
      </c>
      <c r="V31" s="87"/>
      <c r="W31" s="124">
        <v>0.997</v>
      </c>
      <c r="X31" s="88"/>
      <c r="Y31" s="88"/>
      <c r="Z31" s="88"/>
      <c r="AA31" s="87"/>
      <c r="AB31" s="7">
        <v>0.997</v>
      </c>
      <c r="AC31" s="94">
        <v>0.997</v>
      </c>
      <c r="AD31" s="88"/>
      <c r="AE31" s="87"/>
      <c r="AF31" s="8">
        <v>0.997</v>
      </c>
    </row>
    <row r="32" spans="4:32" ht="13.15" customHeight="1" x14ac:dyDescent="0.25">
      <c r="E32" s="89" t="s">
        <v>34</v>
      </c>
      <c r="F32" s="88"/>
      <c r="G32" s="88"/>
      <c r="H32" s="88"/>
      <c r="I32" s="90"/>
      <c r="J32" s="122">
        <v>9</v>
      </c>
      <c r="K32" s="87"/>
      <c r="L32" s="122">
        <v>9</v>
      </c>
      <c r="M32" s="87"/>
      <c r="N32" s="122">
        <v>9</v>
      </c>
      <c r="O32" s="87"/>
      <c r="P32" s="122">
        <v>9</v>
      </c>
      <c r="Q32" s="88"/>
      <c r="R32" s="87"/>
      <c r="S32" s="122">
        <v>9</v>
      </c>
      <c r="T32" s="87"/>
      <c r="U32" s="122">
        <v>9.4</v>
      </c>
      <c r="V32" s="87"/>
      <c r="W32" s="122">
        <v>9.4</v>
      </c>
      <c r="X32" s="88"/>
      <c r="Y32" s="88"/>
      <c r="Z32" s="88"/>
      <c r="AA32" s="87"/>
      <c r="AB32" s="3">
        <v>9.4</v>
      </c>
      <c r="AC32" s="91">
        <v>9.4</v>
      </c>
      <c r="AD32" s="88"/>
      <c r="AE32" s="87"/>
      <c r="AF32" s="4">
        <v>9.4</v>
      </c>
    </row>
    <row r="33" spans="5:32" ht="13.15" customHeight="1" x14ac:dyDescent="0.25">
      <c r="E33" s="92" t="s">
        <v>35</v>
      </c>
      <c r="F33" s="88"/>
      <c r="G33" s="88"/>
      <c r="H33" s="88"/>
      <c r="I33" s="90"/>
      <c r="J33" s="123">
        <v>5.8</v>
      </c>
      <c r="K33" s="87"/>
      <c r="L33" s="123">
        <v>5.8</v>
      </c>
      <c r="M33" s="87"/>
      <c r="N33" s="123">
        <v>5.7</v>
      </c>
      <c r="O33" s="87"/>
      <c r="P33" s="123">
        <v>5.7</v>
      </c>
      <c r="Q33" s="88"/>
      <c r="R33" s="87"/>
      <c r="S33" s="123">
        <v>5.7</v>
      </c>
      <c r="T33" s="87"/>
      <c r="U33" s="123">
        <v>4.5999999999999996</v>
      </c>
      <c r="V33" s="87"/>
      <c r="W33" s="123">
        <v>4.5</v>
      </c>
      <c r="X33" s="88"/>
      <c r="Y33" s="88"/>
      <c r="Z33" s="88"/>
      <c r="AA33" s="87"/>
      <c r="AB33" s="9">
        <v>4.5</v>
      </c>
      <c r="AC33" s="93">
        <v>4.5</v>
      </c>
      <c r="AD33" s="88"/>
      <c r="AE33" s="87"/>
      <c r="AF33" s="10">
        <v>4.5</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hjjJ/AuVBCq/VJmL8ITx54eU9k0m869KL//Uc8oFDd7fZqIeEz1KrrLlIezZtgFnbB21Ho8wWskyiH2BJ4zMg==" saltValue="9n/DCCcQ7ugnd1ArEdwn7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EA33584-6831-497E-8733-698213F84E5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WOWA - Wowan (66/22kV)</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dimension ref="B1:AI49"/>
  <sheetViews>
    <sheetView showGridLines="0" topLeftCell="A22"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1280</v>
      </c>
      <c r="I3" s="110"/>
      <c r="J3" s="110"/>
      <c r="K3" s="110"/>
      <c r="L3" s="110"/>
      <c r="M3" s="110"/>
      <c r="N3" s="110"/>
      <c r="O3" s="110"/>
      <c r="P3" s="110"/>
      <c r="Q3" s="110"/>
      <c r="R3" s="110"/>
      <c r="U3" s="112" t="s">
        <v>3</v>
      </c>
      <c r="V3" s="110"/>
      <c r="X3" s="113" t="s">
        <v>582</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1281</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1282</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30</v>
      </c>
      <c r="J24" s="87"/>
      <c r="K24" s="122">
        <v>30</v>
      </c>
      <c r="L24" s="87"/>
      <c r="M24" s="122">
        <v>30</v>
      </c>
      <c r="N24" s="87"/>
      <c r="O24" s="122">
        <v>30</v>
      </c>
      <c r="P24" s="88"/>
      <c r="Q24" s="87"/>
      <c r="R24" s="122">
        <v>30</v>
      </c>
      <c r="S24" s="87"/>
      <c r="T24" s="122">
        <v>30</v>
      </c>
      <c r="U24" s="87"/>
      <c r="V24" s="122">
        <v>30</v>
      </c>
      <c r="W24" s="88"/>
      <c r="X24" s="88"/>
      <c r="Y24" s="88"/>
      <c r="Z24" s="87"/>
      <c r="AA24" s="3">
        <v>30</v>
      </c>
      <c r="AB24" s="91">
        <v>30</v>
      </c>
      <c r="AC24" s="88"/>
      <c r="AD24" s="87"/>
      <c r="AE24" s="4">
        <v>30</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27.2</v>
      </c>
      <c r="J26" s="87"/>
      <c r="K26" s="122">
        <v>27.2</v>
      </c>
      <c r="L26" s="87"/>
      <c r="M26" s="122">
        <v>27.2</v>
      </c>
      <c r="N26" s="87"/>
      <c r="O26" s="122">
        <v>27.3</v>
      </c>
      <c r="P26" s="88"/>
      <c r="Q26" s="87"/>
      <c r="R26" s="122">
        <v>27.3</v>
      </c>
      <c r="S26" s="87"/>
      <c r="T26" s="122">
        <v>19.899999999999999</v>
      </c>
      <c r="U26" s="87"/>
      <c r="V26" s="122">
        <v>21.3</v>
      </c>
      <c r="W26" s="88"/>
      <c r="X26" s="88"/>
      <c r="Y26" s="88"/>
      <c r="Z26" s="87"/>
      <c r="AA26" s="3">
        <v>21.1</v>
      </c>
      <c r="AB26" s="91">
        <v>21</v>
      </c>
      <c r="AC26" s="88"/>
      <c r="AD26" s="87"/>
      <c r="AE26" s="4">
        <v>21</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0.93200000000000005</v>
      </c>
      <c r="J29" s="87"/>
      <c r="K29" s="124">
        <v>0.93200000000000005</v>
      </c>
      <c r="L29" s="87"/>
      <c r="M29" s="124">
        <v>0.93200000000000005</v>
      </c>
      <c r="N29" s="87"/>
      <c r="O29" s="124">
        <v>0.93200000000000005</v>
      </c>
      <c r="P29" s="88"/>
      <c r="Q29" s="87"/>
      <c r="R29" s="124">
        <v>0.93200000000000005</v>
      </c>
      <c r="S29" s="87"/>
      <c r="T29" s="124">
        <v>0.97899999999999998</v>
      </c>
      <c r="U29" s="87"/>
      <c r="V29" s="124">
        <v>0.97899999999999998</v>
      </c>
      <c r="W29" s="88"/>
      <c r="X29" s="88"/>
      <c r="Y29" s="88"/>
      <c r="Z29" s="87"/>
      <c r="AA29" s="7">
        <v>0.97899999999999998</v>
      </c>
      <c r="AB29" s="94">
        <v>0.97899999999999998</v>
      </c>
      <c r="AC29" s="88"/>
      <c r="AD29" s="87"/>
      <c r="AE29" s="8">
        <v>0.97899999999999998</v>
      </c>
    </row>
    <row r="30" spans="4:31" ht="13.15" customHeight="1" x14ac:dyDescent="0.25">
      <c r="E30" s="89" t="s">
        <v>34</v>
      </c>
      <c r="F30" s="88"/>
      <c r="G30" s="88"/>
      <c r="H30" s="90"/>
      <c r="I30" s="122">
        <v>15</v>
      </c>
      <c r="J30" s="87"/>
      <c r="K30" s="122">
        <v>15</v>
      </c>
      <c r="L30" s="87"/>
      <c r="M30" s="122">
        <v>15</v>
      </c>
      <c r="N30" s="87"/>
      <c r="O30" s="122">
        <v>15</v>
      </c>
      <c r="P30" s="88"/>
      <c r="Q30" s="87"/>
      <c r="R30" s="122">
        <v>15</v>
      </c>
      <c r="S30" s="87"/>
      <c r="T30" s="122">
        <v>15</v>
      </c>
      <c r="U30" s="87"/>
      <c r="V30" s="122">
        <v>15</v>
      </c>
      <c r="W30" s="88"/>
      <c r="X30" s="88"/>
      <c r="Y30" s="88"/>
      <c r="Z30" s="87"/>
      <c r="AA30" s="3">
        <v>15</v>
      </c>
      <c r="AB30" s="91">
        <v>15</v>
      </c>
      <c r="AC30" s="88"/>
      <c r="AD30" s="87"/>
      <c r="AE30" s="4">
        <v>15</v>
      </c>
    </row>
    <row r="31" spans="4:31" ht="13.15" customHeight="1" x14ac:dyDescent="0.25">
      <c r="E31" s="92" t="s">
        <v>35</v>
      </c>
      <c r="F31" s="88"/>
      <c r="G31" s="88"/>
      <c r="H31" s="90"/>
      <c r="I31" s="123">
        <v>25.1</v>
      </c>
      <c r="J31" s="87"/>
      <c r="K31" s="123">
        <v>25.1</v>
      </c>
      <c r="L31" s="87"/>
      <c r="M31" s="123">
        <v>25.1</v>
      </c>
      <c r="N31" s="87"/>
      <c r="O31" s="123">
        <v>25.2</v>
      </c>
      <c r="P31" s="88"/>
      <c r="Q31" s="87"/>
      <c r="R31" s="123">
        <v>25.2</v>
      </c>
      <c r="S31" s="87"/>
      <c r="T31" s="123">
        <v>19</v>
      </c>
      <c r="U31" s="87"/>
      <c r="V31" s="123">
        <v>20.2</v>
      </c>
      <c r="W31" s="88"/>
      <c r="X31" s="88"/>
      <c r="Y31" s="88"/>
      <c r="Z31" s="87"/>
      <c r="AA31" s="9">
        <v>20.100000000000001</v>
      </c>
      <c r="AB31" s="93">
        <v>20</v>
      </c>
      <c r="AC31" s="88"/>
      <c r="AD31" s="87"/>
      <c r="AE31" s="10">
        <v>20</v>
      </c>
    </row>
    <row r="32" spans="4:31" ht="20.25" customHeight="1" x14ac:dyDescent="0.25">
      <c r="E32" s="89" t="s">
        <v>36</v>
      </c>
      <c r="F32" s="88"/>
      <c r="G32" s="88"/>
      <c r="H32" s="90"/>
      <c r="I32" s="121">
        <v>1.3</v>
      </c>
      <c r="J32" s="87"/>
      <c r="K32" s="121">
        <v>1.3</v>
      </c>
      <c r="L32" s="87"/>
      <c r="M32" s="121">
        <v>1.3</v>
      </c>
      <c r="N32" s="87"/>
      <c r="O32" s="121">
        <v>1.3</v>
      </c>
      <c r="P32" s="88"/>
      <c r="Q32" s="87"/>
      <c r="R32" s="121">
        <v>1.3</v>
      </c>
      <c r="S32" s="87"/>
      <c r="T32" s="121">
        <v>1</v>
      </c>
      <c r="U32" s="87"/>
      <c r="V32" s="121">
        <v>1</v>
      </c>
      <c r="W32" s="88"/>
      <c r="X32" s="88"/>
      <c r="Y32" s="88"/>
      <c r="Z32" s="87"/>
      <c r="AA32" s="11">
        <v>1</v>
      </c>
      <c r="AB32" s="86">
        <v>1</v>
      </c>
      <c r="AC32" s="88"/>
      <c r="AD32" s="87"/>
      <c r="AE32" s="12">
        <v>1</v>
      </c>
    </row>
    <row r="33" spans="5:31" ht="20.25" customHeight="1" x14ac:dyDescent="0.25">
      <c r="E33" s="89" t="s">
        <v>37</v>
      </c>
      <c r="F33" s="88"/>
      <c r="G33" s="88"/>
      <c r="H33" s="90"/>
      <c r="I33" s="121" t="s">
        <v>1283</v>
      </c>
      <c r="J33" s="87"/>
      <c r="K33" s="121" t="s">
        <v>1283</v>
      </c>
      <c r="L33" s="87"/>
      <c r="M33" s="121" t="s">
        <v>1283</v>
      </c>
      <c r="N33" s="87"/>
      <c r="O33" s="121" t="s">
        <v>1283</v>
      </c>
      <c r="P33" s="88"/>
      <c r="Q33" s="87"/>
      <c r="R33" s="121" t="s">
        <v>1283</v>
      </c>
      <c r="S33" s="87"/>
      <c r="T33" s="121" t="s">
        <v>1283</v>
      </c>
      <c r="U33" s="87"/>
      <c r="V33" s="121" t="s">
        <v>1283</v>
      </c>
      <c r="W33" s="88"/>
      <c r="X33" s="88"/>
      <c r="Y33" s="88"/>
      <c r="Z33" s="87"/>
      <c r="AA33" s="5" t="s">
        <v>1283</v>
      </c>
      <c r="AB33" s="86" t="s">
        <v>1283</v>
      </c>
      <c r="AC33" s="88"/>
      <c r="AD33" s="87"/>
      <c r="AE33" s="6" t="s">
        <v>1283</v>
      </c>
    </row>
    <row r="34" spans="5:31" ht="13.15" customHeight="1" x14ac:dyDescent="0.25">
      <c r="E34" s="89" t="s">
        <v>39</v>
      </c>
      <c r="F34" s="88"/>
      <c r="G34" s="88"/>
      <c r="H34" s="90"/>
      <c r="I34" s="122">
        <v>10.1</v>
      </c>
      <c r="J34" s="87"/>
      <c r="K34" s="122">
        <v>10.1</v>
      </c>
      <c r="L34" s="87"/>
      <c r="M34" s="122">
        <v>10.1</v>
      </c>
      <c r="N34" s="87"/>
      <c r="O34" s="122">
        <v>10.199999999999999</v>
      </c>
      <c r="P34" s="88"/>
      <c r="Q34" s="87"/>
      <c r="R34" s="122">
        <v>10.199999999999999</v>
      </c>
      <c r="S34" s="87"/>
      <c r="T34" s="122">
        <v>4</v>
      </c>
      <c r="U34" s="87"/>
      <c r="V34" s="122">
        <v>5.2</v>
      </c>
      <c r="W34" s="88"/>
      <c r="X34" s="88"/>
      <c r="Y34" s="88"/>
      <c r="Z34" s="87"/>
      <c r="AA34" s="3">
        <v>5.0999999999999996</v>
      </c>
      <c r="AB34" s="91">
        <v>5</v>
      </c>
      <c r="AC34" s="88"/>
      <c r="AD34" s="87"/>
      <c r="AE34" s="4">
        <v>5</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7</v>
      </c>
      <c r="J36" s="87"/>
      <c r="K36" s="122">
        <v>7</v>
      </c>
      <c r="L36" s="87"/>
      <c r="M36" s="122">
        <v>7</v>
      </c>
      <c r="N36" s="87"/>
      <c r="O36" s="122">
        <v>7</v>
      </c>
      <c r="P36" s="88"/>
      <c r="Q36" s="87"/>
      <c r="R36" s="122">
        <v>7</v>
      </c>
      <c r="S36" s="87"/>
      <c r="T36" s="122">
        <v>7</v>
      </c>
      <c r="U36" s="87"/>
      <c r="V36" s="122">
        <v>7</v>
      </c>
      <c r="W36" s="88"/>
      <c r="X36" s="88"/>
      <c r="Y36" s="88"/>
      <c r="Z36" s="87"/>
      <c r="AA36" s="3">
        <v>7</v>
      </c>
      <c r="AB36" s="91">
        <v>7</v>
      </c>
      <c r="AC36" s="88"/>
      <c r="AD36" s="87"/>
      <c r="AE36" s="4">
        <v>7</v>
      </c>
    </row>
    <row r="37" spans="5:31" x14ac:dyDescent="0.25">
      <c r="E37" s="89" t="s">
        <v>42</v>
      </c>
      <c r="F37" s="88"/>
      <c r="G37" s="88"/>
      <c r="H37" s="90"/>
      <c r="I37" s="122">
        <v>1.7</v>
      </c>
      <c r="J37" s="87"/>
      <c r="K37" s="122">
        <v>1.7</v>
      </c>
      <c r="L37" s="87"/>
      <c r="M37" s="122">
        <v>1.7</v>
      </c>
      <c r="N37" s="87"/>
      <c r="O37" s="122">
        <v>1.7</v>
      </c>
      <c r="P37" s="88"/>
      <c r="Q37" s="87"/>
      <c r="R37" s="122">
        <v>1.7</v>
      </c>
      <c r="S37" s="87"/>
      <c r="T37" s="122">
        <v>1.7</v>
      </c>
      <c r="U37" s="87"/>
      <c r="V37" s="122">
        <v>1.7</v>
      </c>
      <c r="W37" s="88"/>
      <c r="X37" s="88"/>
      <c r="Y37" s="88"/>
      <c r="Z37" s="87"/>
      <c r="AA37" s="3">
        <v>1.7</v>
      </c>
      <c r="AB37" s="91">
        <v>1.7</v>
      </c>
      <c r="AC37" s="88"/>
      <c r="AD37" s="87"/>
      <c r="AE37" s="4">
        <v>1.7</v>
      </c>
    </row>
    <row r="38" spans="5:31" x14ac:dyDescent="0.25">
      <c r="E38" s="89" t="s">
        <v>43</v>
      </c>
      <c r="F38" s="88"/>
      <c r="G38" s="88"/>
      <c r="H38" s="90"/>
      <c r="I38" s="122">
        <v>2.5</v>
      </c>
      <c r="J38" s="87"/>
      <c r="K38" s="122">
        <v>2.5</v>
      </c>
      <c r="L38" s="87"/>
      <c r="M38" s="122">
        <v>2.5</v>
      </c>
      <c r="N38" s="87"/>
      <c r="O38" s="122">
        <v>2.5</v>
      </c>
      <c r="P38" s="88"/>
      <c r="Q38" s="87"/>
      <c r="R38" s="122">
        <v>2.5</v>
      </c>
      <c r="S38" s="87"/>
      <c r="T38" s="122">
        <v>2.5</v>
      </c>
      <c r="U38" s="87"/>
      <c r="V38" s="122">
        <v>2.5</v>
      </c>
      <c r="W38" s="88"/>
      <c r="X38" s="88"/>
      <c r="Y38" s="88"/>
      <c r="Z38" s="87"/>
      <c r="AA38" s="3">
        <v>2.5</v>
      </c>
      <c r="AB38" s="91">
        <v>2.5</v>
      </c>
      <c r="AC38" s="88"/>
      <c r="AD38" s="87"/>
      <c r="AE38" s="4">
        <v>2.5</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YZoEGYFuMmci+yi3raMdyEF1PTagPPa03eXLv2bGXnRXYWAICwTgxQfVHCNXDR87XBUzcKf3ejBfKrgpcQ4kog==" saltValue="6CMpDPtWzDX6NgTqnBe2W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1FE20971-A7BA-4902-A4A4-897287458C3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YARA - Yarranlea BSP (110/33kV)</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1157</v>
      </c>
      <c r="J3" s="110"/>
      <c r="K3" s="110"/>
      <c r="L3" s="110"/>
      <c r="M3" s="110"/>
      <c r="N3" s="110"/>
      <c r="O3" s="110"/>
      <c r="P3" s="110"/>
      <c r="Q3" s="110"/>
      <c r="R3" s="110"/>
      <c r="S3" s="110"/>
      <c r="V3" s="112" t="s">
        <v>3</v>
      </c>
      <c r="W3" s="110"/>
      <c r="Y3" s="113" t="s">
        <v>177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1158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1159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1160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15.5</v>
      </c>
      <c r="K26" s="87"/>
      <c r="L26" s="122">
        <v>15.5</v>
      </c>
      <c r="M26" s="87"/>
      <c r="N26" s="122">
        <v>15.5</v>
      </c>
      <c r="O26" s="87"/>
      <c r="P26" s="122">
        <v>15.5</v>
      </c>
      <c r="Q26" s="88"/>
      <c r="R26" s="87"/>
      <c r="S26" s="122">
        <v>15.5</v>
      </c>
      <c r="T26" s="87"/>
      <c r="U26" s="122">
        <v>17.899999999999999</v>
      </c>
      <c r="V26" s="87"/>
      <c r="W26" s="122">
        <v>17.899999999999999</v>
      </c>
      <c r="X26" s="88"/>
      <c r="Y26" s="88"/>
      <c r="Z26" s="88"/>
      <c r="AA26" s="87"/>
      <c r="AB26" s="3">
        <v>17.899999999999999</v>
      </c>
      <c r="AC26" s="91">
        <v>17.899999999999999</v>
      </c>
      <c r="AD26" s="88"/>
      <c r="AE26" s="87"/>
      <c r="AF26" s="4">
        <v>17.899999999999999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4.8</v>
      </c>
      <c r="K28" s="87"/>
      <c r="L28" s="122">
        <v>4.8</v>
      </c>
      <c r="M28" s="87"/>
      <c r="N28" s="122">
        <v>4.8</v>
      </c>
      <c r="O28" s="87"/>
      <c r="P28" s="122">
        <v>4.8</v>
      </c>
      <c r="Q28" s="88"/>
      <c r="R28" s="87"/>
      <c r="S28" s="122">
        <v>4.8</v>
      </c>
      <c r="T28" s="87"/>
      <c r="U28" s="122">
        <v>3.3</v>
      </c>
      <c r="V28" s="87"/>
      <c r="W28" s="122">
        <v>3.3</v>
      </c>
      <c r="X28" s="88"/>
      <c r="Y28" s="88"/>
      <c r="Z28" s="88"/>
      <c r="AA28" s="87"/>
      <c r="AB28" s="3">
        <v>3.3</v>
      </c>
      <c r="AC28" s="91">
        <v>3.2</v>
      </c>
      <c r="AD28" s="88"/>
      <c r="AE28" s="87"/>
      <c r="AF28" s="4">
        <v>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0.96599999999999997</v>
      </c>
      <c r="K31" s="87"/>
      <c r="L31" s="124">
        <v>0.96599999999999997</v>
      </c>
      <c r="M31" s="87"/>
      <c r="N31" s="124">
        <v>0.96599999999999997</v>
      </c>
      <c r="O31" s="87"/>
      <c r="P31" s="124">
        <v>0.96599999999999997</v>
      </c>
      <c r="Q31" s="88"/>
      <c r="R31" s="87"/>
      <c r="S31" s="124">
        <v>0.96599999999999997</v>
      </c>
      <c r="T31" s="87"/>
      <c r="U31" s="124">
        <v>0.97899999999999998</v>
      </c>
      <c r="V31" s="87"/>
      <c r="W31" s="124">
        <v>0.97899999999999998</v>
      </c>
      <c r="X31" s="88"/>
      <c r="Y31" s="88"/>
      <c r="Z31" s="88"/>
      <c r="AA31" s="87"/>
      <c r="AB31" s="7">
        <v>0.97899999999999998</v>
      </c>
      <c r="AC31" s="94">
        <v>0.97899999999999998</v>
      </c>
      <c r="AD31" s="88"/>
      <c r="AE31" s="87"/>
      <c r="AF31" s="8">
        <v>0.97899999999999998</v>
      </c>
    </row>
    <row r="32" spans="4:32" ht="13.15" customHeight="1" x14ac:dyDescent="0.25">
      <c r="E32" s="89" t="s">
        <v>34</v>
      </c>
      <c r="F32" s="88"/>
      <c r="G32" s="88"/>
      <c r="H32" s="88"/>
      <c r="I32" s="90"/>
      <c r="J32" s="122">
        <v>8.5</v>
      </c>
      <c r="K32" s="87"/>
      <c r="L32" s="122">
        <v>8.5</v>
      </c>
      <c r="M32" s="87"/>
      <c r="N32" s="122">
        <v>8.5</v>
      </c>
      <c r="O32" s="87"/>
      <c r="P32" s="122">
        <v>8.5</v>
      </c>
      <c r="Q32" s="88"/>
      <c r="R32" s="87"/>
      <c r="S32" s="122">
        <v>8.5</v>
      </c>
      <c r="T32" s="87"/>
      <c r="U32" s="122">
        <v>9</v>
      </c>
      <c r="V32" s="87"/>
      <c r="W32" s="122">
        <v>9</v>
      </c>
      <c r="X32" s="88"/>
      <c r="Y32" s="88"/>
      <c r="Z32" s="88"/>
      <c r="AA32" s="87"/>
      <c r="AB32" s="3">
        <v>9</v>
      </c>
      <c r="AC32" s="91">
        <v>9</v>
      </c>
      <c r="AD32" s="88"/>
      <c r="AE32" s="87"/>
      <c r="AF32" s="4">
        <v>9</v>
      </c>
    </row>
    <row r="33" spans="5:32" ht="13.15" customHeight="1" x14ac:dyDescent="0.25">
      <c r="E33" s="92" t="s">
        <v>35</v>
      </c>
      <c r="F33" s="88"/>
      <c r="G33" s="88"/>
      <c r="H33" s="88"/>
      <c r="I33" s="90"/>
      <c r="J33" s="123">
        <v>4.3</v>
      </c>
      <c r="K33" s="87"/>
      <c r="L33" s="123">
        <v>4.2</v>
      </c>
      <c r="M33" s="87"/>
      <c r="N33" s="123">
        <v>4.2</v>
      </c>
      <c r="O33" s="87"/>
      <c r="P33" s="123">
        <v>4.2</v>
      </c>
      <c r="Q33" s="88"/>
      <c r="R33" s="87"/>
      <c r="S33" s="123">
        <v>4.2</v>
      </c>
      <c r="T33" s="87"/>
      <c r="U33" s="123">
        <v>3.2</v>
      </c>
      <c r="V33" s="87"/>
      <c r="W33" s="123">
        <v>3.2</v>
      </c>
      <c r="X33" s="88"/>
      <c r="Y33" s="88"/>
      <c r="Z33" s="88"/>
      <c r="AA33" s="87"/>
      <c r="AB33" s="9">
        <v>3.1</v>
      </c>
      <c r="AC33" s="93">
        <v>3.1</v>
      </c>
      <c r="AD33" s="88"/>
      <c r="AE33" s="87"/>
      <c r="AF33" s="10">
        <v>3.1</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Iw3ZFRWAyLNRAFLZub9pAOQCgVmHQKqUvHgZobl0L+oDzydKyzC1my3sLWlDC4MNJ6gKgJJikvYWKmhjisPsQ==" saltValue="v0TXP1q06fljcrhciKDmk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62BBA16-B9D3-45F2-9C68-40A5402EA2F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YARR - Yarraman (66/11kV)</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182</v>
      </c>
      <c r="J3" s="110"/>
      <c r="K3" s="110"/>
      <c r="L3" s="110"/>
      <c r="M3" s="110"/>
      <c r="N3" s="110"/>
      <c r="O3" s="110"/>
      <c r="P3" s="110"/>
      <c r="Q3" s="110"/>
      <c r="R3" s="110"/>
      <c r="S3" s="110"/>
      <c r="V3" s="112" t="s">
        <v>3</v>
      </c>
      <c r="W3" s="110"/>
      <c r="Y3" s="113" t="s">
        <v>183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184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185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186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39.799999999999997</v>
      </c>
      <c r="K26" s="87"/>
      <c r="L26" s="122">
        <v>39.799999999999997</v>
      </c>
      <c r="M26" s="87"/>
      <c r="N26" s="122">
        <v>39.799999999999997</v>
      </c>
      <c r="O26" s="87"/>
      <c r="P26" s="122">
        <v>39.799999999999997</v>
      </c>
      <c r="Q26" s="88"/>
      <c r="R26" s="87"/>
      <c r="S26" s="122">
        <v>39.799999999999997</v>
      </c>
      <c r="T26" s="87"/>
      <c r="U26" s="122">
        <v>44.4</v>
      </c>
      <c r="V26" s="87"/>
      <c r="W26" s="122">
        <v>44.4</v>
      </c>
      <c r="X26" s="88"/>
      <c r="Y26" s="88"/>
      <c r="Z26" s="88"/>
      <c r="AA26" s="87"/>
      <c r="AB26" s="3">
        <v>44.4</v>
      </c>
      <c r="AC26" s="91">
        <v>44.4</v>
      </c>
      <c r="AD26" s="88"/>
      <c r="AE26" s="87"/>
      <c r="AF26" s="4">
        <v>44.4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13.9</v>
      </c>
      <c r="K28" s="87"/>
      <c r="L28" s="122">
        <v>14</v>
      </c>
      <c r="M28" s="87"/>
      <c r="N28" s="122">
        <v>14.1</v>
      </c>
      <c r="O28" s="87"/>
      <c r="P28" s="122">
        <v>14.2</v>
      </c>
      <c r="Q28" s="88"/>
      <c r="R28" s="87"/>
      <c r="S28" s="122">
        <v>14.3</v>
      </c>
      <c r="T28" s="87"/>
      <c r="U28" s="122">
        <v>9.1</v>
      </c>
      <c r="V28" s="87"/>
      <c r="W28" s="122">
        <v>9.1</v>
      </c>
      <c r="X28" s="88"/>
      <c r="Y28" s="88"/>
      <c r="Z28" s="88"/>
      <c r="AA28" s="87"/>
      <c r="AB28" s="3">
        <v>9.1</v>
      </c>
      <c r="AC28" s="91">
        <v>9.1</v>
      </c>
      <c r="AD28" s="88"/>
      <c r="AE28" s="87"/>
      <c r="AF28" s="4">
        <v>9.1999999999999993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0.98599999999999999</v>
      </c>
      <c r="K31" s="87"/>
      <c r="L31" s="124">
        <v>0.98599999999999999</v>
      </c>
      <c r="M31" s="87"/>
      <c r="N31" s="124">
        <v>0.98599999999999999</v>
      </c>
      <c r="O31" s="87"/>
      <c r="P31" s="124">
        <v>0.98599999999999999</v>
      </c>
      <c r="Q31" s="88"/>
      <c r="R31" s="87"/>
      <c r="S31" s="124">
        <v>0.98599999999999999</v>
      </c>
      <c r="T31" s="87"/>
      <c r="U31" s="124">
        <v>0.98199999999999998</v>
      </c>
      <c r="V31" s="87"/>
      <c r="W31" s="124">
        <v>0.98199999999999998</v>
      </c>
      <c r="X31" s="88"/>
      <c r="Y31" s="88"/>
      <c r="Z31" s="88"/>
      <c r="AA31" s="87"/>
      <c r="AB31" s="7">
        <v>0.98199999999999998</v>
      </c>
      <c r="AC31" s="94">
        <v>0.98199999999999998</v>
      </c>
      <c r="AD31" s="88"/>
      <c r="AE31" s="87"/>
      <c r="AF31" s="8">
        <v>0.98199999999999998</v>
      </c>
    </row>
    <row r="32" spans="4:32" ht="13.15" customHeight="1" x14ac:dyDescent="0.25">
      <c r="E32" s="89" t="s">
        <v>34</v>
      </c>
      <c r="F32" s="88"/>
      <c r="G32" s="88"/>
      <c r="H32" s="88"/>
      <c r="I32" s="90"/>
      <c r="J32" s="122">
        <v>22.4</v>
      </c>
      <c r="K32" s="87"/>
      <c r="L32" s="122">
        <v>22.4</v>
      </c>
      <c r="M32" s="87"/>
      <c r="N32" s="122">
        <v>22.4</v>
      </c>
      <c r="O32" s="87"/>
      <c r="P32" s="122">
        <v>22.4</v>
      </c>
      <c r="Q32" s="88"/>
      <c r="R32" s="87"/>
      <c r="S32" s="122">
        <v>22.4</v>
      </c>
      <c r="T32" s="87"/>
      <c r="U32" s="122">
        <v>23.9</v>
      </c>
      <c r="V32" s="87"/>
      <c r="W32" s="122">
        <v>23.9</v>
      </c>
      <c r="X32" s="88"/>
      <c r="Y32" s="88"/>
      <c r="Z32" s="88"/>
      <c r="AA32" s="87"/>
      <c r="AB32" s="3">
        <v>23.9</v>
      </c>
      <c r="AC32" s="91">
        <v>23.9</v>
      </c>
      <c r="AD32" s="88"/>
      <c r="AE32" s="87"/>
      <c r="AF32" s="4">
        <v>23.9</v>
      </c>
    </row>
    <row r="33" spans="5:32" ht="13.15" customHeight="1" x14ac:dyDescent="0.25">
      <c r="E33" s="92" t="s">
        <v>35</v>
      </c>
      <c r="F33" s="88"/>
      <c r="G33" s="88"/>
      <c r="H33" s="88"/>
      <c r="I33" s="90"/>
      <c r="J33" s="123">
        <v>12.4</v>
      </c>
      <c r="K33" s="87"/>
      <c r="L33" s="123">
        <v>12.5</v>
      </c>
      <c r="M33" s="87"/>
      <c r="N33" s="123">
        <v>12.6</v>
      </c>
      <c r="O33" s="87"/>
      <c r="P33" s="123">
        <v>12.7</v>
      </c>
      <c r="Q33" s="88"/>
      <c r="R33" s="87"/>
      <c r="S33" s="123">
        <v>12.7</v>
      </c>
      <c r="T33" s="87"/>
      <c r="U33" s="123">
        <v>9</v>
      </c>
      <c r="V33" s="87"/>
      <c r="W33" s="123">
        <v>9</v>
      </c>
      <c r="X33" s="88"/>
      <c r="Y33" s="88"/>
      <c r="Z33" s="88"/>
      <c r="AA33" s="87"/>
      <c r="AB33" s="9">
        <v>9</v>
      </c>
      <c r="AC33" s="93">
        <v>9</v>
      </c>
      <c r="AD33" s="88"/>
      <c r="AE33" s="87"/>
      <c r="AF33" s="10">
        <v>9.1</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187</v>
      </c>
      <c r="K35" s="87"/>
      <c r="L35" s="121" t="s">
        <v>187</v>
      </c>
      <c r="M35" s="87"/>
      <c r="N35" s="121" t="s">
        <v>187</v>
      </c>
      <c r="O35" s="87"/>
      <c r="P35" s="121" t="s">
        <v>187</v>
      </c>
      <c r="Q35" s="88"/>
      <c r="R35" s="87"/>
      <c r="S35" s="121" t="s">
        <v>187</v>
      </c>
      <c r="T35" s="87"/>
      <c r="U35" s="121" t="s">
        <v>187</v>
      </c>
      <c r="V35" s="87"/>
      <c r="W35" s="121" t="s">
        <v>187</v>
      </c>
      <c r="X35" s="88"/>
      <c r="Y35" s="88"/>
      <c r="Z35" s="88"/>
      <c r="AA35" s="87"/>
      <c r="AB35" s="5" t="s">
        <v>187</v>
      </c>
      <c r="AC35" s="86" t="s">
        <v>187</v>
      </c>
      <c r="AD35" s="88"/>
      <c r="AE35" s="87"/>
      <c r="AF35" s="6" t="s">
        <v>187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7MxjwZytURQ2+wlLapKOibhtPaeZ400IWcHAtSK+yHh7Nav3dHZCpDZIzRaFKuY52j5S7VYy2Sn5OAnibtMTQg==" saltValue="erIKJpYUKfJezd/+M3Af9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34B5546-45AE-4355-B201-517F303B1D8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BOWE - Bowen (66/11kV)</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1161</v>
      </c>
      <c r="J3" s="110"/>
      <c r="K3" s="110"/>
      <c r="L3" s="110"/>
      <c r="M3" s="110"/>
      <c r="N3" s="110"/>
      <c r="O3" s="110"/>
      <c r="P3" s="110"/>
      <c r="Q3" s="110"/>
      <c r="R3" s="110"/>
      <c r="S3" s="110"/>
      <c r="V3" s="112" t="s">
        <v>3</v>
      </c>
      <c r="W3" s="110"/>
      <c r="Y3" s="113" t="s">
        <v>194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1162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1163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1164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2.8</v>
      </c>
      <c r="K26" s="87"/>
      <c r="L26" s="122">
        <v>2.8</v>
      </c>
      <c r="M26" s="87"/>
      <c r="N26" s="122">
        <v>2.8</v>
      </c>
      <c r="O26" s="87"/>
      <c r="P26" s="122">
        <v>2.8</v>
      </c>
      <c r="Q26" s="88"/>
      <c r="R26" s="87"/>
      <c r="S26" s="122">
        <v>2.8</v>
      </c>
      <c r="T26" s="87"/>
      <c r="U26" s="122">
        <v>2.8</v>
      </c>
      <c r="V26" s="87"/>
      <c r="W26" s="122">
        <v>2.8</v>
      </c>
      <c r="X26" s="88"/>
      <c r="Y26" s="88"/>
      <c r="Z26" s="88"/>
      <c r="AA26" s="87"/>
      <c r="AB26" s="3">
        <v>2.8</v>
      </c>
      <c r="AC26" s="91">
        <v>2.8</v>
      </c>
      <c r="AD26" s="88"/>
      <c r="AE26" s="87"/>
      <c r="AF26" s="4">
        <v>2.8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v>
      </c>
      <c r="K28" s="87"/>
      <c r="L28" s="122">
        <v>1.5</v>
      </c>
      <c r="M28" s="87"/>
      <c r="N28" s="122">
        <v>1.6</v>
      </c>
      <c r="O28" s="87"/>
      <c r="P28" s="122">
        <v>1.6</v>
      </c>
      <c r="Q28" s="88"/>
      <c r="R28" s="87"/>
      <c r="S28" s="122">
        <v>1.6</v>
      </c>
      <c r="T28" s="87"/>
      <c r="U28" s="122">
        <v>1.1000000000000001</v>
      </c>
      <c r="V28" s="87"/>
      <c r="W28" s="122">
        <v>1.1000000000000001</v>
      </c>
      <c r="X28" s="88"/>
      <c r="Y28" s="88"/>
      <c r="Z28" s="88"/>
      <c r="AA28" s="87"/>
      <c r="AB28" s="3">
        <v>1.1000000000000001</v>
      </c>
      <c r="AC28" s="91">
        <v>1.1000000000000001</v>
      </c>
      <c r="AD28" s="88"/>
      <c r="AE28" s="87"/>
      <c r="AF28" s="4">
        <v>1.1000000000000001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v>
      </c>
      <c r="K31" s="87"/>
      <c r="L31" s="124">
        <v>0.85</v>
      </c>
      <c r="M31" s="87"/>
      <c r="N31" s="124">
        <v>0.85</v>
      </c>
      <c r="O31" s="87"/>
      <c r="P31" s="124">
        <v>0.85</v>
      </c>
      <c r="Q31" s="88"/>
      <c r="R31" s="87"/>
      <c r="S31" s="124">
        <v>0.85</v>
      </c>
      <c r="T31" s="87"/>
      <c r="U31" s="124">
        <v>0.85</v>
      </c>
      <c r="V31" s="87"/>
      <c r="W31" s="124">
        <v>0.85</v>
      </c>
      <c r="X31" s="88"/>
      <c r="Y31" s="88"/>
      <c r="Z31" s="88"/>
      <c r="AA31" s="87"/>
      <c r="AB31" s="7">
        <v>0.85</v>
      </c>
      <c r="AC31" s="94">
        <v>0.85</v>
      </c>
      <c r="AD31" s="88"/>
      <c r="AE31" s="87"/>
      <c r="AF31" s="8">
        <v>0.85</v>
      </c>
    </row>
    <row r="32" spans="4:32" ht="13.15" customHeight="1" x14ac:dyDescent="0.25">
      <c r="E32" s="89" t="s">
        <v>34</v>
      </c>
      <c r="F32" s="88"/>
      <c r="G32" s="88"/>
      <c r="H32" s="88"/>
      <c r="I32" s="90"/>
      <c r="J32" s="122">
        <v>1.2</v>
      </c>
      <c r="K32" s="87"/>
      <c r="L32" s="122">
        <v>1.2</v>
      </c>
      <c r="M32" s="87"/>
      <c r="N32" s="122">
        <v>1.2</v>
      </c>
      <c r="O32" s="87"/>
      <c r="P32" s="122">
        <v>1.2</v>
      </c>
      <c r="Q32" s="88"/>
      <c r="R32" s="87"/>
      <c r="S32" s="122">
        <v>1.2</v>
      </c>
      <c r="T32" s="87"/>
      <c r="U32" s="122">
        <v>1.3</v>
      </c>
      <c r="V32" s="87"/>
      <c r="W32" s="122">
        <v>1.3</v>
      </c>
      <c r="X32" s="88"/>
      <c r="Y32" s="88"/>
      <c r="Z32" s="88"/>
      <c r="AA32" s="87"/>
      <c r="AB32" s="3">
        <v>1.3</v>
      </c>
      <c r="AC32" s="91">
        <v>1.3</v>
      </c>
      <c r="AD32" s="88"/>
      <c r="AE32" s="87"/>
      <c r="AF32" s="4">
        <v>1.3</v>
      </c>
    </row>
    <row r="33" spans="5:32" ht="13.15" customHeight="1" x14ac:dyDescent="0.25">
      <c r="E33" s="92" t="s">
        <v>35</v>
      </c>
      <c r="F33" s="88"/>
      <c r="G33" s="88"/>
      <c r="H33" s="88"/>
      <c r="I33" s="90"/>
      <c r="J33" s="123">
        <v>1.4</v>
      </c>
      <c r="K33" s="87"/>
      <c r="L33" s="123">
        <v>1.4</v>
      </c>
      <c r="M33" s="87"/>
      <c r="N33" s="123">
        <v>1.4</v>
      </c>
      <c r="O33" s="87"/>
      <c r="P33" s="123">
        <v>1.4</v>
      </c>
      <c r="Q33" s="88"/>
      <c r="R33" s="87"/>
      <c r="S33" s="123">
        <v>1.4</v>
      </c>
      <c r="T33" s="87"/>
      <c r="U33" s="123">
        <v>1.1000000000000001</v>
      </c>
      <c r="V33" s="87"/>
      <c r="W33" s="123">
        <v>1</v>
      </c>
      <c r="X33" s="88"/>
      <c r="Y33" s="88"/>
      <c r="Z33" s="88"/>
      <c r="AA33" s="87"/>
      <c r="AB33" s="9">
        <v>1</v>
      </c>
      <c r="AC33" s="93">
        <v>1</v>
      </c>
      <c r="AD33" s="88"/>
      <c r="AE33" s="87"/>
      <c r="AF33" s="10">
        <v>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2">
        <v>0.2</v>
      </c>
      <c r="K36" s="87"/>
      <c r="L36" s="122">
        <v>0.2</v>
      </c>
      <c r="M36" s="87"/>
      <c r="N36" s="122">
        <v>0.2</v>
      </c>
      <c r="O36" s="87"/>
      <c r="P36" s="122">
        <v>0.2</v>
      </c>
      <c r="Q36" s="88"/>
      <c r="R36" s="87"/>
      <c r="S36" s="122">
        <v>0.2</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1.2</v>
      </c>
      <c r="K39" s="87"/>
      <c r="L39" s="122">
        <v>1.2</v>
      </c>
      <c r="M39" s="87"/>
      <c r="N39" s="122">
        <v>1.2</v>
      </c>
      <c r="O39" s="87"/>
      <c r="P39" s="122">
        <v>1.2</v>
      </c>
      <c r="Q39" s="88"/>
      <c r="R39" s="87"/>
      <c r="S39" s="122">
        <v>1.2</v>
      </c>
      <c r="T39" s="87"/>
      <c r="U39" s="122">
        <v>1.2</v>
      </c>
      <c r="V39" s="87"/>
      <c r="W39" s="122">
        <v>1.2</v>
      </c>
      <c r="X39" s="88"/>
      <c r="Y39" s="88"/>
      <c r="Z39" s="88"/>
      <c r="AA39" s="87"/>
      <c r="AB39" s="3">
        <v>1.2</v>
      </c>
      <c r="AC39" s="91">
        <v>1.2</v>
      </c>
      <c r="AD39" s="88"/>
      <c r="AE39" s="87"/>
      <c r="AF39" s="4">
        <v>1.2</v>
      </c>
    </row>
    <row r="40" spans="5:32" x14ac:dyDescent="0.25">
      <c r="E40" s="89" t="s">
        <v>43</v>
      </c>
      <c r="F40" s="88"/>
      <c r="G40" s="88"/>
      <c r="H40" s="88"/>
      <c r="I40" s="90"/>
      <c r="J40" s="122">
        <v>0.4</v>
      </c>
      <c r="K40" s="87"/>
      <c r="L40" s="122">
        <v>0.4</v>
      </c>
      <c r="M40" s="87"/>
      <c r="N40" s="122">
        <v>0.4</v>
      </c>
      <c r="O40" s="87"/>
      <c r="P40" s="122">
        <v>0.4</v>
      </c>
      <c r="Q40" s="88"/>
      <c r="R40" s="87"/>
      <c r="S40" s="122">
        <v>0.4</v>
      </c>
      <c r="T40" s="87"/>
      <c r="U40" s="122">
        <v>0.4</v>
      </c>
      <c r="V40" s="87"/>
      <c r="W40" s="122">
        <v>0.4</v>
      </c>
      <c r="X40" s="88"/>
      <c r="Y40" s="88"/>
      <c r="Z40" s="88"/>
      <c r="AA40" s="87"/>
      <c r="AB40" s="3">
        <v>0.4</v>
      </c>
      <c r="AC40" s="91">
        <v>0.4</v>
      </c>
      <c r="AD40" s="88"/>
      <c r="AE40" s="87"/>
      <c r="AF40" s="4">
        <v>0.4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Sl+Yk+J6fhwIBMV1UkOD80VehoyfsgNQRJP35r6ZHT2C6SJf4pfPI5ggpAmFg6QKSka7Qg2R4pXU9aK0drSig==" saltValue="b9GYifnveVSlgpxB2Gih/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878A50A-7C4B-4EC0-8029-477A9347B3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YASO - Yarranlea South (33/11kV)</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1165</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1166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1167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1168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59</v>
      </c>
      <c r="K26" s="87"/>
      <c r="L26" s="122">
        <v>59</v>
      </c>
      <c r="M26" s="87"/>
      <c r="N26" s="122">
        <v>59</v>
      </c>
      <c r="O26" s="87"/>
      <c r="P26" s="122">
        <v>59</v>
      </c>
      <c r="Q26" s="88"/>
      <c r="R26" s="87"/>
      <c r="S26" s="122">
        <v>59</v>
      </c>
      <c r="T26" s="87"/>
      <c r="U26" s="122">
        <v>67.8</v>
      </c>
      <c r="V26" s="87"/>
      <c r="W26" s="122">
        <v>67.8</v>
      </c>
      <c r="X26" s="88"/>
      <c r="Y26" s="88"/>
      <c r="Z26" s="88"/>
      <c r="AA26" s="87"/>
      <c r="AB26" s="3">
        <v>67.8</v>
      </c>
      <c r="AC26" s="91">
        <v>67.8</v>
      </c>
      <c r="AD26" s="88"/>
      <c r="AE26" s="87"/>
      <c r="AF26" s="4">
        <v>67.8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24</v>
      </c>
      <c r="K28" s="87"/>
      <c r="L28" s="122">
        <v>24.2</v>
      </c>
      <c r="M28" s="87"/>
      <c r="N28" s="122">
        <v>24.3</v>
      </c>
      <c r="O28" s="87"/>
      <c r="P28" s="122">
        <v>24.2</v>
      </c>
      <c r="Q28" s="88"/>
      <c r="R28" s="87"/>
      <c r="S28" s="122">
        <v>24.4</v>
      </c>
      <c r="T28" s="87"/>
      <c r="U28" s="122">
        <v>17.399999999999999</v>
      </c>
      <c r="V28" s="87"/>
      <c r="W28" s="122">
        <v>17.399999999999999</v>
      </c>
      <c r="X28" s="88"/>
      <c r="Y28" s="88"/>
      <c r="Z28" s="88"/>
      <c r="AA28" s="87"/>
      <c r="AB28" s="3">
        <v>17.399999999999999</v>
      </c>
      <c r="AC28" s="91">
        <v>17.399999999999999</v>
      </c>
      <c r="AD28" s="88"/>
      <c r="AE28" s="87"/>
      <c r="AF28" s="4">
        <v>17.600000000000001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0.98699999999999999</v>
      </c>
      <c r="K31" s="87"/>
      <c r="L31" s="124">
        <v>0.98699999999999999</v>
      </c>
      <c r="M31" s="87"/>
      <c r="N31" s="124">
        <v>0.98699999999999999</v>
      </c>
      <c r="O31" s="87"/>
      <c r="P31" s="124">
        <v>1</v>
      </c>
      <c r="Q31" s="88"/>
      <c r="R31" s="87"/>
      <c r="S31" s="124">
        <v>1</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32.299999999999997</v>
      </c>
      <c r="K32" s="87"/>
      <c r="L32" s="122">
        <v>32.299999999999997</v>
      </c>
      <c r="M32" s="87"/>
      <c r="N32" s="122">
        <v>32.299999999999997</v>
      </c>
      <c r="O32" s="87"/>
      <c r="P32" s="122">
        <v>32.299999999999997</v>
      </c>
      <c r="Q32" s="88"/>
      <c r="R32" s="87"/>
      <c r="S32" s="122">
        <v>32.299999999999997</v>
      </c>
      <c r="T32" s="87"/>
      <c r="U32" s="122">
        <v>36.299999999999997</v>
      </c>
      <c r="V32" s="87"/>
      <c r="W32" s="122">
        <v>36.299999999999997</v>
      </c>
      <c r="X32" s="88"/>
      <c r="Y32" s="88"/>
      <c r="Z32" s="88"/>
      <c r="AA32" s="87"/>
      <c r="AB32" s="3">
        <v>36.299999999999997</v>
      </c>
      <c r="AC32" s="91">
        <v>36.299999999999997</v>
      </c>
      <c r="AD32" s="88"/>
      <c r="AE32" s="87"/>
      <c r="AF32" s="4">
        <v>36.299999999999997</v>
      </c>
    </row>
    <row r="33" spans="5:32" ht="13.15" customHeight="1" x14ac:dyDescent="0.25">
      <c r="E33" s="92" t="s">
        <v>35</v>
      </c>
      <c r="F33" s="88"/>
      <c r="G33" s="88"/>
      <c r="H33" s="88"/>
      <c r="I33" s="90"/>
      <c r="J33" s="123">
        <v>22.2</v>
      </c>
      <c r="K33" s="87"/>
      <c r="L33" s="123">
        <v>22.4</v>
      </c>
      <c r="M33" s="87"/>
      <c r="N33" s="123">
        <v>22.5</v>
      </c>
      <c r="O33" s="87"/>
      <c r="P33" s="123">
        <v>22.7</v>
      </c>
      <c r="Q33" s="88"/>
      <c r="R33" s="87"/>
      <c r="S33" s="123">
        <v>22.9</v>
      </c>
      <c r="T33" s="87"/>
      <c r="U33" s="123">
        <v>16.7</v>
      </c>
      <c r="V33" s="87"/>
      <c r="W33" s="123">
        <v>16.7</v>
      </c>
      <c r="X33" s="88"/>
      <c r="Y33" s="88"/>
      <c r="Z33" s="88"/>
      <c r="AA33" s="87"/>
      <c r="AB33" s="9">
        <v>16.7</v>
      </c>
      <c r="AC33" s="93">
        <v>16.8</v>
      </c>
      <c r="AD33" s="88"/>
      <c r="AE33" s="87"/>
      <c r="AF33" s="10">
        <v>16.899999999999999</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1.5</v>
      </c>
      <c r="K42" s="87"/>
      <c r="L42" s="122">
        <v>1.5</v>
      </c>
      <c r="M42" s="87"/>
      <c r="N42" s="122">
        <v>1.5</v>
      </c>
      <c r="O42" s="87"/>
      <c r="P42" s="122">
        <v>1.5</v>
      </c>
      <c r="Q42" s="88"/>
      <c r="R42" s="87"/>
      <c r="S42" s="122">
        <v>1.5</v>
      </c>
      <c r="T42" s="87"/>
      <c r="U42" s="122">
        <v>1.5</v>
      </c>
      <c r="V42" s="87"/>
      <c r="W42" s="122">
        <v>1.5</v>
      </c>
      <c r="X42" s="88"/>
      <c r="Y42" s="88"/>
      <c r="Z42" s="88"/>
      <c r="AA42" s="87"/>
      <c r="AB42" s="3">
        <v>1.5</v>
      </c>
      <c r="AC42" s="91">
        <v>1.5</v>
      </c>
      <c r="AD42" s="88"/>
      <c r="AE42" s="87"/>
      <c r="AF42" s="4">
        <v>1.5</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YGJpR1UFgJ1v5HOweXdu5T+JHa4PhD3p8RdXjTFlURoUNF1GENDStQHbmYDsTnR4hQBVy4qUXAQLFj8Mds5ThA==" saltValue="ewJxDZI5RDpGrBKpG3yPe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EE50E66-4308-48FA-BE96-46C40CEFD3D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YEPP - Yeppoon (66/11kV)</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64B38-8D9A-4950-9AEE-9CD3C0D73113}">
  <sheetPr codeName="Sheet307"/>
  <dimension ref="A2:AA293"/>
  <sheetViews>
    <sheetView tabSelected="1" workbookViewId="0">
      <pane ySplit="5" topLeftCell="A6" activePane="bottomLeft" state="frozen"/>
      <selection pane="bottomLeft" activeCell="Z11" sqref="Z11"/>
    </sheetView>
  </sheetViews>
  <sheetFormatPr defaultRowHeight="15" x14ac:dyDescent="0.25"/>
  <cols>
    <col min="1" max="1" width="9.140625" style="60"/>
    <col min="2" max="2" width="32.140625" style="60" bestFit="1" customWidth="1"/>
    <col min="3" max="3" width="15.42578125" style="60" bestFit="1" customWidth="1"/>
    <col min="4" max="4" width="1.28515625" style="61" customWidth="1"/>
    <col min="5" max="13" width="9.140625" style="61"/>
    <col min="14" max="14" width="9.5703125" style="61" bestFit="1" customWidth="1"/>
    <col min="15" max="15" width="1.28515625" style="61" hidden="1" customWidth="1"/>
    <col min="16" max="16" width="18.42578125" style="61" hidden="1" customWidth="1"/>
    <col min="17" max="21" width="9.140625" style="61" hidden="1" customWidth="1"/>
    <col min="22" max="22" width="1.85546875" style="61" hidden="1" customWidth="1"/>
    <col min="23" max="23" width="9.140625" style="61" hidden="1" customWidth="1"/>
    <col min="24" max="25" width="9.140625" style="61"/>
    <col min="26" max="16384" width="9.140625" style="60"/>
  </cols>
  <sheetData>
    <row r="2" spans="2:27" ht="15" customHeight="1" x14ac:dyDescent="0.25">
      <c r="E2" s="68" t="s">
        <v>28</v>
      </c>
      <c r="F2" s="68"/>
      <c r="G2" s="68"/>
      <c r="H2" s="68"/>
      <c r="I2" s="68"/>
      <c r="J2" s="68"/>
      <c r="K2" s="68"/>
      <c r="L2" s="68"/>
      <c r="M2" s="68"/>
      <c r="N2" s="68"/>
      <c r="X2" s="76" t="s">
        <v>1889</v>
      </c>
      <c r="Y2" s="76"/>
      <c r="Z2" s="76"/>
      <c r="AA2" s="76"/>
    </row>
    <row r="3" spans="2:27" ht="15" customHeight="1" x14ac:dyDescent="0.25">
      <c r="E3" s="69"/>
      <c r="F3" s="69"/>
      <c r="G3" s="69"/>
      <c r="H3" s="69"/>
      <c r="I3" s="69"/>
      <c r="J3" s="69"/>
      <c r="K3" s="69"/>
      <c r="L3" s="69"/>
      <c r="M3" s="69"/>
      <c r="N3" s="69"/>
      <c r="X3" s="76"/>
      <c r="Y3" s="76"/>
      <c r="Z3" s="76"/>
      <c r="AA3" s="76"/>
    </row>
    <row r="4" spans="2:27" x14ac:dyDescent="0.25">
      <c r="E4" s="70" t="s">
        <v>16</v>
      </c>
      <c r="F4" s="71"/>
      <c r="G4" s="71"/>
      <c r="H4" s="71"/>
      <c r="I4" s="72"/>
      <c r="J4" s="73" t="s">
        <v>17</v>
      </c>
      <c r="K4" s="74"/>
      <c r="L4" s="74"/>
      <c r="M4" s="74"/>
      <c r="N4" s="75"/>
    </row>
    <row r="5" spans="2:27" ht="25.5" x14ac:dyDescent="0.25">
      <c r="B5" s="30" t="s">
        <v>1571</v>
      </c>
      <c r="C5" s="31" t="s">
        <v>1572</v>
      </c>
      <c r="E5" s="62" t="s">
        <v>18</v>
      </c>
      <c r="F5" s="62" t="s">
        <v>19</v>
      </c>
      <c r="G5" s="62" t="s">
        <v>20</v>
      </c>
      <c r="H5" s="62" t="s">
        <v>21</v>
      </c>
      <c r="I5" s="62" t="s">
        <v>22</v>
      </c>
      <c r="J5" s="62">
        <v>2020</v>
      </c>
      <c r="K5" s="62">
        <v>2021</v>
      </c>
      <c r="L5" s="62">
        <v>2022</v>
      </c>
      <c r="M5" s="62">
        <v>2023</v>
      </c>
      <c r="N5" s="62">
        <v>2024</v>
      </c>
      <c r="P5" s="63" t="s">
        <v>1573</v>
      </c>
      <c r="Q5" s="63" t="s">
        <v>1</v>
      </c>
      <c r="R5" s="63" t="s">
        <v>1574</v>
      </c>
      <c r="S5" s="63" t="s">
        <v>1575</v>
      </c>
      <c r="T5" s="63" t="str">
        <f>"Summer "&amp;$E$2&amp;" Range Results"</f>
        <v>Summer NCC Rating (MVA) Range Results</v>
      </c>
      <c r="U5" s="63" t="str">
        <f>"Winter "&amp;$E$2&amp;" Range Results"</f>
        <v>Winter NCC Rating (MVA) Range Results</v>
      </c>
      <c r="V5" s="63"/>
      <c r="W5" s="63" t="s">
        <v>1576</v>
      </c>
    </row>
    <row r="6" spans="2:27" x14ac:dyDescent="0.25">
      <c r="B6" s="59" t="s">
        <v>1284</v>
      </c>
      <c r="C6" s="60" t="s">
        <v>1286</v>
      </c>
      <c r="E6" s="64">
        <f t="shared" ref="E6:I15" ca="1" si="0">IF(AND($R6&lt;&gt;"", $T6&lt;&gt;"", $E$2&lt;&gt;"", $E$2&lt;&gt;"-"), IF(INDEX(INDIRECT($T6), MATCH(E$5, INDIRECT($R6), 0))&lt;&gt;"", IF(ISNUMBER(INDEX(INDIRECT($T6), MATCH(E$5, INDIRECT($R6), 0))), ROUND(INDEX(INDIRECT($T6), MATCH(E$5, INDIRECT($R6), 0)), 1), IF($E$2="Meets Security Standard", PROPER(INDEX(INDIRECT($T6), MATCH(E$5, INDIRECT($R6), 0))), INDEX(INDIRECT($T6), MATCH(E$5, INDIRECT($R6), 0)))), ""), "")</f>
        <v>48</v>
      </c>
      <c r="F6" s="64">
        <f t="shared" ca="1" si="0"/>
        <v>48</v>
      </c>
      <c r="G6" s="64">
        <f t="shared" ca="1" si="0"/>
        <v>48</v>
      </c>
      <c r="H6" s="64">
        <f t="shared" ca="1" si="0"/>
        <v>48</v>
      </c>
      <c r="I6" s="64">
        <f t="shared" ca="1" si="0"/>
        <v>48</v>
      </c>
      <c r="J6" s="64">
        <f t="shared" ref="J6:N15" ca="1" si="1">IF(AND($S6&lt;&gt;"", $U6&lt;&gt;"", $E$2&lt;&gt;"", $E$2&lt;&gt;"-"), IF(INDEX(INDIRECT($U6), MATCH(TEXT(J$5, "????"), INDIRECT($S6), 0))&lt;&gt;"", IF(INDEX(INDIRECT($U6), MATCH(TEXT(J$5, "????"), INDIRECT($S6), 0))&lt;&gt;"", IF(ISNUMBER(INDEX(INDIRECT($U6), MATCH(TEXT(J$5, "????"), INDIRECT($S6), 0))), ROUND(INDEX(INDIRECT($U6), MATCH(TEXT(J$5, "????"), INDIRECT($S6), 0)), 1), IF($E$2="Meets Security Standard", PROPER(INDEX(INDIRECT($U6), MATCH(TEXT(J$5, "????"), INDIRECT($S6), 0))), INDEX(INDIRECT($U6), MATCH(TEXT(J$5, "????"), INDIRECT($S6), 0)))), ""), ""), "")</f>
        <v>55.6</v>
      </c>
      <c r="K6" s="64">
        <f t="shared" ca="1" si="1"/>
        <v>55.6</v>
      </c>
      <c r="L6" s="64">
        <f t="shared" ca="1" si="1"/>
        <v>55.6</v>
      </c>
      <c r="M6" s="64">
        <f t="shared" ca="1" si="1"/>
        <v>55.6</v>
      </c>
      <c r="N6" s="64">
        <f t="shared" ca="1" si="1"/>
        <v>55.6</v>
      </c>
      <c r="P6" s="65" t="str">
        <f t="shared" ref="P6:P37" si="2">IF($B6&lt;&gt;"",IF(ISERROR(FIND(" (",$B6))=FALSE, IF(ISERROR(FIND("Skid", MID($B6,1,FIND(" (",$B6)-1)))=FALSE, MID($B6, FIND("(", $B6)+1, FIND(")", $B6)-(FIND("(", $B6)+1)), MID($B6,1,FIND(" (",$B6)-1)),""))</f>
        <v>Agnes Water</v>
      </c>
      <c r="Q6" s="65" t="s">
        <v>1577</v>
      </c>
      <c r="R6" s="65" t="str">
        <f t="shared" ref="R6:R69" ca="1" si="3">IF(ISERROR(MATCH("PEAK LOAD FORECAST AND CAPACITY", INDIRECT($Q6&amp;"!$e$1:$e$55"), 0))=FALSE, ADDRESS(MATCH("PEAK LOAD FORECAST AND CAPACITY", INDIRECT($Q6&amp;"!$e$1:$e$55"), 0)+1, MATCH("SUMMER", INDIRECT(ADDRESS(MATCH("PEAK LOAD FORECAST AND CAPACITY", INDIRECT($Q6&amp;"!$e$1:$e$55"), 0), 1, 1, TRUE, $Q6)&amp;":$AQ"&amp;MATCH("PEAK LOAD FORECAST AND CAPACITY", INDIRECT($Q6&amp;"!$e$1:$e$55"), 0)), 0), 1, TRUE, $Q6)&amp;":"&amp;ADDRESS(MATCH("PEAK LOAD FORECAST AND CAPACITY", INDIRECT($Q6&amp;"!$e$1:$e$55"), 0)+1, MATCH("WINTER", INDIRECT(ADDRESS(MATCH("PEAK LOAD FORECAST AND CAPACITY", INDIRECT($Q6&amp;"!$e$1:$e$55"), 0), 1, 1, TRUE, $Q6)&amp;":$AQ"&amp;MATCH("PEAK LOAD FORECAST AND CAPACITY", INDIRECT($Q6&amp;"!$e$1:$e$55"), 0)), 0)-1, 1, TRUE),
IF(ISERROR(MATCH("PEAK LOAD FORECAST AND CAPACITY", INDIRECT($Q6&amp;"!$D$1:$D$55"), 0))=FALSE, ADDRESS(MATCH("PEAK LOAD FORECAST AND CAPACITY", INDIRECT($Q6&amp;"!$D$1:$D$55"), 0)+1, MATCH("SUMMER", INDIRECT(ADDRESS(MATCH("PEAK LOAD FORECAST AND CAPACITY", INDIRECT($Q6&amp;"!$D$1:$D$55"), 0), 1, 1, TRUE, $Q6)&amp;":$AQ"&amp;MATCH("PEAK LOAD FORECAST AND CAPACITY", INDIRECT($Q6&amp;"!$D$1:$D$55"), 0)), 0), 1, TRUE, $Q6)&amp;":"&amp;ADDRESS(MATCH("PEAK LOAD FORECAST AND CAPACITY", INDIRECT($Q6&amp;"!$D$1:$D$55"), 0)+1, MATCH("WINTER", INDIRECT(ADDRESS(MATCH("PEAK LOAD FORECAST AND CAPACITY", INDIRECT($Q6&amp;"!$D$1:$D$55"), 0), 1, 1, TRUE, $Q6)&amp;":$AQ"&amp;MATCH("PEAK LOAD FORECAST AND CAPACITY", INDIRECT($Q6&amp;"!$D$1:$D$55"), 0)), 0)-1, 1, TRUE), ""))</f>
        <v>AGWA!$J$25:$T$25</v>
      </c>
      <c r="S6" s="65" t="str">
        <f t="shared" ref="S6:S69" ca="1" si="4">IF(ISERROR(MATCH("PEAK LOAD FORECAST AND CAPACITY", INDIRECT($Q6&amp;"!$e$1:$e$55"), 0))=FALSE, ADDRESS(MATCH("PEAK LOAD FORECAST AND CAPACITY", INDIRECT($Q6&amp;"!$e$1:$e$55"), 0)+1, MATCH("WINTER", INDIRECT(ADDRESS(MATCH("PEAK LOAD FORECAST AND CAPACITY", INDIRECT($Q6&amp;"!$e$1:$e$55"), 0), 1, 1, TRUE, $Q6)&amp;":$AQ"&amp;MATCH("PEAK LOAD FORECAST AND CAPACITY", INDIRECT($Q6&amp;"!$e$1:$e$55"), 0)), 0), 1, TRUE, $Q6)&amp;":"&amp;ADDRESS(MATCH("PEAK LOAD FORECAST AND CAPACITY", INDIRECT($Q6&amp;"!$e$1:$e$55"), 0)+1, 43, 1, TRUE),
IF(ISERROR(MATCH("PEAK LOAD FORECAST AND CAPACITY", INDIRECT($Q6&amp;"!$D$1:$D$55"), 0))=FALSE, ADDRESS(MATCH("PEAK LOAD FORECAST AND CAPACITY", INDIRECT($Q6&amp;"!$D$1:$D$55"), 0)+1, MATCH("WINTER", INDIRECT(ADDRESS(MATCH("PEAK LOAD FORECAST AND CAPACITY", INDIRECT($Q6&amp;"!$D$1:$D$55"), 0), 1, 1, TRUE, $Q6)&amp;":$AQ"&amp;MATCH("PEAK LOAD FORECAST AND CAPACITY", INDIRECT($Q6&amp;"!$D$1:$D$55"), 0)), 0), 1, TRUE, $Q6)&amp;":"&amp;ADDRESS(MATCH("PEAK LOAD FORECAST AND CAPACITY", INDIRECT($Q6&amp;"!$D$1:$D$55"), 0)+1, 43, 1, TRUE), ""))</f>
        <v>AGWA!$U$25:$AQ$25</v>
      </c>
      <c r="T6" s="65" t="str">
        <f t="shared" ref="T6:T69" ca="1" si="5">IF(ISERROR(MATCH($E$2, INDIRECT($Q6&amp;"!$E$1:$E$55"), 0))=FALSE, ADDRESS(MATCH($E$2, INDIRECT($Q6&amp;"!$E$1:$E$55"), 0), MATCH("SUMMER", INDIRECT(ADDRESS(MATCH("PEAK LOAD FORECAST AND CAPACITY", INDIRECT($Q6&amp;"!$E$1:$E$55"), 0), 1, 1, TRUE, $Q6)&amp;":$AQ"&amp;MATCH("PEAK LOAD FORECAST AND CAPACITY", INDIRECT($Q6&amp;"!$E$1:$E$55"), 0)), 0), 1, TRUE, $Q6)&amp;":"&amp;
ADDRESS(MATCH($E$2, INDIRECT($Q6&amp;"!$E$1:$E$55"), 0), MATCH("WINTER", INDIRECT(ADDRESS(MATCH("PEAK LOAD FORECAST AND CAPACITY", INDIRECT($Q6&amp;"!$E$1:$E$55"), 0), 1, 1, TRUE, $Q6)&amp;":$AQ"&amp;MATCH("PEAK LOAD FORECAST AND CAPACITY", INDIRECT($Q6&amp;"!$E$1:$E$55"), 0)), 0)-1, 1, TRUE),
IF(ISERROR(MATCH($E$2, INDIRECT($Q6&amp;"!$d$1:$d$55"), 0))=FALSE, ADDRESS(MATCH($E$2, INDIRECT($Q6&amp;"!$d$1:$d$55"), 0), MATCH("SUMMER", INDIRECT(ADDRESS(MATCH("PEAK LOAD FORECAST AND CAPACITY", INDIRECT($Q6&amp;"!$d$1:$d$55"), 0), 1, 1, TRUE, $Q6)&amp;":$AQ"&amp;MATCH("PEAK LOAD FORECAST AND CAPACITY", INDIRECT($Q6&amp;"!$d$1:$d$55"), 0)), 0), 1, TRUE, $Q6)&amp;":"&amp;
ADDRESS(MATCH($E$2, INDIRECT($Q6&amp;"!$d$1:$d$55"), 0), MATCH("WINTER", INDIRECT(ADDRESS(MATCH("PEAK LOAD FORECAST AND CAPACITY", INDIRECT($Q6&amp;"!$d$1:$d$55"), 0), 1, 1, TRUE, $Q6)&amp;":$AQ"&amp;MATCH("PEAK LOAD FORECAST AND CAPACITY", INDIRECT($Q6&amp;"!$d$1:$d$55"), 0)), 0)-1, 1, TRUE), ""))</f>
        <v>AGWA!$J$26:$T$26</v>
      </c>
      <c r="U6" s="65" t="str">
        <f t="shared" ref="U6:U69" ca="1" si="6">IF(ISERROR(MATCH($E$2, INDIRECT($Q6&amp;"!$E$1:$E$55"), 0))=FALSE, ADDRESS(MATCH($E$2, INDIRECT($Q6&amp;"!$E$1:$E$55"), 0), MATCH("WINTER", INDIRECT(ADDRESS(MATCH("PEAK LOAD FORECAST AND CAPACITY", INDIRECT($Q6&amp;"!$E$1:$E$55"), 0), 1, 1, TRUE, $Q6)&amp;":$AQ"&amp;MATCH("PEAK LOAD FORECAST AND CAPACITY", INDIRECT($Q6&amp;"!$E$1:$E$55"), 0)), 0), 1, TRUE, $Q6)&amp;":"&amp;
ADDRESS(MATCH($E$2, INDIRECT($Q6&amp;"!$E$1:$E$55"), 0), 43, 1, TRUE),
IF(ISERROR(MATCH($E$2, INDIRECT($Q6&amp;"!$d$1:$d$55"), 0))=FALSE, ADDRESS(MATCH($E$2, INDIRECT($Q6&amp;"!$d$1:$d$55"), 0), MATCH("WINTER", INDIRECT(ADDRESS(MATCH("PEAK LOAD FORECAST AND CAPACITY", INDIRECT($Q6&amp;"!$d$1:$d$55"), 0), 1, 1, TRUE, $Q6)&amp;":$AQ"&amp;MATCH("PEAK LOAD FORECAST AND CAPACITY", INDIRECT($Q6&amp;"!$d$1:$d$55"), 0)), 0), 1, TRUE, $Q6)&amp;":"&amp;
ADDRESS(MATCH($E$2, INDIRECT($Q6&amp;"!$d$1:$d$55"), 0), 43, 1, TRUE), ""))</f>
        <v>AGWA!$U$26:$AQ$26</v>
      </c>
      <c r="V6" s="65"/>
      <c r="W6" s="65" t="s">
        <v>28</v>
      </c>
    </row>
    <row r="7" spans="2:27" x14ac:dyDescent="0.25">
      <c r="B7" s="59" t="s">
        <v>1287</v>
      </c>
      <c r="C7" s="60" t="s">
        <v>1286</v>
      </c>
      <c r="E7" s="64">
        <f t="shared" ca="1" si="0"/>
        <v>61.6</v>
      </c>
      <c r="F7" s="64">
        <f t="shared" ca="1" si="0"/>
        <v>61.6</v>
      </c>
      <c r="G7" s="64">
        <f t="shared" ca="1" si="0"/>
        <v>61.6</v>
      </c>
      <c r="H7" s="64">
        <f t="shared" ca="1" si="0"/>
        <v>61.6</v>
      </c>
      <c r="I7" s="64">
        <f t="shared" ca="1" si="0"/>
        <v>61.6</v>
      </c>
      <c r="J7" s="64">
        <f t="shared" ca="1" si="1"/>
        <v>64.7</v>
      </c>
      <c r="K7" s="64">
        <f t="shared" ca="1" si="1"/>
        <v>64.7</v>
      </c>
      <c r="L7" s="64">
        <f t="shared" ca="1" si="1"/>
        <v>64.7</v>
      </c>
      <c r="M7" s="64">
        <f t="shared" ca="1" si="1"/>
        <v>64.7</v>
      </c>
      <c r="N7" s="64">
        <f t="shared" ca="1" si="1"/>
        <v>64.7</v>
      </c>
      <c r="P7" s="65" t="str">
        <f t="shared" si="2"/>
        <v>Aitkenvale</v>
      </c>
      <c r="Q7" s="65" t="s">
        <v>1578</v>
      </c>
      <c r="R7" s="65" t="str">
        <f t="shared" ca="1" si="3"/>
        <v>AITK!$J$25:$T$25</v>
      </c>
      <c r="S7" s="65" t="str">
        <f t="shared" ca="1" si="4"/>
        <v>AITK!$U$25:$AQ$25</v>
      </c>
      <c r="T7" s="65" t="str">
        <f t="shared" ca="1" si="5"/>
        <v>AITK!$J$26:$T$26</v>
      </c>
      <c r="U7" s="65" t="str">
        <f t="shared" ca="1" si="6"/>
        <v>AITK!$U$26:$AQ$26</v>
      </c>
      <c r="V7" s="65"/>
      <c r="W7" s="65" t="s">
        <v>29</v>
      </c>
    </row>
    <row r="8" spans="2:27" x14ac:dyDescent="0.25">
      <c r="B8" s="59" t="s">
        <v>1288</v>
      </c>
      <c r="C8" s="60" t="s">
        <v>1286</v>
      </c>
      <c r="E8" s="64">
        <f t="shared" ca="1" si="0"/>
        <v>70</v>
      </c>
      <c r="F8" s="64">
        <f t="shared" ca="1" si="0"/>
        <v>70</v>
      </c>
      <c r="G8" s="64">
        <f t="shared" ca="1" si="0"/>
        <v>70</v>
      </c>
      <c r="H8" s="64">
        <f t="shared" ca="1" si="0"/>
        <v>70</v>
      </c>
      <c r="I8" s="64">
        <f t="shared" ca="1" si="0"/>
        <v>70</v>
      </c>
      <c r="J8" s="64">
        <f t="shared" ca="1" si="1"/>
        <v>73.5</v>
      </c>
      <c r="K8" s="64">
        <f t="shared" ca="1" si="1"/>
        <v>73.5</v>
      </c>
      <c r="L8" s="64">
        <f t="shared" ca="1" si="1"/>
        <v>73.5</v>
      </c>
      <c r="M8" s="64">
        <f t="shared" ca="1" si="1"/>
        <v>73.5</v>
      </c>
      <c r="N8" s="64">
        <f t="shared" ca="1" si="1"/>
        <v>73.5</v>
      </c>
      <c r="P8" s="65" t="str">
        <f t="shared" si="2"/>
        <v>Alan Sherriff</v>
      </c>
      <c r="Q8" s="65" t="s">
        <v>1579</v>
      </c>
      <c r="R8" s="65" t="str">
        <f t="shared" ca="1" si="3"/>
        <v>ALSH!$J$25:$T$25</v>
      </c>
      <c r="S8" s="65" t="str">
        <f t="shared" ca="1" si="4"/>
        <v>ALSH!$U$25:$AQ$25</v>
      </c>
      <c r="T8" s="65" t="str">
        <f t="shared" ca="1" si="5"/>
        <v>ALSH!$J$26:$T$26</v>
      </c>
      <c r="U8" s="65" t="str">
        <f t="shared" ca="1" si="6"/>
        <v>ALSH!$U$26:$AQ$26</v>
      </c>
      <c r="V8" s="65"/>
      <c r="W8" s="65" t="s">
        <v>30</v>
      </c>
    </row>
    <row r="9" spans="2:27" x14ac:dyDescent="0.25">
      <c r="B9" s="59" t="s">
        <v>1289</v>
      </c>
      <c r="C9" s="60" t="s">
        <v>1286</v>
      </c>
      <c r="E9" s="64">
        <f t="shared" ca="1" si="0"/>
        <v>90.7</v>
      </c>
      <c r="F9" s="64">
        <f t="shared" ca="1" si="0"/>
        <v>90.7</v>
      </c>
      <c r="G9" s="64">
        <f t="shared" ca="1" si="0"/>
        <v>90.7</v>
      </c>
      <c r="H9" s="64">
        <f t="shared" ca="1" si="0"/>
        <v>90.7</v>
      </c>
      <c r="I9" s="64">
        <f t="shared" ca="1" si="0"/>
        <v>90.7</v>
      </c>
      <c r="J9" s="64">
        <f t="shared" ca="1" si="1"/>
        <v>93.7</v>
      </c>
      <c r="K9" s="64">
        <f t="shared" ca="1" si="1"/>
        <v>93.7</v>
      </c>
      <c r="L9" s="64">
        <f t="shared" ca="1" si="1"/>
        <v>93.7</v>
      </c>
      <c r="M9" s="64">
        <f t="shared" ca="1" si="1"/>
        <v>93.7</v>
      </c>
      <c r="N9" s="64">
        <f t="shared" ca="1" si="1"/>
        <v>93.7</v>
      </c>
      <c r="P9" s="65" t="str">
        <f t="shared" si="2"/>
        <v>Alfred Street</v>
      </c>
      <c r="Q9" s="65" t="s">
        <v>1580</v>
      </c>
      <c r="R9" s="65" t="str">
        <f t="shared" ca="1" si="3"/>
        <v>ALST!$J$25:$T$25</v>
      </c>
      <c r="S9" s="65" t="str">
        <f t="shared" ca="1" si="4"/>
        <v>ALST!$U$25:$AQ$25</v>
      </c>
      <c r="T9" s="65" t="str">
        <f t="shared" ca="1" si="5"/>
        <v>ALST!$J$26:$T$26</v>
      </c>
      <c r="U9" s="65" t="str">
        <f t="shared" ca="1" si="6"/>
        <v>ALST!$U$26:$AQ$26</v>
      </c>
      <c r="V9" s="65"/>
      <c r="W9" s="65" t="s">
        <v>31</v>
      </c>
    </row>
    <row r="10" spans="2:27" x14ac:dyDescent="0.25">
      <c r="B10" s="59" t="s">
        <v>1538</v>
      </c>
      <c r="C10" s="60" t="s">
        <v>1539</v>
      </c>
      <c r="E10" s="64">
        <f t="shared" ca="1" si="0"/>
        <v>200</v>
      </c>
      <c r="F10" s="64">
        <f t="shared" ca="1" si="0"/>
        <v>200</v>
      </c>
      <c r="G10" s="64">
        <f t="shared" ca="1" si="0"/>
        <v>200</v>
      </c>
      <c r="H10" s="64">
        <f t="shared" ca="1" si="0"/>
        <v>200</v>
      </c>
      <c r="I10" s="64">
        <f t="shared" ca="1" si="0"/>
        <v>200</v>
      </c>
      <c r="J10" s="64">
        <f t="shared" ca="1" si="1"/>
        <v>200</v>
      </c>
      <c r="K10" s="64">
        <f t="shared" ca="1" si="1"/>
        <v>200</v>
      </c>
      <c r="L10" s="64">
        <f t="shared" ca="1" si="1"/>
        <v>200</v>
      </c>
      <c r="M10" s="64">
        <f t="shared" ca="1" si="1"/>
        <v>200</v>
      </c>
      <c r="N10" s="64">
        <f t="shared" ca="1" si="1"/>
        <v>200</v>
      </c>
      <c r="P10" s="65" t="str">
        <f t="shared" si="2"/>
        <v>Alligator Creek BSP</v>
      </c>
      <c r="Q10" s="66" t="s">
        <v>1581</v>
      </c>
      <c r="R10" s="65" t="str">
        <f t="shared" ca="1" si="3"/>
        <v>'T065'!$I$23:$S$23</v>
      </c>
      <c r="S10" s="65" t="str">
        <f t="shared" ca="1" si="4"/>
        <v>'T065'!$T$23:$AQ$23</v>
      </c>
      <c r="T10" s="65" t="str">
        <f t="shared" ca="1" si="5"/>
        <v>'T065'!$I$24:$S$24</v>
      </c>
      <c r="U10" s="65" t="str">
        <f t="shared" ca="1" si="6"/>
        <v>'T065'!$T$24:$AQ$24</v>
      </c>
      <c r="V10" s="65"/>
      <c r="W10" s="65" t="s">
        <v>32</v>
      </c>
    </row>
    <row r="11" spans="2:27" x14ac:dyDescent="0.25">
      <c r="B11" s="59" t="s">
        <v>1290</v>
      </c>
      <c r="C11" s="60" t="s">
        <v>1286</v>
      </c>
      <c r="E11" s="64">
        <f t="shared" ca="1" si="0"/>
        <v>7.3</v>
      </c>
      <c r="F11" s="64">
        <f t="shared" ca="1" si="0"/>
        <v>7.3</v>
      </c>
      <c r="G11" s="64">
        <f t="shared" ca="1" si="0"/>
        <v>7.3</v>
      </c>
      <c r="H11" s="64">
        <f t="shared" ca="1" si="0"/>
        <v>7.3</v>
      </c>
      <c r="I11" s="64">
        <f t="shared" ca="1" si="0"/>
        <v>7.3</v>
      </c>
      <c r="J11" s="64">
        <f t="shared" ca="1" si="1"/>
        <v>7.9</v>
      </c>
      <c r="K11" s="64">
        <f t="shared" ca="1" si="1"/>
        <v>7.9</v>
      </c>
      <c r="L11" s="64">
        <f t="shared" ca="1" si="1"/>
        <v>7.9</v>
      </c>
      <c r="M11" s="64">
        <f t="shared" ca="1" si="1"/>
        <v>7.9</v>
      </c>
      <c r="N11" s="64">
        <f t="shared" ca="1" si="1"/>
        <v>7.9</v>
      </c>
      <c r="P11" s="65" t="str">
        <f t="shared" si="2"/>
        <v>Allora</v>
      </c>
      <c r="Q11" s="65" t="s">
        <v>1582</v>
      </c>
      <c r="R11" s="65" t="str">
        <f t="shared" ca="1" si="3"/>
        <v>ALLO!$J$25:$T$25</v>
      </c>
      <c r="S11" s="65" t="str">
        <f t="shared" ca="1" si="4"/>
        <v>ALLO!$U$25:$AQ$25</v>
      </c>
      <c r="T11" s="65" t="str">
        <f t="shared" ca="1" si="5"/>
        <v>ALLO!$J$26:$T$26</v>
      </c>
      <c r="U11" s="65" t="str">
        <f t="shared" ca="1" si="6"/>
        <v>ALLO!$U$26:$AQ$26</v>
      </c>
      <c r="V11" s="65"/>
      <c r="W11" s="65" t="s">
        <v>33</v>
      </c>
    </row>
    <row r="12" spans="2:27" x14ac:dyDescent="0.25">
      <c r="B12" s="59" t="s">
        <v>1291</v>
      </c>
      <c r="C12" s="60" t="s">
        <v>1286</v>
      </c>
      <c r="E12" s="64">
        <f t="shared" ca="1" si="0"/>
        <v>88.1</v>
      </c>
      <c r="F12" s="64">
        <f t="shared" ca="1" si="0"/>
        <v>88.1</v>
      </c>
      <c r="G12" s="64">
        <f t="shared" ca="1" si="0"/>
        <v>88.1</v>
      </c>
      <c r="H12" s="64">
        <f t="shared" ca="1" si="0"/>
        <v>88.1</v>
      </c>
      <c r="I12" s="64">
        <f t="shared" ca="1" si="0"/>
        <v>88.1</v>
      </c>
      <c r="J12" s="64">
        <f t="shared" ca="1" si="1"/>
        <v>97.4</v>
      </c>
      <c r="K12" s="64">
        <f t="shared" ca="1" si="1"/>
        <v>97.4</v>
      </c>
      <c r="L12" s="64">
        <f t="shared" ca="1" si="1"/>
        <v>97.4</v>
      </c>
      <c r="M12" s="64">
        <f t="shared" ca="1" si="1"/>
        <v>97.4</v>
      </c>
      <c r="N12" s="64">
        <f t="shared" ca="1" si="1"/>
        <v>97.4</v>
      </c>
      <c r="P12" s="65" t="str">
        <f t="shared" si="2"/>
        <v>Atherton</v>
      </c>
      <c r="Q12" s="65" t="s">
        <v>1583</v>
      </c>
      <c r="R12" s="65" t="str">
        <f t="shared" ca="1" si="3"/>
        <v>ATHE!$J$25:$T$25</v>
      </c>
      <c r="S12" s="65" t="str">
        <f t="shared" ca="1" si="4"/>
        <v>ATHE!$U$25:$AQ$25</v>
      </c>
      <c r="T12" s="65" t="str">
        <f t="shared" ca="1" si="5"/>
        <v>ATHE!$J$26:$T$26</v>
      </c>
      <c r="U12" s="65" t="str">
        <f t="shared" ca="1" si="6"/>
        <v>ATHE!$U$26:$AQ$26</v>
      </c>
      <c r="V12" s="65"/>
      <c r="W12" s="65" t="s">
        <v>34</v>
      </c>
    </row>
    <row r="13" spans="2:27" x14ac:dyDescent="0.25">
      <c r="B13" s="59" t="s">
        <v>1292</v>
      </c>
      <c r="C13" s="60" t="s">
        <v>1286</v>
      </c>
      <c r="E13" s="64">
        <f t="shared" ca="1" si="0"/>
        <v>24.4</v>
      </c>
      <c r="F13" s="64">
        <f t="shared" ca="1" si="0"/>
        <v>24.4</v>
      </c>
      <c r="G13" s="64">
        <f t="shared" ca="1" si="0"/>
        <v>24.4</v>
      </c>
      <c r="H13" s="64">
        <f t="shared" ca="1" si="0"/>
        <v>24.4</v>
      </c>
      <c r="I13" s="64">
        <f t="shared" ca="1" si="0"/>
        <v>24.4</v>
      </c>
      <c r="J13" s="64">
        <f t="shared" ca="1" si="1"/>
        <v>25.7</v>
      </c>
      <c r="K13" s="64">
        <f t="shared" ca="1" si="1"/>
        <v>25.7</v>
      </c>
      <c r="L13" s="64">
        <f t="shared" ca="1" si="1"/>
        <v>25.7</v>
      </c>
      <c r="M13" s="64">
        <f t="shared" ca="1" si="1"/>
        <v>25.7</v>
      </c>
      <c r="N13" s="64">
        <f t="shared" ca="1" si="1"/>
        <v>25.7</v>
      </c>
      <c r="P13" s="65" t="str">
        <f t="shared" si="2"/>
        <v>Awoonga</v>
      </c>
      <c r="Q13" s="65" t="s">
        <v>1584</v>
      </c>
      <c r="R13" s="65" t="str">
        <f t="shared" ca="1" si="3"/>
        <v>AWOO!$J$25:$T$25</v>
      </c>
      <c r="S13" s="65" t="str">
        <f t="shared" ca="1" si="4"/>
        <v>AWOO!$U$25:$AQ$25</v>
      </c>
      <c r="T13" s="65" t="str">
        <f t="shared" ca="1" si="5"/>
        <v>AWOO!$J$26:$T$26</v>
      </c>
      <c r="U13" s="65" t="str">
        <f t="shared" ca="1" si="6"/>
        <v>AWOO!$U$26:$AQ$26</v>
      </c>
      <c r="V13" s="65"/>
      <c r="W13" s="65" t="s">
        <v>35</v>
      </c>
    </row>
    <row r="14" spans="2:27" x14ac:dyDescent="0.25">
      <c r="B14" s="59" t="s">
        <v>1293</v>
      </c>
      <c r="C14" s="60" t="s">
        <v>1286</v>
      </c>
      <c r="E14" s="64">
        <f t="shared" ca="1" si="0"/>
        <v>23.9</v>
      </c>
      <c r="F14" s="64">
        <f t="shared" ca="1" si="0"/>
        <v>23.9</v>
      </c>
      <c r="G14" s="64">
        <f t="shared" ca="1" si="0"/>
        <v>23.9</v>
      </c>
      <c r="H14" s="64">
        <f t="shared" ca="1" si="0"/>
        <v>23.9</v>
      </c>
      <c r="I14" s="64">
        <f t="shared" ca="1" si="0"/>
        <v>23.9</v>
      </c>
      <c r="J14" s="64">
        <f t="shared" ca="1" si="1"/>
        <v>25.4</v>
      </c>
      <c r="K14" s="64">
        <f t="shared" ca="1" si="1"/>
        <v>25.4</v>
      </c>
      <c r="L14" s="64">
        <f t="shared" ca="1" si="1"/>
        <v>25.4</v>
      </c>
      <c r="M14" s="64">
        <f t="shared" ca="1" si="1"/>
        <v>25.4</v>
      </c>
      <c r="N14" s="64">
        <f t="shared" ca="1" si="1"/>
        <v>25.4</v>
      </c>
      <c r="P14" s="65" t="str">
        <f t="shared" si="2"/>
        <v>Ayr</v>
      </c>
      <c r="Q14" s="65" t="s">
        <v>1585</v>
      </c>
      <c r="R14" s="65" t="str">
        <f t="shared" ca="1" si="3"/>
        <v>AYRZ!$J$25:$T$25</v>
      </c>
      <c r="S14" s="65" t="str">
        <f t="shared" ca="1" si="4"/>
        <v>AYRZ!$U$25:$AQ$25</v>
      </c>
      <c r="T14" s="65" t="str">
        <f t="shared" ca="1" si="5"/>
        <v>AYRZ!$J$26:$T$26</v>
      </c>
      <c r="U14" s="65" t="str">
        <f t="shared" ca="1" si="6"/>
        <v>AYRZ!$U$26:$AQ$26</v>
      </c>
      <c r="V14" s="65"/>
      <c r="W14" s="65" t="s">
        <v>1586</v>
      </c>
    </row>
    <row r="15" spans="2:27" x14ac:dyDescent="0.25">
      <c r="B15" s="59" t="s">
        <v>1294</v>
      </c>
      <c r="C15" s="60" t="s">
        <v>1286</v>
      </c>
      <c r="E15" s="64">
        <f t="shared" ca="1" si="0"/>
        <v>7</v>
      </c>
      <c r="F15" s="64">
        <f t="shared" ca="1" si="0"/>
        <v>7</v>
      </c>
      <c r="G15" s="64">
        <f t="shared" ca="1" si="0"/>
        <v>7</v>
      </c>
      <c r="H15" s="64">
        <f t="shared" ca="1" si="0"/>
        <v>7</v>
      </c>
      <c r="I15" s="64">
        <f t="shared" ca="1" si="0"/>
        <v>7</v>
      </c>
      <c r="J15" s="64">
        <f t="shared" ca="1" si="1"/>
        <v>7.5</v>
      </c>
      <c r="K15" s="64">
        <f t="shared" ca="1" si="1"/>
        <v>7.5</v>
      </c>
      <c r="L15" s="64">
        <f t="shared" ca="1" si="1"/>
        <v>7.5</v>
      </c>
      <c r="M15" s="64">
        <f t="shared" ca="1" si="1"/>
        <v>7.5</v>
      </c>
      <c r="N15" s="64">
        <f t="shared" ca="1" si="1"/>
        <v>7.5</v>
      </c>
      <c r="P15" s="65" t="str">
        <f t="shared" si="2"/>
        <v>Balberra</v>
      </c>
      <c r="Q15" s="65" t="s">
        <v>1587</v>
      </c>
      <c r="R15" s="65" t="str">
        <f t="shared" ca="1" si="3"/>
        <v>BALB!$J$25:$T$25</v>
      </c>
      <c r="S15" s="65" t="str">
        <f t="shared" ca="1" si="4"/>
        <v>BALB!$U$25:$AQ$25</v>
      </c>
      <c r="T15" s="65" t="str">
        <f t="shared" ca="1" si="5"/>
        <v>BALB!$J$26:$T$26</v>
      </c>
      <c r="U15" s="65" t="str">
        <f t="shared" ca="1" si="6"/>
        <v>BALB!$U$26:$AQ$26</v>
      </c>
      <c r="V15" s="65"/>
      <c r="W15" s="65" t="s">
        <v>1588</v>
      </c>
    </row>
    <row r="16" spans="2:27" x14ac:dyDescent="0.25">
      <c r="B16" s="59" t="s">
        <v>1295</v>
      </c>
      <c r="C16" s="60" t="s">
        <v>1286</v>
      </c>
      <c r="E16" s="64">
        <f t="shared" ref="E16:I25" ca="1" si="7">IF(AND($R16&lt;&gt;"", $T16&lt;&gt;"", $E$2&lt;&gt;"", $E$2&lt;&gt;"-"), IF(INDEX(INDIRECT($T16), MATCH(E$5, INDIRECT($R16), 0))&lt;&gt;"", IF(ISNUMBER(INDEX(INDIRECT($T16), MATCH(E$5, INDIRECT($R16), 0))), ROUND(INDEX(INDIRECT($T16), MATCH(E$5, INDIRECT($R16), 0)), 1), IF($E$2="Meets Security Standard", PROPER(INDEX(INDIRECT($T16), MATCH(E$5, INDIRECT($R16), 0))), INDEX(INDIRECT($T16), MATCH(E$5, INDIRECT($R16), 0)))), ""), "")</f>
        <v>2.2000000000000002</v>
      </c>
      <c r="F16" s="64">
        <f t="shared" ca="1" si="7"/>
        <v>2.2000000000000002</v>
      </c>
      <c r="G16" s="64">
        <f t="shared" ca="1" si="7"/>
        <v>2.2000000000000002</v>
      </c>
      <c r="H16" s="64">
        <f t="shared" ca="1" si="7"/>
        <v>2.2000000000000002</v>
      </c>
      <c r="I16" s="64">
        <f t="shared" ca="1" si="7"/>
        <v>2.2000000000000002</v>
      </c>
      <c r="J16" s="64">
        <f t="shared" ref="J16:N25" ca="1" si="8">IF(AND($S16&lt;&gt;"", $U16&lt;&gt;"", $E$2&lt;&gt;"", $E$2&lt;&gt;"-"), IF(INDEX(INDIRECT($U16), MATCH(TEXT(J$5, "????"), INDIRECT($S16), 0))&lt;&gt;"", IF(INDEX(INDIRECT($U16), MATCH(TEXT(J$5, "????"), INDIRECT($S16), 0))&lt;&gt;"", IF(ISNUMBER(INDEX(INDIRECT($U16), MATCH(TEXT(J$5, "????"), INDIRECT($S16), 0))), ROUND(INDEX(INDIRECT($U16), MATCH(TEXT(J$5, "????"), INDIRECT($S16), 0)), 1), IF($E$2="Meets Security Standard", PROPER(INDEX(INDIRECT($U16), MATCH(TEXT(J$5, "????"), INDIRECT($S16), 0))), INDEX(INDIRECT($U16), MATCH(TEXT(J$5, "????"), INDIRECT($S16), 0)))), ""), ""), "")</f>
        <v>2.2000000000000002</v>
      </c>
      <c r="K16" s="64">
        <f t="shared" ca="1" si="8"/>
        <v>2.2000000000000002</v>
      </c>
      <c r="L16" s="64">
        <f t="shared" ca="1" si="8"/>
        <v>2.2000000000000002</v>
      </c>
      <c r="M16" s="64">
        <f t="shared" ca="1" si="8"/>
        <v>2.2000000000000002</v>
      </c>
      <c r="N16" s="64">
        <f t="shared" ca="1" si="8"/>
        <v>2.2000000000000002</v>
      </c>
      <c r="P16" s="65" t="str">
        <f t="shared" si="2"/>
        <v>Bambaroo</v>
      </c>
      <c r="Q16" s="65" t="s">
        <v>1589</v>
      </c>
      <c r="R16" s="65" t="str">
        <f t="shared" ca="1" si="3"/>
        <v>BAMB!$J$25:$T$25</v>
      </c>
      <c r="S16" s="65" t="str">
        <f t="shared" ca="1" si="4"/>
        <v>BAMB!$U$25:$AQ$25</v>
      </c>
      <c r="T16" s="65" t="str">
        <f t="shared" ca="1" si="5"/>
        <v>BAMB!$J$26:$T$26</v>
      </c>
      <c r="U16" s="65" t="str">
        <f t="shared" ca="1" si="6"/>
        <v>BAMB!$U$26:$AQ$26</v>
      </c>
      <c r="V16" s="65"/>
      <c r="W16" s="65" t="s">
        <v>39</v>
      </c>
    </row>
    <row r="17" spans="2:23" x14ac:dyDescent="0.25">
      <c r="B17" s="59" t="s">
        <v>1296</v>
      </c>
      <c r="C17" s="60" t="s">
        <v>1286</v>
      </c>
      <c r="E17" s="64">
        <f t="shared" ca="1" si="7"/>
        <v>4</v>
      </c>
      <c r="F17" s="64">
        <f t="shared" ca="1" si="7"/>
        <v>4</v>
      </c>
      <c r="G17" s="64">
        <f t="shared" ca="1" si="7"/>
        <v>4</v>
      </c>
      <c r="H17" s="64">
        <f t="shared" ca="1" si="7"/>
        <v>4</v>
      </c>
      <c r="I17" s="64">
        <f t="shared" ca="1" si="7"/>
        <v>4</v>
      </c>
      <c r="J17" s="64">
        <f t="shared" ca="1" si="8"/>
        <v>4</v>
      </c>
      <c r="K17" s="64">
        <f t="shared" ca="1" si="8"/>
        <v>4</v>
      </c>
      <c r="L17" s="64">
        <f t="shared" ca="1" si="8"/>
        <v>4</v>
      </c>
      <c r="M17" s="64">
        <f t="shared" ca="1" si="8"/>
        <v>4</v>
      </c>
      <c r="N17" s="64">
        <f t="shared" ca="1" si="8"/>
        <v>4</v>
      </c>
      <c r="P17" s="65" t="str">
        <f t="shared" si="2"/>
        <v>Barcaldine</v>
      </c>
      <c r="Q17" s="65" t="s">
        <v>1590</v>
      </c>
      <c r="R17" s="65" t="str">
        <f t="shared" ca="1" si="3"/>
        <v>BARR!$J$25:$T$25</v>
      </c>
      <c r="S17" s="65" t="str">
        <f t="shared" ca="1" si="4"/>
        <v>BARR!$U$25:$AQ$25</v>
      </c>
      <c r="T17" s="65" t="str">
        <f t="shared" ca="1" si="5"/>
        <v>BARR!$J$26:$T$26</v>
      </c>
      <c r="U17" s="65" t="str">
        <f t="shared" ca="1" si="6"/>
        <v>BARR!$U$26:$AQ$26</v>
      </c>
      <c r="V17" s="65"/>
      <c r="W17" s="65" t="s">
        <v>40</v>
      </c>
    </row>
    <row r="18" spans="2:23" x14ac:dyDescent="0.25">
      <c r="B18" s="59" t="s">
        <v>1540</v>
      </c>
      <c r="C18" s="60" t="s">
        <v>1539</v>
      </c>
      <c r="E18" s="64">
        <f t="shared" ca="1" si="7"/>
        <v>26.6</v>
      </c>
      <c r="F18" s="64">
        <f t="shared" ca="1" si="7"/>
        <v>26.6</v>
      </c>
      <c r="G18" s="64">
        <f t="shared" ca="1" si="7"/>
        <v>26.6</v>
      </c>
      <c r="H18" s="64">
        <f t="shared" ca="1" si="7"/>
        <v>26.6</v>
      </c>
      <c r="I18" s="64">
        <f t="shared" ca="1" si="7"/>
        <v>26.6</v>
      </c>
      <c r="J18" s="64">
        <f t="shared" ca="1" si="8"/>
        <v>26.6</v>
      </c>
      <c r="K18" s="64">
        <f t="shared" ca="1" si="8"/>
        <v>26.6</v>
      </c>
      <c r="L18" s="64">
        <f t="shared" ca="1" si="8"/>
        <v>26.6</v>
      </c>
      <c r="M18" s="64">
        <f t="shared" ca="1" si="8"/>
        <v>26.6</v>
      </c>
      <c r="N18" s="64">
        <f t="shared" ca="1" si="8"/>
        <v>26.6</v>
      </c>
      <c r="P18" s="65" t="str">
        <f t="shared" si="2"/>
        <v>Barcaldine BSP</v>
      </c>
      <c r="Q18" s="65" t="s">
        <v>1591</v>
      </c>
      <c r="R18" s="65" t="str">
        <f t="shared" ca="1" si="3"/>
        <v>'T072'!$I$23:$S$23</v>
      </c>
      <c r="S18" s="65" t="str">
        <f t="shared" ca="1" si="4"/>
        <v>'T072'!$T$23:$AQ$23</v>
      </c>
      <c r="T18" s="65" t="str">
        <f t="shared" ca="1" si="5"/>
        <v>'T072'!$I$24:$S$24</v>
      </c>
      <c r="U18" s="65" t="str">
        <f t="shared" ca="1" si="6"/>
        <v>'T072'!$T$24:$AQ$24</v>
      </c>
      <c r="V18" s="65"/>
      <c r="W18" s="65" t="s">
        <v>41</v>
      </c>
    </row>
    <row r="19" spans="2:23" x14ac:dyDescent="0.25">
      <c r="B19" s="59" t="s">
        <v>1297</v>
      </c>
      <c r="C19" s="60" t="s">
        <v>1286</v>
      </c>
      <c r="E19" s="64">
        <f t="shared" ca="1" si="7"/>
        <v>69.900000000000006</v>
      </c>
      <c r="F19" s="64">
        <f t="shared" ca="1" si="7"/>
        <v>69.900000000000006</v>
      </c>
      <c r="G19" s="64">
        <f t="shared" ca="1" si="7"/>
        <v>69.900000000000006</v>
      </c>
      <c r="H19" s="64">
        <f t="shared" ca="1" si="7"/>
        <v>69.900000000000006</v>
      </c>
      <c r="I19" s="64">
        <f t="shared" ca="1" si="7"/>
        <v>69.900000000000006</v>
      </c>
      <c r="J19" s="64">
        <f t="shared" ca="1" si="8"/>
        <v>74.8</v>
      </c>
      <c r="K19" s="64">
        <f t="shared" ca="1" si="8"/>
        <v>74.8</v>
      </c>
      <c r="L19" s="64">
        <f t="shared" ca="1" si="8"/>
        <v>74.8</v>
      </c>
      <c r="M19" s="64">
        <f t="shared" ca="1" si="8"/>
        <v>74.8</v>
      </c>
      <c r="N19" s="64">
        <f t="shared" ca="1" si="8"/>
        <v>74.8</v>
      </c>
      <c r="P19" s="65" t="str">
        <f t="shared" si="2"/>
        <v>Bargara</v>
      </c>
      <c r="Q19" s="65" t="s">
        <v>1592</v>
      </c>
      <c r="R19" s="65" t="str">
        <f t="shared" ca="1" si="3"/>
        <v>BARG!$J$25:$T$25</v>
      </c>
      <c r="S19" s="65" t="str">
        <f t="shared" ca="1" si="4"/>
        <v>BARG!$U$25:$AQ$25</v>
      </c>
      <c r="T19" s="65" t="str">
        <f t="shared" ca="1" si="5"/>
        <v>BARG!$J$26:$T$26</v>
      </c>
      <c r="U19" s="65" t="str">
        <f t="shared" ca="1" si="6"/>
        <v>BARG!$U$26:$AQ$26</v>
      </c>
      <c r="V19" s="65"/>
      <c r="W19" s="65" t="s">
        <v>42</v>
      </c>
    </row>
    <row r="20" spans="2:23" x14ac:dyDescent="0.25">
      <c r="B20" s="59" t="s">
        <v>1298</v>
      </c>
      <c r="C20" s="60" t="s">
        <v>1286</v>
      </c>
      <c r="E20" s="64">
        <f t="shared" ca="1" si="7"/>
        <v>4</v>
      </c>
      <c r="F20" s="64">
        <f t="shared" ca="1" si="7"/>
        <v>4</v>
      </c>
      <c r="G20" s="64">
        <f t="shared" ca="1" si="7"/>
        <v>4</v>
      </c>
      <c r="H20" s="64">
        <f t="shared" ca="1" si="7"/>
        <v>4</v>
      </c>
      <c r="I20" s="64">
        <f t="shared" ca="1" si="7"/>
        <v>4</v>
      </c>
      <c r="J20" s="64">
        <f t="shared" ca="1" si="8"/>
        <v>4</v>
      </c>
      <c r="K20" s="64">
        <f t="shared" ca="1" si="8"/>
        <v>4</v>
      </c>
      <c r="L20" s="64">
        <f t="shared" ca="1" si="8"/>
        <v>4</v>
      </c>
      <c r="M20" s="64">
        <f t="shared" ca="1" si="8"/>
        <v>4</v>
      </c>
      <c r="N20" s="64">
        <f t="shared" ca="1" si="8"/>
        <v>4</v>
      </c>
      <c r="P20" s="65" t="str">
        <f t="shared" si="2"/>
        <v>Barratta</v>
      </c>
      <c r="Q20" s="65" t="s">
        <v>1590</v>
      </c>
      <c r="R20" s="65" t="str">
        <f t="shared" ca="1" si="3"/>
        <v>BARR!$J$25:$T$25</v>
      </c>
      <c r="S20" s="65" t="str">
        <f t="shared" ca="1" si="4"/>
        <v>BARR!$U$25:$AQ$25</v>
      </c>
      <c r="T20" s="65" t="str">
        <f t="shared" ca="1" si="5"/>
        <v>BARR!$J$26:$T$26</v>
      </c>
      <c r="U20" s="65" t="str">
        <f t="shared" ca="1" si="6"/>
        <v>BARR!$U$26:$AQ$26</v>
      </c>
      <c r="V20" s="65"/>
      <c r="W20" s="65" t="s">
        <v>43</v>
      </c>
    </row>
    <row r="21" spans="2:23" x14ac:dyDescent="0.25">
      <c r="B21" s="59" t="s">
        <v>1299</v>
      </c>
      <c r="C21" s="60" t="s">
        <v>1286</v>
      </c>
      <c r="E21" s="64">
        <f t="shared" ca="1" si="7"/>
        <v>20.9</v>
      </c>
      <c r="F21" s="64">
        <f t="shared" ca="1" si="7"/>
        <v>20.9</v>
      </c>
      <c r="G21" s="64">
        <f t="shared" ca="1" si="7"/>
        <v>20.9</v>
      </c>
      <c r="H21" s="64">
        <f t="shared" ca="1" si="7"/>
        <v>20.9</v>
      </c>
      <c r="I21" s="64">
        <f t="shared" ca="1" si="7"/>
        <v>20.9</v>
      </c>
      <c r="J21" s="64">
        <f t="shared" ca="1" si="8"/>
        <v>23.3</v>
      </c>
      <c r="K21" s="64">
        <f t="shared" ca="1" si="8"/>
        <v>23.3</v>
      </c>
      <c r="L21" s="64">
        <f t="shared" ca="1" si="8"/>
        <v>23.3</v>
      </c>
      <c r="M21" s="64">
        <f t="shared" ca="1" si="8"/>
        <v>23.3</v>
      </c>
      <c r="N21" s="64">
        <f t="shared" ca="1" si="8"/>
        <v>23.3</v>
      </c>
      <c r="P21" s="65" t="str">
        <f t="shared" si="2"/>
        <v>Bedford Weir</v>
      </c>
      <c r="Q21" s="65" t="s">
        <v>1593</v>
      </c>
      <c r="R21" s="65" t="str">
        <f t="shared" ca="1" si="3"/>
        <v>BEWE!$J$25:$T$25</v>
      </c>
      <c r="S21" s="65" t="str">
        <f t="shared" ca="1" si="4"/>
        <v>BEWE!$U$25:$AQ$25</v>
      </c>
      <c r="T21" s="65" t="str">
        <f t="shared" ca="1" si="5"/>
        <v>BEWE!$J$26:$T$26</v>
      </c>
      <c r="U21" s="65" t="str">
        <f t="shared" ca="1" si="6"/>
        <v>BEWE!$U$26:$AQ$26</v>
      </c>
      <c r="V21" s="65"/>
      <c r="W21" s="65" t="s">
        <v>44</v>
      </c>
    </row>
    <row r="22" spans="2:23" x14ac:dyDescent="0.25">
      <c r="B22" s="59" t="s">
        <v>1300</v>
      </c>
      <c r="C22" s="60" t="s">
        <v>1286</v>
      </c>
      <c r="E22" s="64">
        <f t="shared" ca="1" si="7"/>
        <v>73.900000000000006</v>
      </c>
      <c r="F22" s="64">
        <f t="shared" ca="1" si="7"/>
        <v>73.900000000000006</v>
      </c>
      <c r="G22" s="64">
        <f t="shared" ca="1" si="7"/>
        <v>73.900000000000006</v>
      </c>
      <c r="H22" s="64">
        <f t="shared" ca="1" si="7"/>
        <v>73.900000000000006</v>
      </c>
      <c r="I22" s="64">
        <f t="shared" ca="1" si="7"/>
        <v>73.900000000000006</v>
      </c>
      <c r="J22" s="64">
        <f t="shared" ca="1" si="8"/>
        <v>76.599999999999994</v>
      </c>
      <c r="K22" s="64">
        <f t="shared" ca="1" si="8"/>
        <v>76.599999999999994</v>
      </c>
      <c r="L22" s="64">
        <f t="shared" ca="1" si="8"/>
        <v>76.599999999999994</v>
      </c>
      <c r="M22" s="64">
        <f t="shared" ca="1" si="8"/>
        <v>76.599999999999994</v>
      </c>
      <c r="N22" s="64">
        <f t="shared" ca="1" si="8"/>
        <v>76.599999999999994</v>
      </c>
      <c r="P22" s="65" t="str">
        <f t="shared" si="2"/>
        <v>Belgian Gardens</v>
      </c>
      <c r="Q22" s="65" t="s">
        <v>1594</v>
      </c>
      <c r="R22" s="65" t="str">
        <f t="shared" ca="1" si="3"/>
        <v>BEGA!$J$25:$T$25</v>
      </c>
      <c r="S22" s="65" t="str">
        <f t="shared" ca="1" si="4"/>
        <v>BEGA!$U$25:$AQ$25</v>
      </c>
      <c r="T22" s="65" t="str">
        <f t="shared" ca="1" si="5"/>
        <v>BEGA!$J$26:$T$26</v>
      </c>
      <c r="U22" s="65" t="str">
        <f t="shared" ca="1" si="6"/>
        <v>BEGA!$U$26:$AQ$26</v>
      </c>
      <c r="V22" s="65"/>
      <c r="W22" s="65" t="s">
        <v>45</v>
      </c>
    </row>
    <row r="23" spans="2:23" x14ac:dyDescent="0.25">
      <c r="B23" s="59" t="s">
        <v>1301</v>
      </c>
      <c r="C23" s="60" t="s">
        <v>1286</v>
      </c>
      <c r="E23" s="64">
        <f t="shared" ca="1" si="7"/>
        <v>78.5</v>
      </c>
      <c r="F23" s="64">
        <f t="shared" ca="1" si="7"/>
        <v>78.5</v>
      </c>
      <c r="G23" s="64">
        <f t="shared" ca="1" si="7"/>
        <v>78.5</v>
      </c>
      <c r="H23" s="64">
        <f t="shared" ca="1" si="7"/>
        <v>78.5</v>
      </c>
      <c r="I23" s="64">
        <f t="shared" ca="1" si="7"/>
        <v>78.5</v>
      </c>
      <c r="J23" s="64">
        <f t="shared" ca="1" si="8"/>
        <v>88</v>
      </c>
      <c r="K23" s="64">
        <f t="shared" ca="1" si="8"/>
        <v>88</v>
      </c>
      <c r="L23" s="64">
        <f t="shared" ca="1" si="8"/>
        <v>88</v>
      </c>
      <c r="M23" s="64">
        <f t="shared" ca="1" si="8"/>
        <v>88</v>
      </c>
      <c r="N23" s="64">
        <f t="shared" ca="1" si="8"/>
        <v>88</v>
      </c>
      <c r="P23" s="65" t="str">
        <f t="shared" si="2"/>
        <v>Berserker</v>
      </c>
      <c r="Q23" s="65" t="s">
        <v>1595</v>
      </c>
      <c r="R23" s="65" t="str">
        <f t="shared" ca="1" si="3"/>
        <v>BERS!$J$25:$T$25</v>
      </c>
      <c r="S23" s="65" t="str">
        <f t="shared" ca="1" si="4"/>
        <v>BERS!$U$25:$AQ$25</v>
      </c>
      <c r="T23" s="65" t="str">
        <f t="shared" ca="1" si="5"/>
        <v>BERS!$J$26:$T$26</v>
      </c>
      <c r="U23" s="65" t="str">
        <f t="shared" ca="1" si="6"/>
        <v>BERS!$U$26:$AQ$26</v>
      </c>
      <c r="V23" s="65"/>
      <c r="W23" s="65" t="s">
        <v>46</v>
      </c>
    </row>
    <row r="24" spans="2:23" x14ac:dyDescent="0.25">
      <c r="B24" s="59" t="s">
        <v>1302</v>
      </c>
      <c r="C24" s="60" t="s">
        <v>1286</v>
      </c>
      <c r="E24" s="64">
        <f t="shared" ca="1" si="7"/>
        <v>47.3</v>
      </c>
      <c r="F24" s="64">
        <f t="shared" ca="1" si="7"/>
        <v>47.3</v>
      </c>
      <c r="G24" s="64">
        <f t="shared" ca="1" si="7"/>
        <v>47.3</v>
      </c>
      <c r="H24" s="64">
        <f t="shared" ca="1" si="7"/>
        <v>47.3</v>
      </c>
      <c r="I24" s="64">
        <f t="shared" ca="1" si="7"/>
        <v>47.3</v>
      </c>
      <c r="J24" s="64">
        <f t="shared" ca="1" si="8"/>
        <v>55</v>
      </c>
      <c r="K24" s="64">
        <f t="shared" ca="1" si="8"/>
        <v>55</v>
      </c>
      <c r="L24" s="64">
        <f t="shared" ca="1" si="8"/>
        <v>55</v>
      </c>
      <c r="M24" s="64">
        <f t="shared" ca="1" si="8"/>
        <v>55</v>
      </c>
      <c r="N24" s="64">
        <f t="shared" ca="1" si="8"/>
        <v>55</v>
      </c>
      <c r="P24" s="65" t="str">
        <f t="shared" si="2"/>
        <v>Biloela</v>
      </c>
      <c r="Q24" s="65" t="s">
        <v>1596</v>
      </c>
      <c r="R24" s="65" t="str">
        <f t="shared" ca="1" si="3"/>
        <v>BILO!$J$25:$T$25</v>
      </c>
      <c r="S24" s="65" t="str">
        <f t="shared" ca="1" si="4"/>
        <v>BILO!$U$25:$AQ$25</v>
      </c>
      <c r="T24" s="65" t="str">
        <f t="shared" ca="1" si="5"/>
        <v>BILO!$J$26:$T$26</v>
      </c>
      <c r="U24" s="65" t="str">
        <f t="shared" ca="1" si="6"/>
        <v>BILO!$U$26:$AQ$26</v>
      </c>
      <c r="V24" s="65"/>
      <c r="W24" s="65" t="s">
        <v>47</v>
      </c>
    </row>
    <row r="25" spans="2:23" x14ac:dyDescent="0.25">
      <c r="B25" s="59" t="s">
        <v>1303</v>
      </c>
      <c r="C25" s="60" t="s">
        <v>1286</v>
      </c>
      <c r="E25" s="64">
        <f t="shared" ca="1" si="7"/>
        <v>11</v>
      </c>
      <c r="F25" s="64">
        <f t="shared" ca="1" si="7"/>
        <v>11</v>
      </c>
      <c r="G25" s="64">
        <f t="shared" ca="1" si="7"/>
        <v>11</v>
      </c>
      <c r="H25" s="64">
        <f t="shared" ca="1" si="7"/>
        <v>11</v>
      </c>
      <c r="I25" s="64">
        <f t="shared" ca="1" si="7"/>
        <v>11</v>
      </c>
      <c r="J25" s="64">
        <f t="shared" ca="1" si="8"/>
        <v>12</v>
      </c>
      <c r="K25" s="64">
        <f t="shared" ca="1" si="8"/>
        <v>12</v>
      </c>
      <c r="L25" s="64">
        <f t="shared" ca="1" si="8"/>
        <v>12</v>
      </c>
      <c r="M25" s="64">
        <f t="shared" ca="1" si="8"/>
        <v>12</v>
      </c>
      <c r="N25" s="64">
        <f t="shared" ca="1" si="8"/>
        <v>12</v>
      </c>
      <c r="P25" s="65" t="str">
        <f t="shared" si="2"/>
        <v>Bingegang</v>
      </c>
      <c r="Q25" s="65" t="s">
        <v>1597</v>
      </c>
      <c r="R25" s="65" t="str">
        <f t="shared" ca="1" si="3"/>
        <v>BING!$J$25:$T$25</v>
      </c>
      <c r="S25" s="65" t="str">
        <f t="shared" ca="1" si="4"/>
        <v>BING!$U$25:$AQ$25</v>
      </c>
      <c r="T25" s="65" t="str">
        <f t="shared" ca="1" si="5"/>
        <v>BING!$J$26:$T$26</v>
      </c>
      <c r="U25" s="65" t="str">
        <f t="shared" ca="1" si="6"/>
        <v>BING!$U$26:$AQ$26</v>
      </c>
      <c r="V25" s="65"/>
      <c r="W25" s="65" t="s">
        <v>48</v>
      </c>
    </row>
    <row r="26" spans="2:23" x14ac:dyDescent="0.25">
      <c r="B26" s="59" t="s">
        <v>1304</v>
      </c>
      <c r="C26" s="60" t="s">
        <v>1286</v>
      </c>
      <c r="E26" s="64">
        <f t="shared" ref="E26:I35" ca="1" si="9">IF(AND($R26&lt;&gt;"", $T26&lt;&gt;"", $E$2&lt;&gt;"", $E$2&lt;&gt;"-"), IF(INDEX(INDIRECT($T26), MATCH(E$5, INDIRECT($R26), 0))&lt;&gt;"", IF(ISNUMBER(INDEX(INDIRECT($T26), MATCH(E$5, INDIRECT($R26), 0))), ROUND(INDEX(INDIRECT($T26), MATCH(E$5, INDIRECT($R26), 0)), 1), IF($E$2="Meets Security Standard", PROPER(INDEX(INDIRECT($T26), MATCH(E$5, INDIRECT($R26), 0))), INDEX(INDIRECT($T26), MATCH(E$5, INDIRECT($R26), 0)))), ""), "")</f>
        <v>56</v>
      </c>
      <c r="F26" s="64">
        <f t="shared" ca="1" si="9"/>
        <v>56</v>
      </c>
      <c r="G26" s="64">
        <f t="shared" ca="1" si="9"/>
        <v>56</v>
      </c>
      <c r="H26" s="64">
        <f t="shared" ca="1" si="9"/>
        <v>56</v>
      </c>
      <c r="I26" s="64">
        <f t="shared" ca="1" si="9"/>
        <v>56</v>
      </c>
      <c r="J26" s="64">
        <f t="shared" ref="J26:N35" ca="1" si="10">IF(AND($S26&lt;&gt;"", $U26&lt;&gt;"", $E$2&lt;&gt;"", $E$2&lt;&gt;"-"), IF(INDEX(INDIRECT($U26), MATCH(TEXT(J$5, "????"), INDIRECT($S26), 0))&lt;&gt;"", IF(INDEX(INDIRECT($U26), MATCH(TEXT(J$5, "????"), INDIRECT($S26), 0))&lt;&gt;"", IF(ISNUMBER(INDEX(INDIRECT($U26), MATCH(TEXT(J$5, "????"), INDIRECT($S26), 0))), ROUND(INDEX(INDIRECT($U26), MATCH(TEXT(J$5, "????"), INDIRECT($S26), 0)), 1), IF($E$2="Meets Security Standard", PROPER(INDEX(INDIRECT($U26), MATCH(TEXT(J$5, "????"), INDIRECT($S26), 0))), INDEX(INDIRECT($U26), MATCH(TEXT(J$5, "????"), INDIRECT($S26), 0)))), ""), ""), "")</f>
        <v>59.1</v>
      </c>
      <c r="K26" s="64">
        <f t="shared" ca="1" si="10"/>
        <v>59.1</v>
      </c>
      <c r="L26" s="64">
        <f t="shared" ca="1" si="10"/>
        <v>59.1</v>
      </c>
      <c r="M26" s="64">
        <f t="shared" ca="1" si="10"/>
        <v>59.1</v>
      </c>
      <c r="N26" s="64">
        <f t="shared" ca="1" si="10"/>
        <v>59.1</v>
      </c>
      <c r="P26" s="65" t="str">
        <f t="shared" si="2"/>
        <v>Black River</v>
      </c>
      <c r="Q26" s="65" t="s">
        <v>1598</v>
      </c>
      <c r="R26" s="65" t="str">
        <f t="shared" ca="1" si="3"/>
        <v>BLRI!$J$25:$T$25</v>
      </c>
      <c r="S26" s="65" t="str">
        <f t="shared" ca="1" si="4"/>
        <v>BLRI!$U$25:$AQ$25</v>
      </c>
      <c r="T26" s="65" t="str">
        <f t="shared" ca="1" si="5"/>
        <v>BLRI!$J$26:$T$26</v>
      </c>
      <c r="U26" s="65" t="str">
        <f t="shared" ca="1" si="6"/>
        <v>BLRI!$U$26:$AQ$26</v>
      </c>
      <c r="V26" s="65"/>
      <c r="W26" s="65" t="s">
        <v>50</v>
      </c>
    </row>
    <row r="27" spans="2:23" x14ac:dyDescent="0.25">
      <c r="B27" s="59" t="s">
        <v>1305</v>
      </c>
      <c r="C27" s="60" t="s">
        <v>1286</v>
      </c>
      <c r="E27" s="64">
        <f t="shared" ca="1" si="9"/>
        <v>13.9</v>
      </c>
      <c r="F27" s="64">
        <f t="shared" ca="1" si="9"/>
        <v>13.9</v>
      </c>
      <c r="G27" s="64">
        <f t="shared" ca="1" si="9"/>
        <v>13.9</v>
      </c>
      <c r="H27" s="64">
        <f t="shared" ca="1" si="9"/>
        <v>13.9</v>
      </c>
      <c r="I27" s="64">
        <f t="shared" ca="1" si="9"/>
        <v>13.9</v>
      </c>
      <c r="J27" s="64">
        <f t="shared" ca="1" si="10"/>
        <v>16.5</v>
      </c>
      <c r="K27" s="64">
        <f t="shared" ca="1" si="10"/>
        <v>16.5</v>
      </c>
      <c r="L27" s="64">
        <f t="shared" ca="1" si="10"/>
        <v>16.5</v>
      </c>
      <c r="M27" s="64">
        <f t="shared" ca="1" si="10"/>
        <v>16.5</v>
      </c>
      <c r="N27" s="64">
        <f t="shared" ca="1" si="10"/>
        <v>16.5</v>
      </c>
      <c r="P27" s="65" t="str">
        <f t="shared" si="2"/>
        <v>Blackall</v>
      </c>
      <c r="Q27" s="65" t="s">
        <v>1599</v>
      </c>
      <c r="R27" s="65" t="str">
        <f t="shared" ca="1" si="3"/>
        <v>BLAK!$J$25:$T$25</v>
      </c>
      <c r="S27" s="65" t="str">
        <f t="shared" ca="1" si="4"/>
        <v>BLAK!$U$25:$AQ$25</v>
      </c>
      <c r="T27" s="65" t="str">
        <f t="shared" ca="1" si="5"/>
        <v>BLAK!$J$26:$T$26</v>
      </c>
      <c r="U27" s="65" t="str">
        <f t="shared" ca="1" si="6"/>
        <v>BLAK!$U$26:$AQ$26</v>
      </c>
      <c r="V27" s="65"/>
      <c r="W27" s="65"/>
    </row>
    <row r="28" spans="2:23" x14ac:dyDescent="0.25">
      <c r="B28" s="59" t="s">
        <v>1872</v>
      </c>
      <c r="C28" s="60" t="s">
        <v>1286</v>
      </c>
      <c r="E28" s="64">
        <f t="shared" ca="1" si="9"/>
        <v>20</v>
      </c>
      <c r="F28" s="64">
        <f t="shared" ca="1" si="9"/>
        <v>20</v>
      </c>
      <c r="G28" s="64">
        <f t="shared" ca="1" si="9"/>
        <v>20</v>
      </c>
      <c r="H28" s="64">
        <f t="shared" ca="1" si="9"/>
        <v>20</v>
      </c>
      <c r="I28" s="64">
        <f t="shared" ca="1" si="9"/>
        <v>20</v>
      </c>
      <c r="J28" s="64">
        <f t="shared" ca="1" si="10"/>
        <v>22</v>
      </c>
      <c r="K28" s="64">
        <f t="shared" ca="1" si="10"/>
        <v>22</v>
      </c>
      <c r="L28" s="64">
        <f t="shared" ca="1" si="10"/>
        <v>22</v>
      </c>
      <c r="M28" s="64">
        <f t="shared" ca="1" si="10"/>
        <v>22</v>
      </c>
      <c r="N28" s="64">
        <f t="shared" ca="1" si="10"/>
        <v>22</v>
      </c>
      <c r="P28" s="65" t="str">
        <f t="shared" si="2"/>
        <v>Blackwater</v>
      </c>
      <c r="Q28" s="65" t="s">
        <v>1600</v>
      </c>
      <c r="R28" s="65" t="str">
        <f t="shared" ca="1" si="3"/>
        <v>BLAC!$J$25:$T$25</v>
      </c>
      <c r="S28" s="65" t="str">
        <f t="shared" ca="1" si="4"/>
        <v>BLAC!$U$25:$AQ$25</v>
      </c>
      <c r="T28" s="65" t="str">
        <f t="shared" ca="1" si="5"/>
        <v>BLAC!$J$26:$T$26</v>
      </c>
      <c r="U28" s="65" t="str">
        <f t="shared" ca="1" si="6"/>
        <v>BLAC!$U$26:$AQ$26</v>
      </c>
      <c r="V28" s="65"/>
      <c r="W28" s="65"/>
    </row>
    <row r="29" spans="2:23" x14ac:dyDescent="0.25">
      <c r="B29" s="59" t="s">
        <v>1306</v>
      </c>
      <c r="C29" s="60" t="s">
        <v>1286</v>
      </c>
      <c r="E29" s="64">
        <f t="shared" ca="1" si="9"/>
        <v>5.3</v>
      </c>
      <c r="F29" s="64">
        <f t="shared" ca="1" si="9"/>
        <v>5.3</v>
      </c>
      <c r="G29" s="64">
        <f t="shared" ca="1" si="9"/>
        <v>5.3</v>
      </c>
      <c r="H29" s="64">
        <f t="shared" ca="1" si="9"/>
        <v>5.3</v>
      </c>
      <c r="I29" s="64">
        <f t="shared" ca="1" si="9"/>
        <v>5.3</v>
      </c>
      <c r="J29" s="64">
        <f t="shared" ca="1" si="10"/>
        <v>5.5</v>
      </c>
      <c r="K29" s="64">
        <f t="shared" ca="1" si="10"/>
        <v>5.5</v>
      </c>
      <c r="L29" s="64">
        <f t="shared" ca="1" si="10"/>
        <v>5.5</v>
      </c>
      <c r="M29" s="64">
        <f t="shared" ca="1" si="10"/>
        <v>5.5</v>
      </c>
      <c r="N29" s="64">
        <f t="shared" ca="1" si="10"/>
        <v>5.5</v>
      </c>
      <c r="P29" s="65" t="str">
        <f t="shared" si="2"/>
        <v>Bluewater</v>
      </c>
      <c r="Q29" s="65" t="s">
        <v>1601</v>
      </c>
      <c r="R29" s="65" t="str">
        <f t="shared" ca="1" si="3"/>
        <v>BLUE!$J$25:$T$25</v>
      </c>
      <c r="S29" s="65" t="str">
        <f t="shared" ca="1" si="4"/>
        <v>BLUE!$U$25:$AQ$25</v>
      </c>
      <c r="T29" s="65" t="str">
        <f t="shared" ca="1" si="5"/>
        <v>BLUE!$J$26:$T$26</v>
      </c>
      <c r="U29" s="65" t="str">
        <f t="shared" ca="1" si="6"/>
        <v>BLUE!$U$26:$AQ$26</v>
      </c>
      <c r="V29" s="65"/>
      <c r="W29" s="65"/>
    </row>
    <row r="30" spans="2:23" x14ac:dyDescent="0.25">
      <c r="B30" s="59" t="s">
        <v>1541</v>
      </c>
      <c r="C30" s="60" t="s">
        <v>1539</v>
      </c>
      <c r="E30" s="64">
        <f t="shared" ca="1" si="9"/>
        <v>151.19999999999999</v>
      </c>
      <c r="F30" s="64">
        <f t="shared" ca="1" si="9"/>
        <v>151.19999999999999</v>
      </c>
      <c r="G30" s="64">
        <f t="shared" ca="1" si="9"/>
        <v>151.19999999999999</v>
      </c>
      <c r="H30" s="64">
        <f t="shared" ca="1" si="9"/>
        <v>151.19999999999999</v>
      </c>
      <c r="I30" s="64">
        <f t="shared" ca="1" si="9"/>
        <v>151.19999999999999</v>
      </c>
      <c r="J30" s="64">
        <f t="shared" ca="1" si="10"/>
        <v>162</v>
      </c>
      <c r="K30" s="64">
        <f t="shared" ca="1" si="10"/>
        <v>162</v>
      </c>
      <c r="L30" s="64">
        <f t="shared" ca="1" si="10"/>
        <v>162</v>
      </c>
      <c r="M30" s="64">
        <f t="shared" ca="1" si="10"/>
        <v>162</v>
      </c>
      <c r="N30" s="64">
        <f t="shared" ca="1" si="10"/>
        <v>162</v>
      </c>
      <c r="P30" s="65" t="str">
        <f t="shared" si="2"/>
        <v>Boat Creek BSP</v>
      </c>
      <c r="Q30" s="65" t="s">
        <v>1602</v>
      </c>
      <c r="R30" s="65" t="str">
        <f t="shared" ca="1" si="3"/>
        <v>'T130'!$I$23:$S$23</v>
      </c>
      <c r="S30" s="65" t="str">
        <f t="shared" ca="1" si="4"/>
        <v>'T130'!$T$23:$AQ$23</v>
      </c>
      <c r="T30" s="65" t="str">
        <f t="shared" ca="1" si="5"/>
        <v>'T130'!$I$24:$S$24</v>
      </c>
      <c r="U30" s="65" t="str">
        <f t="shared" ca="1" si="6"/>
        <v>'T130'!$T$24:$AQ$24</v>
      </c>
      <c r="V30" s="65"/>
      <c r="W30" s="65"/>
    </row>
    <row r="31" spans="2:23" x14ac:dyDescent="0.25">
      <c r="B31" s="59" t="s">
        <v>1307</v>
      </c>
      <c r="C31" s="60" t="s">
        <v>1286</v>
      </c>
      <c r="E31" s="64">
        <f t="shared" ca="1" si="9"/>
        <v>52.7</v>
      </c>
      <c r="F31" s="64">
        <f t="shared" ca="1" si="9"/>
        <v>52.7</v>
      </c>
      <c r="G31" s="64">
        <f t="shared" ca="1" si="9"/>
        <v>52.7</v>
      </c>
      <c r="H31" s="64">
        <f t="shared" ca="1" si="9"/>
        <v>52.7</v>
      </c>
      <c r="I31" s="64">
        <f t="shared" ca="1" si="9"/>
        <v>52.7</v>
      </c>
      <c r="J31" s="64">
        <f t="shared" ca="1" si="10"/>
        <v>55.3</v>
      </c>
      <c r="K31" s="64">
        <f t="shared" ca="1" si="10"/>
        <v>55.3</v>
      </c>
      <c r="L31" s="64">
        <f t="shared" ca="1" si="10"/>
        <v>55.3</v>
      </c>
      <c r="M31" s="64">
        <f t="shared" ca="1" si="10"/>
        <v>55.3</v>
      </c>
      <c r="N31" s="64">
        <f t="shared" ca="1" si="10"/>
        <v>55.3</v>
      </c>
      <c r="P31" s="65" t="str">
        <f t="shared" si="2"/>
        <v>Bohle</v>
      </c>
      <c r="Q31" s="65" t="s">
        <v>1603</v>
      </c>
      <c r="R31" s="65" t="str">
        <f t="shared" ca="1" si="3"/>
        <v>BOHL!$J$25:$T$25</v>
      </c>
      <c r="S31" s="65" t="str">
        <f t="shared" ca="1" si="4"/>
        <v>BOHL!$U$25:$AQ$25</v>
      </c>
      <c r="T31" s="65" t="str">
        <f t="shared" ca="1" si="5"/>
        <v>BOHL!$J$26:$T$26</v>
      </c>
      <c r="U31" s="65" t="str">
        <f t="shared" ca="1" si="6"/>
        <v>BOHL!$U$26:$AQ$26</v>
      </c>
      <c r="V31" s="65"/>
      <c r="W31" s="65"/>
    </row>
    <row r="32" spans="2:23" x14ac:dyDescent="0.25">
      <c r="B32" s="59" t="s">
        <v>1308</v>
      </c>
      <c r="C32" s="60" t="s">
        <v>1286</v>
      </c>
      <c r="E32" s="64">
        <f t="shared" ca="1" si="9"/>
        <v>5.2</v>
      </c>
      <c r="F32" s="64">
        <f t="shared" ca="1" si="9"/>
        <v>5.2</v>
      </c>
      <c r="G32" s="64">
        <f t="shared" ca="1" si="9"/>
        <v>5.2</v>
      </c>
      <c r="H32" s="64">
        <f t="shared" ca="1" si="9"/>
        <v>5.2</v>
      </c>
      <c r="I32" s="64">
        <f t="shared" ca="1" si="9"/>
        <v>5.2</v>
      </c>
      <c r="J32" s="64">
        <f t="shared" ca="1" si="10"/>
        <v>5.5</v>
      </c>
      <c r="K32" s="64">
        <f t="shared" ca="1" si="10"/>
        <v>5.5</v>
      </c>
      <c r="L32" s="64">
        <f t="shared" ca="1" si="10"/>
        <v>5.5</v>
      </c>
      <c r="M32" s="64">
        <f t="shared" ca="1" si="10"/>
        <v>5.5</v>
      </c>
      <c r="N32" s="64">
        <f t="shared" ca="1" si="10"/>
        <v>5.5</v>
      </c>
      <c r="P32" s="65" t="str">
        <f t="shared" si="2"/>
        <v>Boondooma Dam</v>
      </c>
      <c r="Q32" s="65" t="s">
        <v>1604</v>
      </c>
      <c r="R32" s="65" t="str">
        <f t="shared" ca="1" si="3"/>
        <v>BODA!$J$25:$T$25</v>
      </c>
      <c r="S32" s="65" t="str">
        <f t="shared" ca="1" si="4"/>
        <v>BODA!$U$25:$AQ$25</v>
      </c>
      <c r="T32" s="65" t="str">
        <f t="shared" ca="1" si="5"/>
        <v>BODA!$J$26:$T$26</v>
      </c>
      <c r="U32" s="65" t="str">
        <f t="shared" ca="1" si="6"/>
        <v>BODA!$U$26:$AQ$26</v>
      </c>
      <c r="V32" s="65"/>
      <c r="W32" s="65"/>
    </row>
    <row r="33" spans="2:23" x14ac:dyDescent="0.25">
      <c r="B33" s="59" t="s">
        <v>1309</v>
      </c>
      <c r="C33" s="60" t="s">
        <v>1286</v>
      </c>
      <c r="E33" s="64">
        <f t="shared" ca="1" si="9"/>
        <v>39.799999999999997</v>
      </c>
      <c r="F33" s="64">
        <f t="shared" ca="1" si="9"/>
        <v>39.799999999999997</v>
      </c>
      <c r="G33" s="64">
        <f t="shared" ca="1" si="9"/>
        <v>39.799999999999997</v>
      </c>
      <c r="H33" s="64">
        <f t="shared" ca="1" si="9"/>
        <v>39.799999999999997</v>
      </c>
      <c r="I33" s="64">
        <f t="shared" ca="1" si="9"/>
        <v>39.799999999999997</v>
      </c>
      <c r="J33" s="64">
        <f t="shared" ca="1" si="10"/>
        <v>44.4</v>
      </c>
      <c r="K33" s="64">
        <f t="shared" ca="1" si="10"/>
        <v>44.4</v>
      </c>
      <c r="L33" s="64">
        <f t="shared" ca="1" si="10"/>
        <v>44.4</v>
      </c>
      <c r="M33" s="64">
        <f t="shared" ca="1" si="10"/>
        <v>44.4</v>
      </c>
      <c r="N33" s="64">
        <f t="shared" ca="1" si="10"/>
        <v>44.4</v>
      </c>
      <c r="P33" s="65" t="str">
        <f t="shared" si="2"/>
        <v>Bowen</v>
      </c>
      <c r="Q33" s="65" t="s">
        <v>1605</v>
      </c>
      <c r="R33" s="65" t="str">
        <f t="shared" ca="1" si="3"/>
        <v>BOWE!$J$25:$T$25</v>
      </c>
      <c r="S33" s="65" t="str">
        <f t="shared" ca="1" si="4"/>
        <v>BOWE!$U$25:$AQ$25</v>
      </c>
      <c r="T33" s="65" t="str">
        <f t="shared" ca="1" si="5"/>
        <v>BOWE!$J$26:$T$26</v>
      </c>
      <c r="U33" s="65" t="str">
        <f t="shared" ca="1" si="6"/>
        <v>BOWE!$U$26:$AQ$26</v>
      </c>
      <c r="V33" s="65"/>
      <c r="W33" s="65"/>
    </row>
    <row r="34" spans="2:23" x14ac:dyDescent="0.25">
      <c r="B34" s="59" t="s">
        <v>1310</v>
      </c>
      <c r="C34" s="60" t="s">
        <v>1286</v>
      </c>
      <c r="E34" s="64">
        <f t="shared" ca="1" si="9"/>
        <v>26</v>
      </c>
      <c r="F34" s="64">
        <f t="shared" ca="1" si="9"/>
        <v>26</v>
      </c>
      <c r="G34" s="64">
        <f t="shared" ca="1" si="9"/>
        <v>26</v>
      </c>
      <c r="H34" s="64">
        <f t="shared" ca="1" si="9"/>
        <v>26</v>
      </c>
      <c r="I34" s="64">
        <f t="shared" ca="1" si="9"/>
        <v>26</v>
      </c>
      <c r="J34" s="64">
        <f t="shared" ca="1" si="10"/>
        <v>29.9</v>
      </c>
      <c r="K34" s="64">
        <f t="shared" ca="1" si="10"/>
        <v>29.9</v>
      </c>
      <c r="L34" s="64">
        <f t="shared" ca="1" si="10"/>
        <v>29.9</v>
      </c>
      <c r="M34" s="64">
        <f t="shared" ca="1" si="10"/>
        <v>29.9</v>
      </c>
      <c r="N34" s="64">
        <f t="shared" ca="1" si="10"/>
        <v>29.9</v>
      </c>
      <c r="P34" s="65" t="str">
        <f t="shared" si="2"/>
        <v>Boyne Residential</v>
      </c>
      <c r="Q34" s="65" t="s">
        <v>1606</v>
      </c>
      <c r="R34" s="65" t="str">
        <f t="shared" ca="1" si="3"/>
        <v>BORE!$J$25:$T$25</v>
      </c>
      <c r="S34" s="65" t="str">
        <f t="shared" ca="1" si="4"/>
        <v>BORE!$U$25:$AQ$25</v>
      </c>
      <c r="T34" s="65" t="str">
        <f t="shared" ca="1" si="5"/>
        <v>BORE!$J$26:$T$26</v>
      </c>
      <c r="U34" s="65" t="str">
        <f t="shared" ca="1" si="6"/>
        <v>BORE!$U$26:$AQ$26</v>
      </c>
      <c r="V34" s="65"/>
      <c r="W34" s="65"/>
    </row>
    <row r="35" spans="2:23" x14ac:dyDescent="0.25">
      <c r="B35" s="59" t="s">
        <v>1542</v>
      </c>
      <c r="C35" s="60" t="s">
        <v>1539</v>
      </c>
      <c r="E35" s="64">
        <f t="shared" ca="1" si="9"/>
        <v>223.1</v>
      </c>
      <c r="F35" s="64">
        <f t="shared" ca="1" si="9"/>
        <v>223.1</v>
      </c>
      <c r="G35" s="64">
        <f t="shared" ca="1" si="9"/>
        <v>223.1</v>
      </c>
      <c r="H35" s="64">
        <f t="shared" ca="1" si="9"/>
        <v>223.1</v>
      </c>
      <c r="I35" s="64">
        <f t="shared" ca="1" si="9"/>
        <v>223.1</v>
      </c>
      <c r="J35" s="64">
        <f t="shared" ca="1" si="10"/>
        <v>241.4</v>
      </c>
      <c r="K35" s="64">
        <f t="shared" ca="1" si="10"/>
        <v>241.4</v>
      </c>
      <c r="L35" s="64">
        <f t="shared" ca="1" si="10"/>
        <v>241.4</v>
      </c>
      <c r="M35" s="64">
        <f t="shared" ca="1" si="10"/>
        <v>241.4</v>
      </c>
      <c r="N35" s="64">
        <f t="shared" ca="1" si="10"/>
        <v>241.4</v>
      </c>
      <c r="P35" s="65" t="str">
        <f t="shared" si="2"/>
        <v>Broadlea BSP</v>
      </c>
      <c r="Q35" s="65" t="s">
        <v>1607</v>
      </c>
      <c r="R35" s="65" t="str">
        <f t="shared" ca="1" si="3"/>
        <v>'T198'!$I$23:$S$23</v>
      </c>
      <c r="S35" s="65" t="str">
        <f t="shared" ca="1" si="4"/>
        <v>'T198'!$T$23:$AQ$23</v>
      </c>
      <c r="T35" s="65" t="str">
        <f t="shared" ca="1" si="5"/>
        <v>'T198'!$I$24:$S$24</v>
      </c>
      <c r="U35" s="65" t="str">
        <f t="shared" ca="1" si="6"/>
        <v>'T198'!$T$24:$AQ$24</v>
      </c>
      <c r="V35" s="65"/>
      <c r="W35" s="65"/>
    </row>
    <row r="36" spans="2:23" x14ac:dyDescent="0.25">
      <c r="B36" s="59" t="s">
        <v>1311</v>
      </c>
      <c r="C36" s="60" t="s">
        <v>1286</v>
      </c>
      <c r="E36" s="64">
        <f t="shared" ref="E36:I45" ca="1" si="11">IF(AND($R36&lt;&gt;"", $T36&lt;&gt;"", $E$2&lt;&gt;"", $E$2&lt;&gt;"-"), IF(INDEX(INDIRECT($T36), MATCH(E$5, INDIRECT($R36), 0))&lt;&gt;"", IF(ISNUMBER(INDEX(INDIRECT($T36), MATCH(E$5, INDIRECT($R36), 0))), ROUND(INDEX(INDIRECT($T36), MATCH(E$5, INDIRECT($R36), 0)), 1), IF($E$2="Meets Security Standard", PROPER(INDEX(INDIRECT($T36), MATCH(E$5, INDIRECT($R36), 0))), INDEX(INDIRECT($T36), MATCH(E$5, INDIRECT($R36), 0)))), ""), "")</f>
        <v>11</v>
      </c>
      <c r="F36" s="64">
        <f t="shared" ca="1" si="11"/>
        <v>11</v>
      </c>
      <c r="G36" s="64">
        <f t="shared" ca="1" si="11"/>
        <v>11</v>
      </c>
      <c r="H36" s="64">
        <f t="shared" ca="1" si="11"/>
        <v>11</v>
      </c>
      <c r="I36" s="64">
        <f t="shared" ca="1" si="11"/>
        <v>11</v>
      </c>
      <c r="J36" s="64">
        <f t="shared" ref="J36:N45" ca="1" si="12">IF(AND($S36&lt;&gt;"", $U36&lt;&gt;"", $E$2&lt;&gt;"", $E$2&lt;&gt;"-"), IF(INDEX(INDIRECT($U36), MATCH(TEXT(J$5, "????"), INDIRECT($S36), 0))&lt;&gt;"", IF(INDEX(INDIRECT($U36), MATCH(TEXT(J$5, "????"), INDIRECT($S36), 0))&lt;&gt;"", IF(ISNUMBER(INDEX(INDIRECT($U36), MATCH(TEXT(J$5, "????"), INDIRECT($S36), 0))), ROUND(INDEX(INDIRECT($U36), MATCH(TEXT(J$5, "????"), INDIRECT($S36), 0)), 1), IF($E$2="Meets Security Standard", PROPER(INDEX(INDIRECT($U36), MATCH(TEXT(J$5, "????"), INDIRECT($S36), 0))), INDEX(INDIRECT($U36), MATCH(TEXT(J$5, "????"), INDIRECT($S36), 0)))), ""), ""), "")</f>
        <v>11</v>
      </c>
      <c r="K36" s="64">
        <f t="shared" ca="1" si="12"/>
        <v>11</v>
      </c>
      <c r="L36" s="64">
        <f t="shared" ca="1" si="12"/>
        <v>11</v>
      </c>
      <c r="M36" s="64">
        <f t="shared" ca="1" si="12"/>
        <v>11</v>
      </c>
      <c r="N36" s="64">
        <f t="shared" ca="1" si="12"/>
        <v>11</v>
      </c>
      <c r="P36" s="65" t="str">
        <f t="shared" si="2"/>
        <v>Broxburn</v>
      </c>
      <c r="Q36" s="65" t="s">
        <v>1608</v>
      </c>
      <c r="R36" s="65" t="str">
        <f t="shared" ca="1" si="3"/>
        <v>BROX!$J$25:$T$25</v>
      </c>
      <c r="S36" s="65" t="str">
        <f t="shared" ca="1" si="4"/>
        <v>BROX!$U$25:$AQ$25</v>
      </c>
      <c r="T36" s="65" t="str">
        <f t="shared" ca="1" si="5"/>
        <v>BROX!$J$26:$T$26</v>
      </c>
      <c r="U36" s="65" t="str">
        <f t="shared" ca="1" si="6"/>
        <v>BROX!$U$26:$AQ$26</v>
      </c>
      <c r="V36" s="65"/>
      <c r="W36" s="65"/>
    </row>
    <row r="37" spans="2:23" x14ac:dyDescent="0.25">
      <c r="B37" s="59" t="s">
        <v>1312</v>
      </c>
      <c r="C37" s="60" t="s">
        <v>1286</v>
      </c>
      <c r="E37" s="64">
        <f t="shared" ca="1" si="11"/>
        <v>14.2</v>
      </c>
      <c r="F37" s="64">
        <f t="shared" ca="1" si="11"/>
        <v>14.2</v>
      </c>
      <c r="G37" s="64">
        <f t="shared" ca="1" si="11"/>
        <v>14.2</v>
      </c>
      <c r="H37" s="64">
        <f t="shared" ca="1" si="11"/>
        <v>14.2</v>
      </c>
      <c r="I37" s="64">
        <f t="shared" ca="1" si="11"/>
        <v>14.2</v>
      </c>
      <c r="J37" s="64">
        <f t="shared" ca="1" si="12"/>
        <v>15</v>
      </c>
      <c r="K37" s="64">
        <f t="shared" ca="1" si="12"/>
        <v>15</v>
      </c>
      <c r="L37" s="64">
        <f t="shared" ca="1" si="12"/>
        <v>15</v>
      </c>
      <c r="M37" s="64">
        <f t="shared" ca="1" si="12"/>
        <v>15</v>
      </c>
      <c r="N37" s="64">
        <f t="shared" ca="1" si="12"/>
        <v>15</v>
      </c>
      <c r="P37" s="65" t="str">
        <f t="shared" si="2"/>
        <v>Bullyard</v>
      </c>
      <c r="Q37" s="65" t="s">
        <v>1609</v>
      </c>
      <c r="R37" s="65" t="str">
        <f t="shared" ca="1" si="3"/>
        <v>BULL!$J$25:$T$25</v>
      </c>
      <c r="S37" s="65" t="str">
        <f t="shared" ca="1" si="4"/>
        <v>BULL!$U$25:$AQ$25</v>
      </c>
      <c r="T37" s="65" t="str">
        <f t="shared" ca="1" si="5"/>
        <v>BULL!$J$26:$T$26</v>
      </c>
      <c r="U37" s="65" t="str">
        <f t="shared" ca="1" si="6"/>
        <v>BULL!$U$26:$AQ$26</v>
      </c>
      <c r="V37" s="65"/>
      <c r="W37" s="65"/>
    </row>
    <row r="38" spans="2:23" x14ac:dyDescent="0.25">
      <c r="B38" s="59" t="s">
        <v>1543</v>
      </c>
      <c r="C38" s="60" t="s">
        <v>1539</v>
      </c>
      <c r="E38" s="64">
        <f t="shared" ca="1" si="11"/>
        <v>226.4</v>
      </c>
      <c r="F38" s="64">
        <f t="shared" ca="1" si="11"/>
        <v>226.4</v>
      </c>
      <c r="G38" s="64">
        <f t="shared" ca="1" si="11"/>
        <v>226.4</v>
      </c>
      <c r="H38" s="64">
        <f t="shared" ca="1" si="11"/>
        <v>226.4</v>
      </c>
      <c r="I38" s="64">
        <f t="shared" ca="1" si="11"/>
        <v>226.4</v>
      </c>
      <c r="J38" s="64">
        <f t="shared" ca="1" si="12"/>
        <v>250.8</v>
      </c>
      <c r="K38" s="64">
        <f t="shared" ca="1" si="12"/>
        <v>250.8</v>
      </c>
      <c r="L38" s="64">
        <f t="shared" ca="1" si="12"/>
        <v>250.8</v>
      </c>
      <c r="M38" s="64">
        <f t="shared" ca="1" si="12"/>
        <v>250.8</v>
      </c>
      <c r="N38" s="64">
        <f t="shared" ca="1" si="12"/>
        <v>250.8</v>
      </c>
      <c r="P38" s="65" t="str">
        <f t="shared" ref="P38:P69" si="13">IF($B38&lt;&gt;"",IF(ISERROR(FIND(" (",$B38))=FALSE, IF(ISERROR(FIND("Skid", MID($B38,1,FIND(" (",$B38)-1)))=FALSE, MID($B38, FIND("(", $B38)+1, FIND(")", $B38)-(FIND("(", $B38)+1)), MID($B38,1,FIND(" (",$B38)-1)),""))</f>
        <v>Bundaberg BSP</v>
      </c>
      <c r="Q38" s="65" t="s">
        <v>1862</v>
      </c>
      <c r="R38" s="65" t="str">
        <f t="shared" ca="1" si="3"/>
        <v>BUND!$I$23:$S$23</v>
      </c>
      <c r="S38" s="65" t="str">
        <f t="shared" ca="1" si="4"/>
        <v>BUND!$T$23:$AQ$23</v>
      </c>
      <c r="T38" s="65" t="str">
        <f t="shared" ca="1" si="5"/>
        <v>BUND!$I$24:$S$24</v>
      </c>
      <c r="U38" s="65" t="str">
        <f t="shared" ca="1" si="6"/>
        <v>BUND!$T$24:$AQ$24</v>
      </c>
      <c r="V38" s="65"/>
      <c r="W38" s="65"/>
    </row>
    <row r="39" spans="2:23" x14ac:dyDescent="0.25">
      <c r="B39" s="59" t="s">
        <v>1313</v>
      </c>
      <c r="C39" s="60" t="s">
        <v>1286</v>
      </c>
      <c r="E39" s="64">
        <f t="shared" ca="1" si="11"/>
        <v>80.3</v>
      </c>
      <c r="F39" s="64">
        <f t="shared" ca="1" si="11"/>
        <v>80.3</v>
      </c>
      <c r="G39" s="64">
        <f t="shared" ca="1" si="11"/>
        <v>80.3</v>
      </c>
      <c r="H39" s="64">
        <f t="shared" ca="1" si="11"/>
        <v>80.3</v>
      </c>
      <c r="I39" s="64">
        <f t="shared" ca="1" si="11"/>
        <v>80.3</v>
      </c>
      <c r="J39" s="64">
        <f t="shared" ca="1" si="12"/>
        <v>87.4</v>
      </c>
      <c r="K39" s="64">
        <f t="shared" ca="1" si="12"/>
        <v>87.4</v>
      </c>
      <c r="L39" s="64">
        <f t="shared" ca="1" si="12"/>
        <v>87.4</v>
      </c>
      <c r="M39" s="64">
        <f t="shared" ca="1" si="12"/>
        <v>87.4</v>
      </c>
      <c r="N39" s="64">
        <f t="shared" ca="1" si="12"/>
        <v>87.4</v>
      </c>
      <c r="P39" s="65" t="str">
        <f t="shared" si="13"/>
        <v>Bundaberg Central</v>
      </c>
      <c r="Q39" s="65" t="s">
        <v>1610</v>
      </c>
      <c r="R39" s="65" t="str">
        <f t="shared" ca="1" si="3"/>
        <v>BUCE!$J$25:$T$25</v>
      </c>
      <c r="S39" s="65" t="str">
        <f t="shared" ca="1" si="4"/>
        <v>BUCE!$U$25:$AQ$25</v>
      </c>
      <c r="T39" s="65" t="str">
        <f t="shared" ca="1" si="5"/>
        <v>BUCE!$J$26:$T$26</v>
      </c>
      <c r="U39" s="65" t="str">
        <f t="shared" ca="1" si="6"/>
        <v>BUCE!$U$26:$AQ$26</v>
      </c>
      <c r="V39" s="65"/>
      <c r="W39" s="65"/>
    </row>
    <row r="40" spans="2:23" x14ac:dyDescent="0.25">
      <c r="B40" s="59" t="s">
        <v>1314</v>
      </c>
      <c r="C40" s="60" t="s">
        <v>1286</v>
      </c>
      <c r="E40" s="64">
        <f t="shared" ca="1" si="11"/>
        <v>182.3</v>
      </c>
      <c r="F40" s="64">
        <f t="shared" ca="1" si="11"/>
        <v>182.3</v>
      </c>
      <c r="G40" s="64">
        <f t="shared" ca="1" si="11"/>
        <v>182.3</v>
      </c>
      <c r="H40" s="64">
        <f t="shared" ca="1" si="11"/>
        <v>182.3</v>
      </c>
      <c r="I40" s="64">
        <f t="shared" ca="1" si="11"/>
        <v>182.3</v>
      </c>
      <c r="J40" s="64">
        <f t="shared" ca="1" si="12"/>
        <v>187.9</v>
      </c>
      <c r="K40" s="64">
        <f t="shared" ca="1" si="12"/>
        <v>187.9</v>
      </c>
      <c r="L40" s="64">
        <f t="shared" ca="1" si="12"/>
        <v>187.9</v>
      </c>
      <c r="M40" s="64">
        <f t="shared" ca="1" si="12"/>
        <v>187.9</v>
      </c>
      <c r="N40" s="64">
        <f t="shared" ca="1" si="12"/>
        <v>187.9</v>
      </c>
      <c r="P40" s="65" t="str">
        <f t="shared" si="13"/>
        <v>Cairns City</v>
      </c>
      <c r="Q40" s="65" t="s">
        <v>1611</v>
      </c>
      <c r="R40" s="65" t="str">
        <f t="shared" ca="1" si="3"/>
        <v>CACI!$J$25:$T$25</v>
      </c>
      <c r="S40" s="65" t="str">
        <f t="shared" ca="1" si="4"/>
        <v>CACI!$U$25:$AQ$25</v>
      </c>
      <c r="T40" s="65" t="str">
        <f t="shared" ca="1" si="5"/>
        <v>CACI!$J$26:$T$26</v>
      </c>
      <c r="U40" s="65" t="str">
        <f t="shared" ca="1" si="6"/>
        <v>CACI!$U$26:$AQ$26</v>
      </c>
      <c r="V40" s="65"/>
      <c r="W40" s="65"/>
    </row>
    <row r="41" spans="2:23" x14ac:dyDescent="0.25">
      <c r="B41" s="59" t="s">
        <v>1315</v>
      </c>
      <c r="C41" s="60" t="s">
        <v>1286</v>
      </c>
      <c r="E41" s="64">
        <f t="shared" ca="1" si="11"/>
        <v>142.80000000000001</v>
      </c>
      <c r="F41" s="64">
        <f t="shared" ca="1" si="11"/>
        <v>142.80000000000001</v>
      </c>
      <c r="G41" s="64">
        <f t="shared" ca="1" si="11"/>
        <v>142.80000000000001</v>
      </c>
      <c r="H41" s="64">
        <f t="shared" ca="1" si="11"/>
        <v>142.80000000000001</v>
      </c>
      <c r="I41" s="64">
        <f t="shared" ca="1" si="11"/>
        <v>142.80000000000001</v>
      </c>
      <c r="J41" s="64">
        <f t="shared" ca="1" si="12"/>
        <v>147.1</v>
      </c>
      <c r="K41" s="64">
        <f t="shared" ca="1" si="12"/>
        <v>147.1</v>
      </c>
      <c r="L41" s="64">
        <f t="shared" ca="1" si="12"/>
        <v>147.1</v>
      </c>
      <c r="M41" s="64">
        <f t="shared" ca="1" si="12"/>
        <v>147.1</v>
      </c>
      <c r="N41" s="64">
        <f t="shared" ca="1" si="12"/>
        <v>147.1</v>
      </c>
      <c r="P41" s="65" t="str">
        <f t="shared" si="13"/>
        <v>Cairns North</v>
      </c>
      <c r="Q41" s="65" t="s">
        <v>1612</v>
      </c>
      <c r="R41" s="65" t="str">
        <f t="shared" ca="1" si="3"/>
        <v>CANO!$J$25:$T$25</v>
      </c>
      <c r="S41" s="65" t="str">
        <f t="shared" ca="1" si="4"/>
        <v>CANO!$U$25:$AQ$25</v>
      </c>
      <c r="T41" s="65" t="str">
        <f t="shared" ca="1" si="5"/>
        <v>CANO!$J$26:$T$26</v>
      </c>
      <c r="U41" s="65" t="str">
        <f t="shared" ca="1" si="6"/>
        <v>CANO!$U$26:$AQ$26</v>
      </c>
      <c r="V41" s="65"/>
      <c r="W41" s="65"/>
    </row>
    <row r="42" spans="2:23" x14ac:dyDescent="0.25">
      <c r="B42" s="59" t="s">
        <v>1316</v>
      </c>
      <c r="C42" s="60" t="s">
        <v>1286</v>
      </c>
      <c r="E42" s="64">
        <f t="shared" ca="1" si="11"/>
        <v>11</v>
      </c>
      <c r="F42" s="64">
        <f t="shared" ca="1" si="11"/>
        <v>11</v>
      </c>
      <c r="G42" s="64">
        <f t="shared" ca="1" si="11"/>
        <v>11</v>
      </c>
      <c r="H42" s="64">
        <f t="shared" ca="1" si="11"/>
        <v>11</v>
      </c>
      <c r="I42" s="64">
        <f t="shared" ca="1" si="11"/>
        <v>11</v>
      </c>
      <c r="J42" s="64">
        <f t="shared" ca="1" si="12"/>
        <v>12</v>
      </c>
      <c r="K42" s="64">
        <f t="shared" ca="1" si="12"/>
        <v>12</v>
      </c>
      <c r="L42" s="64">
        <f t="shared" ca="1" si="12"/>
        <v>12</v>
      </c>
      <c r="M42" s="64">
        <f t="shared" ca="1" si="12"/>
        <v>12</v>
      </c>
      <c r="N42" s="64">
        <f t="shared" ca="1" si="12"/>
        <v>12</v>
      </c>
      <c r="P42" s="65" t="str">
        <f t="shared" si="13"/>
        <v>Calen</v>
      </c>
      <c r="Q42" s="65" t="s">
        <v>1613</v>
      </c>
      <c r="R42" s="65" t="str">
        <f t="shared" ca="1" si="3"/>
        <v>CALE!$J$25:$T$25</v>
      </c>
      <c r="S42" s="65" t="str">
        <f t="shared" ca="1" si="4"/>
        <v>CALE!$U$25:$AQ$25</v>
      </c>
      <c r="T42" s="65" t="str">
        <f t="shared" ca="1" si="5"/>
        <v>CALE!$J$26:$T$26</v>
      </c>
      <c r="U42" s="65" t="str">
        <f t="shared" ca="1" si="6"/>
        <v>CALE!$U$26:$AQ$26</v>
      </c>
      <c r="V42" s="65"/>
      <c r="W42" s="65"/>
    </row>
    <row r="43" spans="2:23" x14ac:dyDescent="0.25">
      <c r="B43" s="59" t="s">
        <v>1317</v>
      </c>
      <c r="C43" s="60" t="s">
        <v>1286</v>
      </c>
      <c r="E43" s="64">
        <f t="shared" ca="1" si="11"/>
        <v>26.7</v>
      </c>
      <c r="F43" s="64">
        <f t="shared" ca="1" si="11"/>
        <v>26.7</v>
      </c>
      <c r="G43" s="64">
        <f t="shared" ca="1" si="11"/>
        <v>26.7</v>
      </c>
      <c r="H43" s="64">
        <f t="shared" ca="1" si="11"/>
        <v>26.7</v>
      </c>
      <c r="I43" s="64">
        <f t="shared" ca="1" si="11"/>
        <v>26.7</v>
      </c>
      <c r="J43" s="64">
        <f t="shared" ca="1" si="12"/>
        <v>29.9</v>
      </c>
      <c r="K43" s="64">
        <f t="shared" ca="1" si="12"/>
        <v>29.9</v>
      </c>
      <c r="L43" s="64">
        <f t="shared" ca="1" si="12"/>
        <v>29.9</v>
      </c>
      <c r="M43" s="64">
        <f t="shared" ca="1" si="12"/>
        <v>29.9</v>
      </c>
      <c r="N43" s="64">
        <f t="shared" ca="1" si="12"/>
        <v>29.9</v>
      </c>
      <c r="P43" s="65" t="str">
        <f t="shared" si="13"/>
        <v>Calliope</v>
      </c>
      <c r="Q43" s="65" t="s">
        <v>1614</v>
      </c>
      <c r="R43" s="65" t="str">
        <f t="shared" ca="1" si="3"/>
        <v>CALL!$J$25:$T$25</v>
      </c>
      <c r="S43" s="65" t="str">
        <f t="shared" ca="1" si="4"/>
        <v>CALL!$U$25:$AQ$25</v>
      </c>
      <c r="T43" s="65" t="str">
        <f t="shared" ca="1" si="5"/>
        <v>CALL!$J$26:$T$26</v>
      </c>
      <c r="U43" s="65" t="str">
        <f t="shared" ca="1" si="6"/>
        <v>CALL!$U$26:$AQ$26</v>
      </c>
      <c r="V43" s="65"/>
      <c r="W43" s="65"/>
    </row>
    <row r="44" spans="2:23" x14ac:dyDescent="0.25">
      <c r="B44" s="59" t="s">
        <v>1318</v>
      </c>
      <c r="C44" s="60" t="s">
        <v>1286</v>
      </c>
      <c r="E44" s="64">
        <f t="shared" ca="1" si="11"/>
        <v>46.3</v>
      </c>
      <c r="F44" s="64">
        <f t="shared" ca="1" si="11"/>
        <v>46.3</v>
      </c>
      <c r="G44" s="64">
        <f t="shared" ca="1" si="11"/>
        <v>46.3</v>
      </c>
      <c r="H44" s="64">
        <f t="shared" ca="1" si="11"/>
        <v>46.3</v>
      </c>
      <c r="I44" s="64">
        <f t="shared" ca="1" si="11"/>
        <v>46.3</v>
      </c>
      <c r="J44" s="64">
        <f t="shared" ca="1" si="12"/>
        <v>54.2</v>
      </c>
      <c r="K44" s="64">
        <f t="shared" ca="1" si="12"/>
        <v>54.2</v>
      </c>
      <c r="L44" s="64">
        <f t="shared" ca="1" si="12"/>
        <v>54.2</v>
      </c>
      <c r="M44" s="64">
        <f t="shared" ca="1" si="12"/>
        <v>54.2</v>
      </c>
      <c r="N44" s="64">
        <f t="shared" ca="1" si="12"/>
        <v>54.2</v>
      </c>
      <c r="P44" s="65" t="str">
        <f t="shared" si="13"/>
        <v>Canning Street</v>
      </c>
      <c r="Q44" s="65" t="s">
        <v>1615</v>
      </c>
      <c r="R44" s="65" t="str">
        <f t="shared" ca="1" si="3"/>
        <v>CAST!$J$25:$T$25</v>
      </c>
      <c r="S44" s="65" t="str">
        <f t="shared" ca="1" si="4"/>
        <v>CAST!$U$25:$AQ$25</v>
      </c>
      <c r="T44" s="65" t="str">
        <f t="shared" ca="1" si="5"/>
        <v>CAST!$J$26:$T$26</v>
      </c>
      <c r="U44" s="65" t="str">
        <f t="shared" ca="1" si="6"/>
        <v>CAST!$U$26:$AQ$26</v>
      </c>
      <c r="V44" s="65"/>
      <c r="W44" s="65"/>
    </row>
    <row r="45" spans="2:23" x14ac:dyDescent="0.25">
      <c r="B45" s="59" t="s">
        <v>1319</v>
      </c>
      <c r="C45" s="60" t="s">
        <v>1286</v>
      </c>
      <c r="E45" s="64">
        <f t="shared" ca="1" si="11"/>
        <v>34.9</v>
      </c>
      <c r="F45" s="64">
        <f t="shared" ca="1" si="11"/>
        <v>34.9</v>
      </c>
      <c r="G45" s="64">
        <f t="shared" ca="1" si="11"/>
        <v>34.9</v>
      </c>
      <c r="H45" s="64">
        <f t="shared" ca="1" si="11"/>
        <v>34.9</v>
      </c>
      <c r="I45" s="64">
        <f t="shared" ca="1" si="11"/>
        <v>34.9</v>
      </c>
      <c r="J45" s="64">
        <f t="shared" ca="1" si="12"/>
        <v>37.799999999999997</v>
      </c>
      <c r="K45" s="64">
        <f t="shared" ca="1" si="12"/>
        <v>37.799999999999997</v>
      </c>
      <c r="L45" s="64">
        <f t="shared" ca="1" si="12"/>
        <v>37.799999999999997</v>
      </c>
      <c r="M45" s="64">
        <f t="shared" ca="1" si="12"/>
        <v>37.799999999999997</v>
      </c>
      <c r="N45" s="64">
        <f t="shared" ca="1" si="12"/>
        <v>37.799999999999997</v>
      </c>
      <c r="P45" s="65" t="str">
        <f t="shared" si="13"/>
        <v>Cannonvale</v>
      </c>
      <c r="Q45" s="65" t="s">
        <v>1616</v>
      </c>
      <c r="R45" s="65" t="str">
        <f t="shared" ca="1" si="3"/>
        <v>CANN!$J$25:$T$25</v>
      </c>
      <c r="S45" s="65" t="str">
        <f t="shared" ca="1" si="4"/>
        <v>CANN!$U$25:$AQ$25</v>
      </c>
      <c r="T45" s="65" t="str">
        <f t="shared" ca="1" si="5"/>
        <v>CANN!$J$26:$T$26</v>
      </c>
      <c r="U45" s="65" t="str">
        <f t="shared" ca="1" si="6"/>
        <v>CANN!$U$26:$AQ$26</v>
      </c>
      <c r="V45" s="65"/>
      <c r="W45" s="65"/>
    </row>
    <row r="46" spans="2:23" x14ac:dyDescent="0.25">
      <c r="B46" s="59" t="s">
        <v>1320</v>
      </c>
      <c r="C46" s="60" t="s">
        <v>1286</v>
      </c>
      <c r="E46" s="64">
        <f t="shared" ref="E46:I55" ca="1" si="14">IF(AND($R46&lt;&gt;"", $T46&lt;&gt;"", $E$2&lt;&gt;"", $E$2&lt;&gt;"-"), IF(INDEX(INDIRECT($T46), MATCH(E$5, INDIRECT($R46), 0))&lt;&gt;"", IF(ISNUMBER(INDEX(INDIRECT($T46), MATCH(E$5, INDIRECT($R46), 0))), ROUND(INDEX(INDIRECT($T46), MATCH(E$5, INDIRECT($R46), 0)), 1), IF($E$2="Meets Security Standard", PROPER(INDEX(INDIRECT($T46), MATCH(E$5, INDIRECT($R46), 0))), INDEX(INDIRECT($T46), MATCH(E$5, INDIRECT($R46), 0)))), ""), "")</f>
        <v>4.4000000000000004</v>
      </c>
      <c r="F46" s="64">
        <f t="shared" ca="1" si="14"/>
        <v>4.4000000000000004</v>
      </c>
      <c r="G46" s="64">
        <f t="shared" ca="1" si="14"/>
        <v>4.4000000000000004</v>
      </c>
      <c r="H46" s="64">
        <f t="shared" ca="1" si="14"/>
        <v>4.4000000000000004</v>
      </c>
      <c r="I46" s="64">
        <f t="shared" ca="1" si="14"/>
        <v>4.4000000000000004</v>
      </c>
      <c r="J46" s="64">
        <f t="shared" ref="J46:N55" ca="1" si="15">IF(AND($S46&lt;&gt;"", $U46&lt;&gt;"", $E$2&lt;&gt;"", $E$2&lt;&gt;"-"), IF(INDEX(INDIRECT($U46), MATCH(TEXT(J$5, "????"), INDIRECT($S46), 0))&lt;&gt;"", IF(INDEX(INDIRECT($U46), MATCH(TEXT(J$5, "????"), INDIRECT($S46), 0))&lt;&gt;"", IF(ISNUMBER(INDEX(INDIRECT($U46), MATCH(TEXT(J$5, "????"), INDIRECT($S46), 0))), ROUND(INDEX(INDIRECT($U46), MATCH(TEXT(J$5, "????"), INDIRECT($S46), 0)), 1), IF($E$2="Meets Security Standard", PROPER(INDEX(INDIRECT($U46), MATCH(TEXT(J$5, "????"), INDIRECT($S46), 0))), INDEX(INDIRECT($U46), MATCH(TEXT(J$5, "????"), INDIRECT($S46), 0)))), ""), ""), "")</f>
        <v>4.7</v>
      </c>
      <c r="K46" s="64">
        <f t="shared" ca="1" si="15"/>
        <v>4.7</v>
      </c>
      <c r="L46" s="64">
        <f t="shared" ca="1" si="15"/>
        <v>4.7</v>
      </c>
      <c r="M46" s="64">
        <f t="shared" ca="1" si="15"/>
        <v>4.7</v>
      </c>
      <c r="N46" s="64">
        <f t="shared" ca="1" si="15"/>
        <v>4.7</v>
      </c>
      <c r="P46" s="65" t="str">
        <f t="shared" si="13"/>
        <v>Cape Ferguson</v>
      </c>
      <c r="Q46" s="65" t="s">
        <v>1617</v>
      </c>
      <c r="R46" s="65" t="str">
        <f t="shared" ca="1" si="3"/>
        <v>CAFE!$J$25:$T$25</v>
      </c>
      <c r="S46" s="65" t="str">
        <f t="shared" ca="1" si="4"/>
        <v>CAFE!$U$25:$AQ$25</v>
      </c>
      <c r="T46" s="65" t="str">
        <f t="shared" ca="1" si="5"/>
        <v>CAFE!$J$26:$T$26</v>
      </c>
      <c r="U46" s="65" t="str">
        <f t="shared" ca="1" si="6"/>
        <v>CAFE!$U$26:$AQ$26</v>
      </c>
      <c r="V46" s="65"/>
      <c r="W46" s="65"/>
    </row>
    <row r="47" spans="2:23" x14ac:dyDescent="0.25">
      <c r="B47" s="59" t="s">
        <v>1321</v>
      </c>
      <c r="C47" s="60" t="s">
        <v>1286</v>
      </c>
      <c r="E47" s="64">
        <f t="shared" ca="1" si="14"/>
        <v>1</v>
      </c>
      <c r="F47" s="64">
        <f t="shared" ca="1" si="14"/>
        <v>1</v>
      </c>
      <c r="G47" s="64">
        <f t="shared" ca="1" si="14"/>
        <v>1</v>
      </c>
      <c r="H47" s="64">
        <f t="shared" ca="1" si="14"/>
        <v>1</v>
      </c>
      <c r="I47" s="64">
        <f t="shared" ca="1" si="14"/>
        <v>1</v>
      </c>
      <c r="J47" s="64">
        <f t="shared" ca="1" si="15"/>
        <v>1.1000000000000001</v>
      </c>
      <c r="K47" s="64">
        <f t="shared" ca="1" si="15"/>
        <v>1.1000000000000001</v>
      </c>
      <c r="L47" s="64">
        <f t="shared" ca="1" si="15"/>
        <v>1.1000000000000001</v>
      </c>
      <c r="M47" s="64">
        <f t="shared" ca="1" si="15"/>
        <v>1.1000000000000001</v>
      </c>
      <c r="N47" s="64">
        <f t="shared" ca="1" si="15"/>
        <v>1.1000000000000001</v>
      </c>
      <c r="P47" s="65" t="str">
        <f t="shared" si="13"/>
        <v>Cape River</v>
      </c>
      <c r="Q47" s="65" t="s">
        <v>1618</v>
      </c>
      <c r="R47" s="65" t="str">
        <f t="shared" ca="1" si="3"/>
        <v>CARI!$J$25:$T$25</v>
      </c>
      <c r="S47" s="65" t="str">
        <f t="shared" ca="1" si="4"/>
        <v>CARI!$U$25:$AQ$25</v>
      </c>
      <c r="T47" s="65" t="str">
        <f t="shared" ca="1" si="5"/>
        <v>CARI!$J$26:$T$26</v>
      </c>
      <c r="U47" s="65" t="str">
        <f t="shared" ca="1" si="6"/>
        <v>CARI!$U$26:$AQ$26</v>
      </c>
      <c r="V47" s="65"/>
      <c r="W47" s="65"/>
    </row>
    <row r="48" spans="2:23" x14ac:dyDescent="0.25">
      <c r="B48" s="59" t="s">
        <v>1322</v>
      </c>
      <c r="C48" s="60" t="s">
        <v>1286</v>
      </c>
      <c r="E48" s="64" t="str">
        <f t="shared" ca="1" si="14"/>
        <v/>
      </c>
      <c r="F48" s="64">
        <f t="shared" ca="1" si="14"/>
        <v>10</v>
      </c>
      <c r="G48" s="64">
        <f t="shared" ca="1" si="14"/>
        <v>10</v>
      </c>
      <c r="H48" s="64">
        <f t="shared" ca="1" si="14"/>
        <v>10</v>
      </c>
      <c r="I48" s="64">
        <f t="shared" ca="1" si="14"/>
        <v>10</v>
      </c>
      <c r="J48" s="64" t="str">
        <f t="shared" ca="1" si="15"/>
        <v/>
      </c>
      <c r="K48" s="64">
        <f t="shared" ca="1" si="15"/>
        <v>10</v>
      </c>
      <c r="L48" s="64">
        <f t="shared" ca="1" si="15"/>
        <v>10</v>
      </c>
      <c r="M48" s="64">
        <f t="shared" ca="1" si="15"/>
        <v>10</v>
      </c>
      <c r="N48" s="64">
        <f t="shared" ca="1" si="15"/>
        <v>10</v>
      </c>
      <c r="P48" s="65" t="str">
        <f t="shared" si="13"/>
        <v>Cape Upstart</v>
      </c>
      <c r="Q48" s="65" t="s">
        <v>1619</v>
      </c>
      <c r="R48" s="65" t="str">
        <f t="shared" ca="1" si="3"/>
        <v>CAUP!$I$22:$Q$22</v>
      </c>
      <c r="S48" s="65" t="str">
        <f t="shared" ca="1" si="4"/>
        <v>CAUP!$R$22:$AQ$22</v>
      </c>
      <c r="T48" s="65" t="str">
        <f t="shared" ca="1" si="5"/>
        <v>CAUP!$I$23:$Q$23</v>
      </c>
      <c r="U48" s="65" t="str">
        <f t="shared" ca="1" si="6"/>
        <v>CAUP!$R$23:$AQ$23</v>
      </c>
      <c r="V48" s="65"/>
      <c r="W48" s="65"/>
    </row>
    <row r="49" spans="2:23" x14ac:dyDescent="0.25">
      <c r="B49" s="59" t="s">
        <v>1323</v>
      </c>
      <c r="C49" s="60" t="s">
        <v>1286</v>
      </c>
      <c r="E49" s="64">
        <f t="shared" ca="1" si="14"/>
        <v>1.3</v>
      </c>
      <c r="F49" s="64">
        <f t="shared" ca="1" si="14"/>
        <v>1.3</v>
      </c>
      <c r="G49" s="64">
        <f t="shared" ca="1" si="14"/>
        <v>1.3</v>
      </c>
      <c r="H49" s="64">
        <f t="shared" ca="1" si="14"/>
        <v>1.3</v>
      </c>
      <c r="I49" s="64">
        <f t="shared" ca="1" si="14"/>
        <v>1.3</v>
      </c>
      <c r="J49" s="64">
        <f t="shared" ca="1" si="15"/>
        <v>1.4</v>
      </c>
      <c r="K49" s="64">
        <f t="shared" ca="1" si="15"/>
        <v>1.4</v>
      </c>
      <c r="L49" s="64">
        <f t="shared" ca="1" si="15"/>
        <v>1.4</v>
      </c>
      <c r="M49" s="64">
        <f t="shared" ca="1" si="15"/>
        <v>1.4</v>
      </c>
      <c r="N49" s="64">
        <f t="shared" ca="1" si="15"/>
        <v>1.4</v>
      </c>
      <c r="P49" s="65" t="str">
        <f t="shared" si="13"/>
        <v>Carmila</v>
      </c>
      <c r="Q49" s="65" t="s">
        <v>1620</v>
      </c>
      <c r="R49" s="65" t="str">
        <f t="shared" ca="1" si="3"/>
        <v>CARM!$J$25:$T$25</v>
      </c>
      <c r="S49" s="65" t="str">
        <f t="shared" ca="1" si="4"/>
        <v>CARM!$U$25:$AQ$25</v>
      </c>
      <c r="T49" s="65" t="str">
        <f t="shared" ca="1" si="5"/>
        <v>CARM!$J$26:$T$26</v>
      </c>
      <c r="U49" s="65" t="str">
        <f t="shared" ca="1" si="6"/>
        <v>CARM!$U$26:$AQ$26</v>
      </c>
      <c r="V49" s="65"/>
      <c r="W49" s="65"/>
    </row>
    <row r="50" spans="2:23" x14ac:dyDescent="0.25">
      <c r="B50" s="59" t="s">
        <v>1874</v>
      </c>
      <c r="C50" s="60" t="s">
        <v>1286</v>
      </c>
      <c r="E50" s="64">
        <f t="shared" ca="1" si="14"/>
        <v>11</v>
      </c>
      <c r="F50" s="64">
        <f t="shared" ca="1" si="14"/>
        <v>11</v>
      </c>
      <c r="G50" s="64">
        <f t="shared" ca="1" si="14"/>
        <v>11</v>
      </c>
      <c r="H50" s="64">
        <f t="shared" ca="1" si="14"/>
        <v>11</v>
      </c>
      <c r="I50" s="64">
        <f t="shared" ca="1" si="14"/>
        <v>11</v>
      </c>
      <c r="J50" s="64">
        <f t="shared" ca="1" si="15"/>
        <v>11</v>
      </c>
      <c r="K50" s="64">
        <f t="shared" ca="1" si="15"/>
        <v>11</v>
      </c>
      <c r="L50" s="64">
        <f t="shared" ca="1" si="15"/>
        <v>11</v>
      </c>
      <c r="M50" s="64">
        <f t="shared" ca="1" si="15"/>
        <v>11</v>
      </c>
      <c r="N50" s="64">
        <f t="shared" ca="1" si="15"/>
        <v>11</v>
      </c>
      <c r="P50" s="65" t="str">
        <f t="shared" si="13"/>
        <v>33/11kV</v>
      </c>
      <c r="Q50" s="65" t="s">
        <v>1621</v>
      </c>
      <c r="R50" s="65" t="str">
        <f t="shared" ca="1" si="3"/>
        <v>CAWD!$J$25:$T$25</v>
      </c>
      <c r="S50" s="65" t="str">
        <f t="shared" ca="1" si="4"/>
        <v>CAWD!$U$25:$AQ$25</v>
      </c>
      <c r="T50" s="65" t="str">
        <f t="shared" ca="1" si="5"/>
        <v>CAWD!$J$26:$T$26</v>
      </c>
      <c r="U50" s="65" t="str">
        <f t="shared" ca="1" si="6"/>
        <v>CAWD!$U$26:$AQ$26</v>
      </c>
      <c r="V50" s="65"/>
      <c r="W50" s="65"/>
    </row>
    <row r="51" spans="2:23" x14ac:dyDescent="0.25">
      <c r="B51" s="59" t="s">
        <v>1324</v>
      </c>
      <c r="C51" s="60" t="s">
        <v>1286</v>
      </c>
      <c r="E51" s="64">
        <f t="shared" ca="1" si="14"/>
        <v>10</v>
      </c>
      <c r="F51" s="64">
        <f t="shared" ca="1" si="14"/>
        <v>10</v>
      </c>
      <c r="G51" s="64">
        <f t="shared" ca="1" si="14"/>
        <v>10</v>
      </c>
      <c r="H51" s="64">
        <f t="shared" ca="1" si="14"/>
        <v>10</v>
      </c>
      <c r="I51" s="64">
        <f t="shared" ca="1" si="14"/>
        <v>10</v>
      </c>
      <c r="J51" s="64">
        <f t="shared" ca="1" si="15"/>
        <v>10</v>
      </c>
      <c r="K51" s="64">
        <f t="shared" ca="1" si="15"/>
        <v>10</v>
      </c>
      <c r="L51" s="64">
        <f t="shared" ca="1" si="15"/>
        <v>10</v>
      </c>
      <c r="M51" s="64">
        <f t="shared" ca="1" si="15"/>
        <v>10</v>
      </c>
      <c r="N51" s="64">
        <f t="shared" ca="1" si="15"/>
        <v>10</v>
      </c>
      <c r="P51" s="65" t="str">
        <f t="shared" si="13"/>
        <v>Cecil Plains</v>
      </c>
      <c r="Q51" s="65" t="s">
        <v>1622</v>
      </c>
      <c r="R51" s="65" t="str">
        <f t="shared" ca="1" si="3"/>
        <v>CEPL!$J$25:$T$25</v>
      </c>
      <c r="S51" s="65" t="str">
        <f t="shared" ca="1" si="4"/>
        <v>CEPL!$U$25:$AQ$25</v>
      </c>
      <c r="T51" s="65" t="str">
        <f t="shared" ca="1" si="5"/>
        <v>CEPL!$J$26:$T$26</v>
      </c>
      <c r="U51" s="65" t="str">
        <f t="shared" ca="1" si="6"/>
        <v>CEPL!$U$26:$AQ$26</v>
      </c>
      <c r="V51" s="65"/>
      <c r="W51" s="65"/>
    </row>
    <row r="52" spans="2:23" x14ac:dyDescent="0.25">
      <c r="B52" s="59" t="s">
        <v>1869</v>
      </c>
      <c r="C52" s="60" t="s">
        <v>1286</v>
      </c>
      <c r="E52" s="64">
        <f t="shared" ca="1" si="14"/>
        <v>18.600000000000001</v>
      </c>
      <c r="F52" s="64">
        <f t="shared" ca="1" si="14"/>
        <v>18.600000000000001</v>
      </c>
      <c r="G52" s="64">
        <f t="shared" ca="1" si="14"/>
        <v>18.600000000000001</v>
      </c>
      <c r="H52" s="64">
        <f t="shared" ca="1" si="14"/>
        <v>18.600000000000001</v>
      </c>
      <c r="I52" s="64">
        <f t="shared" ca="1" si="14"/>
        <v>18.600000000000001</v>
      </c>
      <c r="J52" s="64">
        <f t="shared" ca="1" si="15"/>
        <v>18.600000000000001</v>
      </c>
      <c r="K52" s="64">
        <f t="shared" ca="1" si="15"/>
        <v>18.600000000000001</v>
      </c>
      <c r="L52" s="64">
        <f t="shared" ca="1" si="15"/>
        <v>18.600000000000001</v>
      </c>
      <c r="M52" s="64">
        <f t="shared" ca="1" si="15"/>
        <v>18.600000000000001</v>
      </c>
      <c r="N52" s="64">
        <f t="shared" ca="1" si="15"/>
        <v>18.600000000000001</v>
      </c>
      <c r="P52" s="65" t="str">
        <f t="shared" si="13"/>
        <v>Charleville</v>
      </c>
      <c r="Q52" s="66" t="s">
        <v>1623</v>
      </c>
      <c r="R52" s="65" t="str">
        <f t="shared" ca="1" si="3"/>
        <v>CHAR!$J$25:$T$25</v>
      </c>
      <c r="S52" s="65" t="str">
        <f t="shared" ca="1" si="4"/>
        <v>CHAR!$U$25:$AQ$25</v>
      </c>
      <c r="T52" s="65" t="str">
        <f t="shared" ca="1" si="5"/>
        <v>CHAR!$J$26:$T$26</v>
      </c>
      <c r="U52" s="65" t="str">
        <f t="shared" ca="1" si="6"/>
        <v>CHAR!$U$26:$AQ$26</v>
      </c>
      <c r="V52" s="65"/>
      <c r="W52" s="65"/>
    </row>
    <row r="53" spans="2:23" x14ac:dyDescent="0.25">
      <c r="B53" s="59" t="s">
        <v>1877</v>
      </c>
      <c r="C53" s="60" t="s">
        <v>1286</v>
      </c>
      <c r="E53" s="64">
        <f t="shared" ca="1" si="14"/>
        <v>11</v>
      </c>
      <c r="F53" s="64">
        <f t="shared" ca="1" si="14"/>
        <v>11</v>
      </c>
      <c r="G53" s="64">
        <f t="shared" ca="1" si="14"/>
        <v>11</v>
      </c>
      <c r="H53" s="64">
        <f t="shared" ca="1" si="14"/>
        <v>11</v>
      </c>
      <c r="I53" s="64">
        <f t="shared" ca="1" si="14"/>
        <v>11</v>
      </c>
      <c r="J53" s="64">
        <f t="shared" ca="1" si="15"/>
        <v>11</v>
      </c>
      <c r="K53" s="64">
        <f t="shared" ca="1" si="15"/>
        <v>11</v>
      </c>
      <c r="L53" s="64">
        <f t="shared" ca="1" si="15"/>
        <v>11</v>
      </c>
      <c r="M53" s="64">
        <f t="shared" ca="1" si="15"/>
        <v>11</v>
      </c>
      <c r="N53" s="64">
        <f t="shared" ca="1" si="15"/>
        <v>11</v>
      </c>
      <c r="P53" s="65" t="str">
        <f t="shared" si="13"/>
        <v>33/11kV</v>
      </c>
      <c r="Q53" s="65" t="s">
        <v>1624</v>
      </c>
      <c r="R53" s="65" t="str">
        <f t="shared" ca="1" si="3"/>
        <v>CHAL!$J$25:$T$25</v>
      </c>
      <c r="S53" s="65" t="str">
        <f t="shared" ca="1" si="4"/>
        <v>CHAL!$U$25:$AQ$25</v>
      </c>
      <c r="T53" s="65" t="str">
        <f t="shared" ca="1" si="5"/>
        <v>CHAL!$J$26:$T$26</v>
      </c>
      <c r="U53" s="65" t="str">
        <f t="shared" ca="1" si="6"/>
        <v>CHAL!$U$26:$AQ$26</v>
      </c>
      <c r="V53" s="65"/>
      <c r="W53" s="65"/>
    </row>
    <row r="54" spans="2:23" x14ac:dyDescent="0.25">
      <c r="B54" s="59" t="s">
        <v>1325</v>
      </c>
      <c r="C54" s="60" t="s">
        <v>1286</v>
      </c>
      <c r="E54" s="64">
        <f t="shared" ca="1" si="14"/>
        <v>13.7</v>
      </c>
      <c r="F54" s="64">
        <f t="shared" ca="1" si="14"/>
        <v>13.7</v>
      </c>
      <c r="G54" s="64">
        <f t="shared" ca="1" si="14"/>
        <v>13.7</v>
      </c>
      <c r="H54" s="64">
        <f t="shared" ca="1" si="14"/>
        <v>13.7</v>
      </c>
      <c r="I54" s="64">
        <f t="shared" ca="1" si="14"/>
        <v>13.7</v>
      </c>
      <c r="J54" s="64">
        <f t="shared" ca="1" si="15"/>
        <v>15</v>
      </c>
      <c r="K54" s="64">
        <f t="shared" ca="1" si="15"/>
        <v>15</v>
      </c>
      <c r="L54" s="64">
        <f t="shared" ca="1" si="15"/>
        <v>15</v>
      </c>
      <c r="M54" s="64">
        <f t="shared" ca="1" si="15"/>
        <v>15</v>
      </c>
      <c r="N54" s="64">
        <f t="shared" ca="1" si="15"/>
        <v>15</v>
      </c>
      <c r="P54" s="65" t="str">
        <f t="shared" si="13"/>
        <v>Charters Towers</v>
      </c>
      <c r="Q54" s="65" t="s">
        <v>1629</v>
      </c>
      <c r="R54" s="65" t="str">
        <f t="shared" ca="1" si="3"/>
        <v>CHTW!$J$25:$T$25</v>
      </c>
      <c r="S54" s="65" t="str">
        <f t="shared" ca="1" si="4"/>
        <v>CHTW!$U$25:$AQ$25</v>
      </c>
      <c r="T54" s="65" t="str">
        <f t="shared" ca="1" si="5"/>
        <v>CHTW!$J$26:$T$26</v>
      </c>
      <c r="U54" s="65" t="str">
        <f t="shared" ca="1" si="6"/>
        <v>CHTW!$U$26:$AQ$26</v>
      </c>
      <c r="V54" s="65"/>
      <c r="W54" s="65"/>
    </row>
    <row r="55" spans="2:23" x14ac:dyDescent="0.25">
      <c r="B55" s="59" t="s">
        <v>1326</v>
      </c>
      <c r="C55" s="60" t="s">
        <v>1286</v>
      </c>
      <c r="E55" s="64">
        <f t="shared" ca="1" si="14"/>
        <v>20.9</v>
      </c>
      <c r="F55" s="64">
        <f t="shared" ca="1" si="14"/>
        <v>20.9</v>
      </c>
      <c r="G55" s="64">
        <f t="shared" ca="1" si="14"/>
        <v>20.9</v>
      </c>
      <c r="H55" s="64">
        <f t="shared" ca="1" si="14"/>
        <v>20.9</v>
      </c>
      <c r="I55" s="64">
        <f t="shared" ca="1" si="14"/>
        <v>20.9</v>
      </c>
      <c r="J55" s="64">
        <f t="shared" ca="1" si="15"/>
        <v>22.4</v>
      </c>
      <c r="K55" s="64">
        <f t="shared" ca="1" si="15"/>
        <v>22.4</v>
      </c>
      <c r="L55" s="64">
        <f t="shared" ca="1" si="15"/>
        <v>22.4</v>
      </c>
      <c r="M55" s="64">
        <f t="shared" ca="1" si="15"/>
        <v>22.4</v>
      </c>
      <c r="N55" s="64">
        <f t="shared" ca="1" si="15"/>
        <v>22.4</v>
      </c>
      <c r="P55" s="65" t="str">
        <f t="shared" si="13"/>
        <v>Childers</v>
      </c>
      <c r="Q55" s="65" t="s">
        <v>1626</v>
      </c>
      <c r="R55" s="65" t="str">
        <f t="shared" ca="1" si="3"/>
        <v>CHIL!$J$25:$T$25</v>
      </c>
      <c r="S55" s="65" t="str">
        <f t="shared" ca="1" si="4"/>
        <v>CHIL!$U$25:$AQ$25</v>
      </c>
      <c r="T55" s="65" t="str">
        <f t="shared" ca="1" si="5"/>
        <v>CHIL!$J$26:$T$26</v>
      </c>
      <c r="U55" s="65" t="str">
        <f t="shared" ca="1" si="6"/>
        <v>CHIL!$U$26:$AQ$26</v>
      </c>
      <c r="V55" s="65"/>
      <c r="W55" s="65"/>
    </row>
    <row r="56" spans="2:23" x14ac:dyDescent="0.25">
      <c r="B56" s="59" t="s">
        <v>1327</v>
      </c>
      <c r="C56" s="60" t="s">
        <v>1286</v>
      </c>
      <c r="E56" s="64">
        <f t="shared" ref="E56:I65" ca="1" si="16">IF(AND($R56&lt;&gt;"", $T56&lt;&gt;"", $E$2&lt;&gt;"", $E$2&lt;&gt;"-"), IF(INDEX(INDIRECT($T56), MATCH(E$5, INDIRECT($R56), 0))&lt;&gt;"", IF(ISNUMBER(INDEX(INDIRECT($T56), MATCH(E$5, INDIRECT($R56), 0))), ROUND(INDEX(INDIRECT($T56), MATCH(E$5, INDIRECT($R56), 0)), 1), IF($E$2="Meets Security Standard", PROPER(INDEX(INDIRECT($T56), MATCH(E$5, INDIRECT($R56), 0))), INDEX(INDIRECT($T56), MATCH(E$5, INDIRECT($R56), 0)))), ""), "")</f>
        <v>8.9</v>
      </c>
      <c r="F56" s="64">
        <f t="shared" ca="1" si="16"/>
        <v>8.9</v>
      </c>
      <c r="G56" s="64">
        <f t="shared" ca="1" si="16"/>
        <v>8.9</v>
      </c>
      <c r="H56" s="64">
        <f t="shared" ca="1" si="16"/>
        <v>8.9</v>
      </c>
      <c r="I56" s="64">
        <f t="shared" ca="1" si="16"/>
        <v>8.9</v>
      </c>
      <c r="J56" s="64">
        <f t="shared" ref="J56:N65" ca="1" si="17">IF(AND($S56&lt;&gt;"", $U56&lt;&gt;"", $E$2&lt;&gt;"", $E$2&lt;&gt;"-"), IF(INDEX(INDIRECT($U56), MATCH(TEXT(J$5, "????"), INDIRECT($S56), 0))&lt;&gt;"", IF(INDEX(INDIRECT($U56), MATCH(TEXT(J$5, "????"), INDIRECT($S56), 0))&lt;&gt;"", IF(ISNUMBER(INDEX(INDIRECT($U56), MATCH(TEXT(J$5, "????"), INDIRECT($S56), 0))), ROUND(INDEX(INDIRECT($U56), MATCH(TEXT(J$5, "????"), INDIRECT($S56), 0)), 1), IF($E$2="Meets Security Standard", PROPER(INDEX(INDIRECT($U56), MATCH(TEXT(J$5, "????"), INDIRECT($S56), 0))), INDEX(INDIRECT($U56), MATCH(TEXT(J$5, "????"), INDIRECT($S56), 0)))), ""), ""), "")</f>
        <v>9.1999999999999993</v>
      </c>
      <c r="K56" s="64">
        <f t="shared" ca="1" si="17"/>
        <v>9.1999999999999993</v>
      </c>
      <c r="L56" s="64">
        <f t="shared" ca="1" si="17"/>
        <v>9.1999999999999993</v>
      </c>
      <c r="M56" s="64">
        <f t="shared" ca="1" si="17"/>
        <v>9.1999999999999993</v>
      </c>
      <c r="N56" s="64">
        <f t="shared" ca="1" si="17"/>
        <v>9.1999999999999993</v>
      </c>
      <c r="P56" s="65" t="str">
        <f t="shared" si="13"/>
        <v>Chillagoe</v>
      </c>
      <c r="Q56" s="65" t="s">
        <v>1627</v>
      </c>
      <c r="R56" s="65" t="str">
        <f t="shared" ca="1" si="3"/>
        <v>CHIA!$J$25:$T$25</v>
      </c>
      <c r="S56" s="65" t="str">
        <f t="shared" ca="1" si="4"/>
        <v>CHIA!$U$25:$AQ$25</v>
      </c>
      <c r="T56" s="65" t="str">
        <f t="shared" ca="1" si="5"/>
        <v>CHIA!$J$26:$T$26</v>
      </c>
      <c r="U56" s="65" t="str">
        <f t="shared" ca="1" si="6"/>
        <v>CHIA!$U$26:$AQ$26</v>
      </c>
      <c r="V56" s="65"/>
      <c r="W56" s="65"/>
    </row>
    <row r="57" spans="2:23" x14ac:dyDescent="0.25">
      <c r="B57" s="59" t="s">
        <v>1544</v>
      </c>
      <c r="C57" s="60" t="s">
        <v>1539</v>
      </c>
      <c r="E57" s="64">
        <f t="shared" ca="1" si="16"/>
        <v>66</v>
      </c>
      <c r="F57" s="64">
        <f t="shared" ca="1" si="16"/>
        <v>66</v>
      </c>
      <c r="G57" s="64">
        <f t="shared" ca="1" si="16"/>
        <v>66</v>
      </c>
      <c r="H57" s="64">
        <f t="shared" ca="1" si="16"/>
        <v>66</v>
      </c>
      <c r="I57" s="64">
        <f t="shared" ca="1" si="16"/>
        <v>66</v>
      </c>
      <c r="J57" s="64">
        <f t="shared" ca="1" si="17"/>
        <v>78.900000000000006</v>
      </c>
      <c r="K57" s="64">
        <f t="shared" ca="1" si="17"/>
        <v>78.900000000000006</v>
      </c>
      <c r="L57" s="64">
        <f t="shared" ca="1" si="17"/>
        <v>78.900000000000006</v>
      </c>
      <c r="M57" s="64">
        <f t="shared" ca="1" si="17"/>
        <v>78.900000000000006</v>
      </c>
      <c r="N57" s="64">
        <f t="shared" ca="1" si="17"/>
        <v>78.900000000000006</v>
      </c>
      <c r="P57" s="65" t="str">
        <f t="shared" si="13"/>
        <v>Chinchilla BSP</v>
      </c>
      <c r="Q57" s="65" t="s">
        <v>1851</v>
      </c>
      <c r="R57" s="65" t="str">
        <f t="shared" ca="1" si="3"/>
        <v>CHIN!$I$23:$S$23</v>
      </c>
      <c r="S57" s="65" t="str">
        <f t="shared" ca="1" si="4"/>
        <v>CHIN!$T$23:$AQ$23</v>
      </c>
      <c r="T57" s="65" t="str">
        <f t="shared" ca="1" si="5"/>
        <v>CHIN!$I$24:$S$24</v>
      </c>
      <c r="U57" s="65" t="str">
        <f t="shared" ca="1" si="6"/>
        <v>CHIN!$T$24:$AQ$24</v>
      </c>
      <c r="V57" s="65"/>
      <c r="W57" s="65"/>
    </row>
    <row r="58" spans="2:23" x14ac:dyDescent="0.25">
      <c r="B58" s="59" t="s">
        <v>1876</v>
      </c>
      <c r="C58" s="60" t="s">
        <v>1286</v>
      </c>
      <c r="E58" s="64">
        <f t="shared" ca="1" si="16"/>
        <v>6</v>
      </c>
      <c r="F58" s="64">
        <f t="shared" ca="1" si="16"/>
        <v>6</v>
      </c>
      <c r="G58" s="64">
        <f t="shared" ca="1" si="16"/>
        <v>6</v>
      </c>
      <c r="H58" s="64">
        <f t="shared" ca="1" si="16"/>
        <v>6</v>
      </c>
      <c r="I58" s="64">
        <f t="shared" ca="1" si="16"/>
        <v>6</v>
      </c>
      <c r="J58" s="64">
        <f t="shared" ca="1" si="17"/>
        <v>6</v>
      </c>
      <c r="K58" s="64">
        <f t="shared" ca="1" si="17"/>
        <v>6</v>
      </c>
      <c r="L58" s="64">
        <f t="shared" ca="1" si="17"/>
        <v>6</v>
      </c>
      <c r="M58" s="64">
        <f t="shared" ca="1" si="17"/>
        <v>6</v>
      </c>
      <c r="N58" s="64">
        <f t="shared" ca="1" si="17"/>
        <v>6</v>
      </c>
      <c r="P58" s="65" t="str">
        <f t="shared" si="13"/>
        <v>33/11kV</v>
      </c>
      <c r="Q58" s="65" t="s">
        <v>1628</v>
      </c>
      <c r="R58" s="65" t="str">
        <f t="shared" ca="1" si="3"/>
        <v>SKIE!$J$25:$T$25</v>
      </c>
      <c r="S58" s="65" t="str">
        <f t="shared" ca="1" si="4"/>
        <v>SKIE!$U$25:$AQ$25</v>
      </c>
      <c r="T58" s="65" t="str">
        <f t="shared" ca="1" si="5"/>
        <v>SKIE!$J$26:$T$26</v>
      </c>
      <c r="U58" s="65" t="str">
        <f t="shared" ca="1" si="6"/>
        <v>SKIE!$U$26:$AQ$26</v>
      </c>
      <c r="V58" s="65"/>
      <c r="W58" s="65"/>
    </row>
    <row r="59" spans="2:23" x14ac:dyDescent="0.25">
      <c r="B59" s="59" t="s">
        <v>1328</v>
      </c>
      <c r="C59" s="60" t="s">
        <v>1286</v>
      </c>
      <c r="E59" s="64">
        <f t="shared" ca="1" si="16"/>
        <v>21</v>
      </c>
      <c r="F59" s="64">
        <f t="shared" ca="1" si="16"/>
        <v>21</v>
      </c>
      <c r="G59" s="64">
        <f t="shared" ca="1" si="16"/>
        <v>21</v>
      </c>
      <c r="H59" s="64">
        <f t="shared" ca="1" si="16"/>
        <v>21</v>
      </c>
      <c r="I59" s="64">
        <f t="shared" ca="1" si="16"/>
        <v>21</v>
      </c>
      <c r="J59" s="64">
        <f t="shared" ca="1" si="17"/>
        <v>23</v>
      </c>
      <c r="K59" s="64">
        <f t="shared" ca="1" si="17"/>
        <v>23</v>
      </c>
      <c r="L59" s="64">
        <f t="shared" ca="1" si="17"/>
        <v>23</v>
      </c>
      <c r="M59" s="64">
        <f t="shared" ca="1" si="17"/>
        <v>23</v>
      </c>
      <c r="N59" s="64">
        <f t="shared" ca="1" si="17"/>
        <v>23</v>
      </c>
      <c r="P59" s="65" t="str">
        <f t="shared" si="13"/>
        <v>Chinchilla Town</v>
      </c>
      <c r="Q59" s="65" t="s">
        <v>1625</v>
      </c>
      <c r="R59" s="65" t="str">
        <f t="shared" ca="1" si="3"/>
        <v>CHTO!$J$25:$T$25</v>
      </c>
      <c r="S59" s="65" t="str">
        <f t="shared" ca="1" si="4"/>
        <v>CHTO!$U$25:$AQ$25</v>
      </c>
      <c r="T59" s="65" t="str">
        <f t="shared" ca="1" si="5"/>
        <v>CHTO!$J$26:$T$26</v>
      </c>
      <c r="U59" s="65" t="str">
        <f t="shared" ca="1" si="6"/>
        <v>CHTO!$U$26:$AQ$26</v>
      </c>
      <c r="V59" s="65"/>
      <c r="W59" s="65"/>
    </row>
    <row r="60" spans="2:23" x14ac:dyDescent="0.25">
      <c r="B60" s="59" t="s">
        <v>1545</v>
      </c>
      <c r="C60" s="60" t="s">
        <v>1539</v>
      </c>
      <c r="E60" s="64">
        <f t="shared" ca="1" si="16"/>
        <v>49.8</v>
      </c>
      <c r="F60" s="64">
        <f t="shared" ca="1" si="16"/>
        <v>49.8</v>
      </c>
      <c r="G60" s="64">
        <f t="shared" ca="1" si="16"/>
        <v>49.8</v>
      </c>
      <c r="H60" s="64">
        <f t="shared" ca="1" si="16"/>
        <v>49.8</v>
      </c>
      <c r="I60" s="64">
        <f t="shared" ca="1" si="16"/>
        <v>49.8</v>
      </c>
      <c r="J60" s="64">
        <f t="shared" ca="1" si="17"/>
        <v>59.8</v>
      </c>
      <c r="K60" s="64">
        <f t="shared" ca="1" si="17"/>
        <v>59.8</v>
      </c>
      <c r="L60" s="64">
        <f t="shared" ca="1" si="17"/>
        <v>59.8</v>
      </c>
      <c r="M60" s="64">
        <f t="shared" ca="1" si="17"/>
        <v>59.8</v>
      </c>
      <c r="N60" s="64">
        <f t="shared" ca="1" si="17"/>
        <v>59.8</v>
      </c>
      <c r="P60" s="65" t="str">
        <f t="shared" si="13"/>
        <v>Chumvale BSP</v>
      </c>
      <c r="Q60" s="65" t="s">
        <v>1630</v>
      </c>
      <c r="R60" s="65" t="str">
        <f t="shared" ca="1" si="3"/>
        <v>CHUM!$I$23:$S$23</v>
      </c>
      <c r="S60" s="65" t="str">
        <f t="shared" ca="1" si="4"/>
        <v>CHUM!$T$23:$AQ$23</v>
      </c>
      <c r="T60" s="65" t="str">
        <f t="shared" ca="1" si="5"/>
        <v>CHUM!$I$24:$S$24</v>
      </c>
      <c r="U60" s="65" t="str">
        <f t="shared" ca="1" si="6"/>
        <v>CHUM!$T$24:$AQ$24</v>
      </c>
      <c r="V60" s="65"/>
      <c r="W60" s="65"/>
    </row>
    <row r="61" spans="2:23" x14ac:dyDescent="0.25">
      <c r="B61" s="59" t="s">
        <v>1329</v>
      </c>
      <c r="C61" s="60" t="s">
        <v>1286</v>
      </c>
      <c r="E61" s="64">
        <f t="shared" ca="1" si="16"/>
        <v>7.5</v>
      </c>
      <c r="F61" s="64">
        <f t="shared" ca="1" si="16"/>
        <v>7.5</v>
      </c>
      <c r="G61" s="64">
        <f t="shared" ca="1" si="16"/>
        <v>7.5</v>
      </c>
      <c r="H61" s="64">
        <f t="shared" ca="1" si="16"/>
        <v>7.5</v>
      </c>
      <c r="I61" s="64">
        <f t="shared" ca="1" si="16"/>
        <v>7.5</v>
      </c>
      <c r="J61" s="64">
        <f t="shared" ca="1" si="17"/>
        <v>8.3000000000000007</v>
      </c>
      <c r="K61" s="64">
        <f t="shared" ca="1" si="17"/>
        <v>8.3000000000000007</v>
      </c>
      <c r="L61" s="64">
        <f t="shared" ca="1" si="17"/>
        <v>8.3000000000000007</v>
      </c>
      <c r="M61" s="64">
        <f t="shared" ca="1" si="17"/>
        <v>8.3000000000000007</v>
      </c>
      <c r="N61" s="64">
        <f t="shared" ca="1" si="17"/>
        <v>8.3000000000000007</v>
      </c>
      <c r="P61" s="65" t="str">
        <f t="shared" si="13"/>
        <v>Clare South</v>
      </c>
      <c r="Q61" s="65" t="s">
        <v>1631</v>
      </c>
      <c r="R61" s="65" t="str">
        <f t="shared" ca="1" si="3"/>
        <v>CLSO!$J$25:$T$25</v>
      </c>
      <c r="S61" s="65" t="str">
        <f t="shared" ca="1" si="4"/>
        <v>CLSO!$U$25:$AQ$25</v>
      </c>
      <c r="T61" s="65" t="str">
        <f t="shared" ca="1" si="5"/>
        <v>CLSO!$J$26:$T$26</v>
      </c>
      <c r="U61" s="65" t="str">
        <f t="shared" ca="1" si="6"/>
        <v>CLSO!$U$26:$AQ$26</v>
      </c>
      <c r="V61" s="65"/>
      <c r="W61" s="65"/>
    </row>
    <row r="62" spans="2:23" x14ac:dyDescent="0.25">
      <c r="B62" s="59" t="s">
        <v>1330</v>
      </c>
      <c r="C62" s="60" t="s">
        <v>1286</v>
      </c>
      <c r="E62" s="64">
        <f t="shared" ca="1" si="16"/>
        <v>22</v>
      </c>
      <c r="F62" s="64">
        <f t="shared" ca="1" si="16"/>
        <v>22</v>
      </c>
      <c r="G62" s="64">
        <f t="shared" ca="1" si="16"/>
        <v>22</v>
      </c>
      <c r="H62" s="64">
        <f t="shared" ca="1" si="16"/>
        <v>22</v>
      </c>
      <c r="I62" s="64">
        <f t="shared" ca="1" si="16"/>
        <v>22</v>
      </c>
      <c r="J62" s="64">
        <f t="shared" ca="1" si="17"/>
        <v>22</v>
      </c>
      <c r="K62" s="64">
        <f t="shared" ca="1" si="17"/>
        <v>22</v>
      </c>
      <c r="L62" s="64">
        <f t="shared" ca="1" si="17"/>
        <v>22</v>
      </c>
      <c r="M62" s="64">
        <f t="shared" ca="1" si="17"/>
        <v>22</v>
      </c>
      <c r="N62" s="64">
        <f t="shared" ca="1" si="17"/>
        <v>22</v>
      </c>
      <c r="P62" s="65" t="str">
        <f t="shared" si="13"/>
        <v>Clermont</v>
      </c>
      <c r="Q62" s="65" t="s">
        <v>1632</v>
      </c>
      <c r="R62" s="65" t="str">
        <f t="shared" ca="1" si="3"/>
        <v>CLER!$J$25:$T$25</v>
      </c>
      <c r="S62" s="65" t="str">
        <f t="shared" ca="1" si="4"/>
        <v>CLER!$U$25:$AQ$25</v>
      </c>
      <c r="T62" s="65" t="str">
        <f t="shared" ca="1" si="5"/>
        <v>CLER!$J$26:$T$26</v>
      </c>
      <c r="U62" s="65" t="str">
        <f t="shared" ca="1" si="6"/>
        <v>CLER!$U$26:$AQ$26</v>
      </c>
      <c r="V62" s="65"/>
      <c r="W62" s="65"/>
    </row>
    <row r="63" spans="2:23" x14ac:dyDescent="0.25">
      <c r="B63" s="59" t="s">
        <v>1546</v>
      </c>
      <c r="C63" s="60" t="s">
        <v>1539</v>
      </c>
      <c r="E63" s="64">
        <f t="shared" ca="1" si="16"/>
        <v>80.900000000000006</v>
      </c>
      <c r="F63" s="64">
        <f t="shared" ca="1" si="16"/>
        <v>80.900000000000006</v>
      </c>
      <c r="G63" s="64">
        <f t="shared" ca="1" si="16"/>
        <v>80.900000000000006</v>
      </c>
      <c r="H63" s="64">
        <f t="shared" ca="1" si="16"/>
        <v>80.900000000000006</v>
      </c>
      <c r="I63" s="64">
        <f t="shared" ca="1" si="16"/>
        <v>80.900000000000006</v>
      </c>
      <c r="J63" s="64">
        <f t="shared" ca="1" si="17"/>
        <v>86.9</v>
      </c>
      <c r="K63" s="64">
        <f t="shared" ca="1" si="17"/>
        <v>86.9</v>
      </c>
      <c r="L63" s="64">
        <f t="shared" ca="1" si="17"/>
        <v>86.9</v>
      </c>
      <c r="M63" s="64">
        <f t="shared" ca="1" si="17"/>
        <v>86.9</v>
      </c>
      <c r="N63" s="64">
        <f t="shared" ca="1" si="17"/>
        <v>86.9</v>
      </c>
      <c r="P63" s="65" t="str">
        <f t="shared" si="13"/>
        <v>Clermont BSP</v>
      </c>
      <c r="Q63" s="65" t="s">
        <v>1863</v>
      </c>
      <c r="R63" s="65" t="str">
        <f t="shared" ca="1" si="3"/>
        <v>CLBS!$I$23:$S$23</v>
      </c>
      <c r="S63" s="65" t="str">
        <f t="shared" ca="1" si="4"/>
        <v>CLBS!$T$23:$AQ$23</v>
      </c>
      <c r="T63" s="65" t="str">
        <f t="shared" ca="1" si="5"/>
        <v>CLBS!$I$24:$S$24</v>
      </c>
      <c r="U63" s="65" t="str">
        <f t="shared" ca="1" si="6"/>
        <v>CLBS!$T$24:$AQ$24</v>
      </c>
      <c r="V63" s="65"/>
      <c r="W63" s="65"/>
    </row>
    <row r="64" spans="2:23" x14ac:dyDescent="0.25">
      <c r="B64" s="59" t="s">
        <v>1331</v>
      </c>
      <c r="C64" s="60" t="s">
        <v>1286</v>
      </c>
      <c r="E64" s="64">
        <f t="shared" ca="1" si="16"/>
        <v>8</v>
      </c>
      <c r="F64" s="64">
        <f t="shared" ca="1" si="16"/>
        <v>8</v>
      </c>
      <c r="G64" s="64">
        <f t="shared" ca="1" si="16"/>
        <v>8</v>
      </c>
      <c r="H64" s="64">
        <f t="shared" ca="1" si="16"/>
        <v>8</v>
      </c>
      <c r="I64" s="64">
        <f t="shared" ca="1" si="16"/>
        <v>8</v>
      </c>
      <c r="J64" s="64">
        <f t="shared" ca="1" si="17"/>
        <v>8.6999999999999993</v>
      </c>
      <c r="K64" s="64">
        <f t="shared" ca="1" si="17"/>
        <v>8.6999999999999993</v>
      </c>
      <c r="L64" s="64">
        <f t="shared" ca="1" si="17"/>
        <v>8.6999999999999993</v>
      </c>
      <c r="M64" s="64">
        <f t="shared" ca="1" si="17"/>
        <v>8.6999999999999993</v>
      </c>
      <c r="N64" s="64">
        <f t="shared" ca="1" si="17"/>
        <v>8.6999999999999993</v>
      </c>
      <c r="P64" s="65" t="str">
        <f t="shared" si="13"/>
        <v>Clifton</v>
      </c>
      <c r="Q64" s="65" t="s">
        <v>1633</v>
      </c>
      <c r="R64" s="65" t="str">
        <f t="shared" ca="1" si="3"/>
        <v>CLIF!$J$25:$T$25</v>
      </c>
      <c r="S64" s="65" t="str">
        <f t="shared" ca="1" si="4"/>
        <v>CLIF!$U$25:$AQ$25</v>
      </c>
      <c r="T64" s="65" t="str">
        <f t="shared" ca="1" si="5"/>
        <v>CLIF!$J$26:$T$26</v>
      </c>
      <c r="U64" s="65" t="str">
        <f t="shared" ca="1" si="6"/>
        <v>CLIF!$U$26:$AQ$26</v>
      </c>
      <c r="V64" s="65"/>
      <c r="W64" s="65"/>
    </row>
    <row r="65" spans="2:23" x14ac:dyDescent="0.25">
      <c r="B65" s="59" t="s">
        <v>1332</v>
      </c>
      <c r="C65" s="60" t="s">
        <v>1286</v>
      </c>
      <c r="E65" s="64">
        <f t="shared" ca="1" si="16"/>
        <v>70.400000000000006</v>
      </c>
      <c r="F65" s="64">
        <f t="shared" ca="1" si="16"/>
        <v>70.400000000000006</v>
      </c>
      <c r="G65" s="64">
        <f t="shared" ca="1" si="16"/>
        <v>70.400000000000006</v>
      </c>
      <c r="H65" s="64">
        <f t="shared" ca="1" si="16"/>
        <v>70.400000000000006</v>
      </c>
      <c r="I65" s="64">
        <f t="shared" ca="1" si="16"/>
        <v>70.400000000000006</v>
      </c>
      <c r="J65" s="64">
        <f t="shared" ca="1" si="17"/>
        <v>74.8</v>
      </c>
      <c r="K65" s="64">
        <f t="shared" ca="1" si="17"/>
        <v>74.8</v>
      </c>
      <c r="L65" s="64">
        <f t="shared" ca="1" si="17"/>
        <v>74.8</v>
      </c>
      <c r="M65" s="64">
        <f t="shared" ca="1" si="17"/>
        <v>74.8</v>
      </c>
      <c r="N65" s="64">
        <f t="shared" ca="1" si="17"/>
        <v>74.8</v>
      </c>
      <c r="P65" s="65" t="str">
        <f t="shared" si="13"/>
        <v>Clinton</v>
      </c>
      <c r="Q65" s="65" t="s">
        <v>1634</v>
      </c>
      <c r="R65" s="65" t="str">
        <f t="shared" ca="1" si="3"/>
        <v>CLIN!$J$25:$T$25</v>
      </c>
      <c r="S65" s="65" t="str">
        <f t="shared" ca="1" si="4"/>
        <v>CLIN!$U$25:$AQ$25</v>
      </c>
      <c r="T65" s="65" t="str">
        <f t="shared" ca="1" si="5"/>
        <v>CLIN!$J$26:$T$26</v>
      </c>
      <c r="U65" s="65" t="str">
        <f t="shared" ca="1" si="6"/>
        <v>CLIN!$U$26:$AQ$26</v>
      </c>
      <c r="V65" s="65"/>
      <c r="W65" s="65"/>
    </row>
    <row r="66" spans="2:23" x14ac:dyDescent="0.25">
      <c r="B66" s="59" t="s">
        <v>1333</v>
      </c>
      <c r="C66" s="60" t="s">
        <v>1286</v>
      </c>
      <c r="E66" s="64">
        <f t="shared" ref="E66:I75" ca="1" si="18">IF(AND($R66&lt;&gt;"", $T66&lt;&gt;"", $E$2&lt;&gt;"", $E$2&lt;&gt;"-"), IF(INDEX(INDIRECT($T66), MATCH(E$5, INDIRECT($R66), 0))&lt;&gt;"", IF(ISNUMBER(INDEX(INDIRECT($T66), MATCH(E$5, INDIRECT($R66), 0))), ROUND(INDEX(INDIRECT($T66), MATCH(E$5, INDIRECT($R66), 0)), 1), IF($E$2="Meets Security Standard", PROPER(INDEX(INDIRECT($T66), MATCH(E$5, INDIRECT($R66), 0))), INDEX(INDIRECT($T66), MATCH(E$5, INDIRECT($R66), 0)))), ""), "")</f>
        <v>6.7</v>
      </c>
      <c r="F66" s="64">
        <f t="shared" ca="1" si="18"/>
        <v>6.7</v>
      </c>
      <c r="G66" s="64">
        <f t="shared" ca="1" si="18"/>
        <v>6.7</v>
      </c>
      <c r="H66" s="64">
        <f t="shared" ca="1" si="18"/>
        <v>6.7</v>
      </c>
      <c r="I66" s="64">
        <f t="shared" ca="1" si="18"/>
        <v>6.7</v>
      </c>
      <c r="J66" s="64">
        <f t="shared" ref="J66:N75" ca="1" si="19">IF(AND($S66&lt;&gt;"", $U66&lt;&gt;"", $E$2&lt;&gt;"", $E$2&lt;&gt;"-"), IF(INDEX(INDIRECT($U66), MATCH(TEXT(J$5, "????"), INDIRECT($S66), 0))&lt;&gt;"", IF(INDEX(INDIRECT($U66), MATCH(TEXT(J$5, "????"), INDIRECT($S66), 0))&lt;&gt;"", IF(ISNUMBER(INDEX(INDIRECT($U66), MATCH(TEXT(J$5, "????"), INDIRECT($S66), 0))), ROUND(INDEX(INDIRECT($U66), MATCH(TEXT(J$5, "????"), INDIRECT($S66), 0)), 1), IF($E$2="Meets Security Standard", PROPER(INDEX(INDIRECT($U66), MATCH(TEXT(J$5, "????"), INDIRECT($S66), 0))), INDEX(INDIRECT($U66), MATCH(TEXT(J$5, "????"), INDIRECT($S66), 0)))), ""), ""), "")</f>
        <v>6.9</v>
      </c>
      <c r="K66" s="64">
        <f t="shared" ca="1" si="19"/>
        <v>6.9</v>
      </c>
      <c r="L66" s="64">
        <f t="shared" ca="1" si="19"/>
        <v>6.9</v>
      </c>
      <c r="M66" s="64">
        <f t="shared" ca="1" si="19"/>
        <v>6.9</v>
      </c>
      <c r="N66" s="64">
        <f t="shared" ca="1" si="19"/>
        <v>6.9</v>
      </c>
      <c r="P66" s="65" t="str">
        <f t="shared" si="13"/>
        <v>Cloncurry</v>
      </c>
      <c r="Q66" s="65" t="s">
        <v>1635</v>
      </c>
      <c r="R66" s="65" t="str">
        <f t="shared" ca="1" si="3"/>
        <v>CLON!$J$25:$T$25</v>
      </c>
      <c r="S66" s="65" t="str">
        <f t="shared" ca="1" si="4"/>
        <v>CLON!$U$25:$AQ$25</v>
      </c>
      <c r="T66" s="65" t="str">
        <f t="shared" ca="1" si="5"/>
        <v>CLON!$J$26:$T$26</v>
      </c>
      <c r="U66" s="65" t="str">
        <f t="shared" ca="1" si="6"/>
        <v>CLON!$U$26:$AQ$26</v>
      </c>
      <c r="V66" s="65"/>
      <c r="W66" s="65"/>
    </row>
    <row r="67" spans="2:23" x14ac:dyDescent="0.25">
      <c r="B67" s="59" t="s">
        <v>1547</v>
      </c>
      <c r="C67" s="60" t="s">
        <v>1539</v>
      </c>
      <c r="E67" s="64">
        <f t="shared" ca="1" si="18"/>
        <v>40.200000000000003</v>
      </c>
      <c r="F67" s="64">
        <f t="shared" ca="1" si="18"/>
        <v>40.200000000000003</v>
      </c>
      <c r="G67" s="64">
        <f t="shared" ca="1" si="18"/>
        <v>40.200000000000003</v>
      </c>
      <c r="H67" s="64">
        <f t="shared" ca="1" si="18"/>
        <v>40.200000000000003</v>
      </c>
      <c r="I67" s="64">
        <f t="shared" ca="1" si="18"/>
        <v>40.200000000000003</v>
      </c>
      <c r="J67" s="64">
        <f t="shared" ca="1" si="19"/>
        <v>47.4</v>
      </c>
      <c r="K67" s="64">
        <f t="shared" ca="1" si="19"/>
        <v>47.4</v>
      </c>
      <c r="L67" s="64">
        <f t="shared" ca="1" si="19"/>
        <v>47.4</v>
      </c>
      <c r="M67" s="64">
        <f t="shared" ca="1" si="19"/>
        <v>47.4</v>
      </c>
      <c r="N67" s="64">
        <f t="shared" ca="1" si="19"/>
        <v>47.4</v>
      </c>
      <c r="P67" s="65" t="str">
        <f t="shared" si="13"/>
        <v>Columboola BSP</v>
      </c>
      <c r="Q67" s="65" t="s">
        <v>1852</v>
      </c>
      <c r="R67" s="65" t="str">
        <f t="shared" ca="1" si="3"/>
        <v>COLU!$I$23:$S$23</v>
      </c>
      <c r="S67" s="65" t="str">
        <f t="shared" ca="1" si="4"/>
        <v>COLU!$T$23:$AQ$23</v>
      </c>
      <c r="T67" s="65" t="str">
        <f t="shared" ca="1" si="5"/>
        <v>COLU!$I$24:$S$24</v>
      </c>
      <c r="U67" s="65" t="str">
        <f t="shared" ca="1" si="6"/>
        <v>COLU!$T$24:$AQ$24</v>
      </c>
      <c r="V67" s="65"/>
      <c r="W67" s="65"/>
    </row>
    <row r="68" spans="2:23" x14ac:dyDescent="0.25">
      <c r="B68" s="59" t="s">
        <v>1334</v>
      </c>
      <c r="C68" s="60" t="s">
        <v>1286</v>
      </c>
      <c r="E68" s="64">
        <f t="shared" ca="1" si="18"/>
        <v>6.9</v>
      </c>
      <c r="F68" s="64">
        <f t="shared" ca="1" si="18"/>
        <v>6.9</v>
      </c>
      <c r="G68" s="64">
        <f t="shared" ca="1" si="18"/>
        <v>6.9</v>
      </c>
      <c r="H68" s="64">
        <f t="shared" ca="1" si="18"/>
        <v>6.9</v>
      </c>
      <c r="I68" s="64">
        <f t="shared" ca="1" si="18"/>
        <v>6.9</v>
      </c>
      <c r="J68" s="64">
        <f t="shared" ca="1" si="19"/>
        <v>6.9</v>
      </c>
      <c r="K68" s="64">
        <f t="shared" ca="1" si="19"/>
        <v>6.9</v>
      </c>
      <c r="L68" s="64">
        <f t="shared" ca="1" si="19"/>
        <v>6.9</v>
      </c>
      <c r="M68" s="64">
        <f t="shared" ca="1" si="19"/>
        <v>6.9</v>
      </c>
      <c r="N68" s="64">
        <f t="shared" ca="1" si="19"/>
        <v>6.9</v>
      </c>
      <c r="P68" s="65" t="str">
        <f t="shared" si="13"/>
        <v>Comet</v>
      </c>
      <c r="Q68" s="65" t="s">
        <v>1636</v>
      </c>
      <c r="R68" s="65" t="str">
        <f t="shared" ca="1" si="3"/>
        <v>COME!$J$25:$T$25</v>
      </c>
      <c r="S68" s="65" t="str">
        <f t="shared" ca="1" si="4"/>
        <v>COME!$U$25:$AQ$25</v>
      </c>
      <c r="T68" s="65" t="str">
        <f t="shared" ca="1" si="5"/>
        <v>COME!$J$26:$T$26</v>
      </c>
      <c r="U68" s="65" t="str">
        <f t="shared" ca="1" si="6"/>
        <v>COME!$U$26:$AQ$26</v>
      </c>
      <c r="V68" s="65"/>
      <c r="W68" s="65"/>
    </row>
    <row r="69" spans="2:23" x14ac:dyDescent="0.25">
      <c r="B69" s="59" t="s">
        <v>1335</v>
      </c>
      <c r="C69" s="60" t="s">
        <v>1286</v>
      </c>
      <c r="E69" s="64">
        <f t="shared" ca="1" si="18"/>
        <v>21.5</v>
      </c>
      <c r="F69" s="64">
        <f t="shared" ca="1" si="18"/>
        <v>21.5</v>
      </c>
      <c r="G69" s="64">
        <f t="shared" ca="1" si="18"/>
        <v>21.5</v>
      </c>
      <c r="H69" s="64">
        <f t="shared" ca="1" si="18"/>
        <v>21.5</v>
      </c>
      <c r="I69" s="64">
        <f t="shared" ca="1" si="18"/>
        <v>21.5</v>
      </c>
      <c r="J69" s="64">
        <f t="shared" ca="1" si="19"/>
        <v>24.6</v>
      </c>
      <c r="K69" s="64">
        <f t="shared" ca="1" si="19"/>
        <v>24.6</v>
      </c>
      <c r="L69" s="64">
        <f t="shared" ca="1" si="19"/>
        <v>24.6</v>
      </c>
      <c r="M69" s="64">
        <f t="shared" ca="1" si="19"/>
        <v>24.6</v>
      </c>
      <c r="N69" s="64">
        <f t="shared" ca="1" si="19"/>
        <v>24.6</v>
      </c>
      <c r="P69" s="65" t="str">
        <f t="shared" si="13"/>
        <v>Cooktown</v>
      </c>
      <c r="Q69" s="65" t="s">
        <v>1637</v>
      </c>
      <c r="R69" s="65" t="str">
        <f t="shared" ca="1" si="3"/>
        <v>COOK!$J$25:$T$25</v>
      </c>
      <c r="S69" s="65" t="str">
        <f t="shared" ca="1" si="4"/>
        <v>COOK!$U$25:$AQ$25</v>
      </c>
      <c r="T69" s="65" t="str">
        <f t="shared" ca="1" si="5"/>
        <v>COOK!$J$26:$T$26</v>
      </c>
      <c r="U69" s="65" t="str">
        <f t="shared" ca="1" si="6"/>
        <v>COOK!$U$26:$AQ$26</v>
      </c>
      <c r="V69" s="65"/>
      <c r="W69" s="65"/>
    </row>
    <row r="70" spans="2:23" x14ac:dyDescent="0.25">
      <c r="B70" s="59" t="s">
        <v>1336</v>
      </c>
      <c r="C70" s="60" t="s">
        <v>1286</v>
      </c>
      <c r="E70" s="64">
        <f t="shared" ca="1" si="18"/>
        <v>2.6</v>
      </c>
      <c r="F70" s="64">
        <f t="shared" ca="1" si="18"/>
        <v>2.6</v>
      </c>
      <c r="G70" s="64">
        <f t="shared" ca="1" si="18"/>
        <v>2.6</v>
      </c>
      <c r="H70" s="64">
        <f t="shared" ca="1" si="18"/>
        <v>2.6</v>
      </c>
      <c r="I70" s="64">
        <f t="shared" ca="1" si="18"/>
        <v>2.6</v>
      </c>
      <c r="J70" s="64">
        <f t="shared" ca="1" si="19"/>
        <v>3</v>
      </c>
      <c r="K70" s="64">
        <f t="shared" ca="1" si="19"/>
        <v>3</v>
      </c>
      <c r="L70" s="64">
        <f t="shared" ca="1" si="19"/>
        <v>3</v>
      </c>
      <c r="M70" s="64">
        <f t="shared" ca="1" si="19"/>
        <v>3</v>
      </c>
      <c r="N70" s="64">
        <f t="shared" ca="1" si="19"/>
        <v>3</v>
      </c>
      <c r="P70" s="65" t="str">
        <f t="shared" ref="P70:P82" si="20">IF($B70&lt;&gt;"",IF(ISERROR(FIND(" (",$B70))=FALSE, IF(ISERROR(FIND("Skid", MID($B70,1,FIND(" (",$B70)-1)))=FALSE, MID($B70, FIND("(", $B70)+1, FIND(")", $B70)-(FIND("(", $B70)+1)), MID($B70,1,FIND(" (",$B70)-1)),""))</f>
        <v>Coominglah</v>
      </c>
      <c r="Q70" s="65" t="s">
        <v>1638</v>
      </c>
      <c r="R70" s="65" t="str">
        <f t="shared" ref="R70:R133" ca="1" si="21">IF(ISERROR(MATCH("PEAK LOAD FORECAST AND CAPACITY", INDIRECT($Q70&amp;"!$e$1:$e$55"), 0))=FALSE, ADDRESS(MATCH("PEAK LOAD FORECAST AND CAPACITY", INDIRECT($Q70&amp;"!$e$1:$e$55"), 0)+1, MATCH("SUMMER", INDIRECT(ADDRESS(MATCH("PEAK LOAD FORECAST AND CAPACITY", INDIRECT($Q70&amp;"!$e$1:$e$55"), 0), 1, 1, TRUE, $Q70)&amp;":$AQ"&amp;MATCH("PEAK LOAD FORECAST AND CAPACITY", INDIRECT($Q70&amp;"!$e$1:$e$55"), 0)), 0), 1, TRUE, $Q70)&amp;":"&amp;ADDRESS(MATCH("PEAK LOAD FORECAST AND CAPACITY", INDIRECT($Q70&amp;"!$e$1:$e$55"), 0)+1, MATCH("WINTER", INDIRECT(ADDRESS(MATCH("PEAK LOAD FORECAST AND CAPACITY", INDIRECT($Q70&amp;"!$e$1:$e$55"), 0), 1, 1, TRUE, $Q70)&amp;":$AQ"&amp;MATCH("PEAK LOAD FORECAST AND CAPACITY", INDIRECT($Q70&amp;"!$e$1:$e$55"), 0)), 0)-1, 1, TRUE),
IF(ISERROR(MATCH("PEAK LOAD FORECAST AND CAPACITY", INDIRECT($Q70&amp;"!$D$1:$D$55"), 0))=FALSE, ADDRESS(MATCH("PEAK LOAD FORECAST AND CAPACITY", INDIRECT($Q70&amp;"!$D$1:$D$55"), 0)+1, MATCH("SUMMER", INDIRECT(ADDRESS(MATCH("PEAK LOAD FORECAST AND CAPACITY", INDIRECT($Q70&amp;"!$D$1:$D$55"), 0), 1, 1, TRUE, $Q70)&amp;":$AQ"&amp;MATCH("PEAK LOAD FORECAST AND CAPACITY", INDIRECT($Q70&amp;"!$D$1:$D$55"), 0)), 0), 1, TRUE, $Q70)&amp;":"&amp;ADDRESS(MATCH("PEAK LOAD FORECAST AND CAPACITY", INDIRECT($Q70&amp;"!$D$1:$D$55"), 0)+1, MATCH("WINTER", INDIRECT(ADDRESS(MATCH("PEAK LOAD FORECAST AND CAPACITY", INDIRECT($Q70&amp;"!$D$1:$D$55"), 0), 1, 1, TRUE, $Q70)&amp;":$AQ"&amp;MATCH("PEAK LOAD FORECAST AND CAPACITY", INDIRECT($Q70&amp;"!$D$1:$D$55"), 0)), 0)-1, 1, TRUE), ""))</f>
        <v>COOM!$J$25:$T$25</v>
      </c>
      <c r="S70" s="65" t="str">
        <f t="shared" ref="S70:S133" ca="1" si="22">IF(ISERROR(MATCH("PEAK LOAD FORECAST AND CAPACITY", INDIRECT($Q70&amp;"!$e$1:$e$55"), 0))=FALSE, ADDRESS(MATCH("PEAK LOAD FORECAST AND CAPACITY", INDIRECT($Q70&amp;"!$e$1:$e$55"), 0)+1, MATCH("WINTER", INDIRECT(ADDRESS(MATCH("PEAK LOAD FORECAST AND CAPACITY", INDIRECT($Q70&amp;"!$e$1:$e$55"), 0), 1, 1, TRUE, $Q70)&amp;":$AQ"&amp;MATCH("PEAK LOAD FORECAST AND CAPACITY", INDIRECT($Q70&amp;"!$e$1:$e$55"), 0)), 0), 1, TRUE, $Q70)&amp;":"&amp;ADDRESS(MATCH("PEAK LOAD FORECAST AND CAPACITY", INDIRECT($Q70&amp;"!$e$1:$e$55"), 0)+1, 43, 1, TRUE),
IF(ISERROR(MATCH("PEAK LOAD FORECAST AND CAPACITY", INDIRECT($Q70&amp;"!$D$1:$D$55"), 0))=FALSE, ADDRESS(MATCH("PEAK LOAD FORECAST AND CAPACITY", INDIRECT($Q70&amp;"!$D$1:$D$55"), 0)+1, MATCH("WINTER", INDIRECT(ADDRESS(MATCH("PEAK LOAD FORECAST AND CAPACITY", INDIRECT($Q70&amp;"!$D$1:$D$55"), 0), 1, 1, TRUE, $Q70)&amp;":$AQ"&amp;MATCH("PEAK LOAD FORECAST AND CAPACITY", INDIRECT($Q70&amp;"!$D$1:$D$55"), 0)), 0), 1, TRUE, $Q70)&amp;":"&amp;ADDRESS(MATCH("PEAK LOAD FORECAST AND CAPACITY", INDIRECT($Q70&amp;"!$D$1:$D$55"), 0)+1, 43, 1, TRUE), ""))</f>
        <v>COOM!$U$25:$AQ$25</v>
      </c>
      <c r="T70" s="65" t="str">
        <f t="shared" ref="T70:T133" ca="1" si="23">IF(ISERROR(MATCH($E$2, INDIRECT($Q70&amp;"!$E$1:$E$55"), 0))=FALSE, ADDRESS(MATCH($E$2, INDIRECT($Q70&amp;"!$E$1:$E$55"), 0), MATCH("SUMMER", INDIRECT(ADDRESS(MATCH("PEAK LOAD FORECAST AND CAPACITY", INDIRECT($Q70&amp;"!$E$1:$E$55"), 0), 1, 1, TRUE, $Q70)&amp;":$AQ"&amp;MATCH("PEAK LOAD FORECAST AND CAPACITY", INDIRECT($Q70&amp;"!$E$1:$E$55"), 0)), 0), 1, TRUE, $Q70)&amp;":"&amp;
ADDRESS(MATCH($E$2, INDIRECT($Q70&amp;"!$E$1:$E$55"), 0), MATCH("WINTER", INDIRECT(ADDRESS(MATCH("PEAK LOAD FORECAST AND CAPACITY", INDIRECT($Q70&amp;"!$E$1:$E$55"), 0), 1, 1, TRUE, $Q70)&amp;":$AQ"&amp;MATCH("PEAK LOAD FORECAST AND CAPACITY", INDIRECT($Q70&amp;"!$E$1:$E$55"), 0)), 0)-1, 1, TRUE),
IF(ISERROR(MATCH($E$2, INDIRECT($Q70&amp;"!$d$1:$d$55"), 0))=FALSE, ADDRESS(MATCH($E$2, INDIRECT($Q70&amp;"!$d$1:$d$55"), 0), MATCH("SUMMER", INDIRECT(ADDRESS(MATCH("PEAK LOAD FORECAST AND CAPACITY", INDIRECT($Q70&amp;"!$d$1:$d$55"), 0), 1, 1, TRUE, $Q70)&amp;":$AQ"&amp;MATCH("PEAK LOAD FORECAST AND CAPACITY", INDIRECT($Q70&amp;"!$d$1:$d$55"), 0)), 0), 1, TRUE, $Q70)&amp;":"&amp;
ADDRESS(MATCH($E$2, INDIRECT($Q70&amp;"!$d$1:$d$55"), 0), MATCH("WINTER", INDIRECT(ADDRESS(MATCH("PEAK LOAD FORECAST AND CAPACITY", INDIRECT($Q70&amp;"!$d$1:$d$55"), 0), 1, 1, TRUE, $Q70)&amp;":$AQ"&amp;MATCH("PEAK LOAD FORECAST AND CAPACITY", INDIRECT($Q70&amp;"!$d$1:$d$55"), 0)), 0)-1, 1, TRUE), ""))</f>
        <v>COOM!$J$26:$T$26</v>
      </c>
      <c r="U70" s="65" t="str">
        <f t="shared" ref="U70:U133" ca="1" si="24">IF(ISERROR(MATCH($E$2, INDIRECT($Q70&amp;"!$E$1:$E$55"), 0))=FALSE, ADDRESS(MATCH($E$2, INDIRECT($Q70&amp;"!$E$1:$E$55"), 0), MATCH("WINTER", INDIRECT(ADDRESS(MATCH("PEAK LOAD FORECAST AND CAPACITY", INDIRECT($Q70&amp;"!$E$1:$E$55"), 0), 1, 1, TRUE, $Q70)&amp;":$AQ"&amp;MATCH("PEAK LOAD FORECAST AND CAPACITY", INDIRECT($Q70&amp;"!$E$1:$E$55"), 0)), 0), 1, TRUE, $Q70)&amp;":"&amp;
ADDRESS(MATCH($E$2, INDIRECT($Q70&amp;"!$E$1:$E$55"), 0), 43, 1, TRUE),
IF(ISERROR(MATCH($E$2, INDIRECT($Q70&amp;"!$d$1:$d$55"), 0))=FALSE, ADDRESS(MATCH($E$2, INDIRECT($Q70&amp;"!$d$1:$d$55"), 0), MATCH("WINTER", INDIRECT(ADDRESS(MATCH("PEAK LOAD FORECAST AND CAPACITY", INDIRECT($Q70&amp;"!$d$1:$d$55"), 0), 1, 1, TRUE, $Q70)&amp;":$AQ"&amp;MATCH("PEAK LOAD FORECAST AND CAPACITY", INDIRECT($Q70&amp;"!$d$1:$d$55"), 0)), 0), 1, TRUE, $Q70)&amp;":"&amp;
ADDRESS(MATCH($E$2, INDIRECT($Q70&amp;"!$d$1:$d$55"), 0), 43, 1, TRUE), ""))</f>
        <v>COOM!$U$26:$AQ$26</v>
      </c>
      <c r="V70" s="65"/>
      <c r="W70" s="65"/>
    </row>
    <row r="71" spans="2:23" x14ac:dyDescent="0.25">
      <c r="B71" s="59" t="s">
        <v>1337</v>
      </c>
      <c r="C71" s="60" t="s">
        <v>1286</v>
      </c>
      <c r="E71" s="64">
        <f t="shared" ca="1" si="18"/>
        <v>47.1</v>
      </c>
      <c r="F71" s="64">
        <f t="shared" ca="1" si="18"/>
        <v>47.1</v>
      </c>
      <c r="G71" s="64">
        <f t="shared" ca="1" si="18"/>
        <v>47.1</v>
      </c>
      <c r="H71" s="64">
        <f t="shared" ca="1" si="18"/>
        <v>47.1</v>
      </c>
      <c r="I71" s="64">
        <f t="shared" ca="1" si="18"/>
        <v>47.1</v>
      </c>
      <c r="J71" s="64">
        <f t="shared" ca="1" si="19"/>
        <v>53.4</v>
      </c>
      <c r="K71" s="64">
        <f t="shared" ca="1" si="19"/>
        <v>53.4</v>
      </c>
      <c r="L71" s="64">
        <f t="shared" ca="1" si="19"/>
        <v>53.4</v>
      </c>
      <c r="M71" s="64">
        <f t="shared" ca="1" si="19"/>
        <v>53.4</v>
      </c>
      <c r="N71" s="64">
        <f t="shared" ca="1" si="19"/>
        <v>53.4</v>
      </c>
      <c r="P71" s="65" t="str">
        <f t="shared" si="20"/>
        <v>Craiglie</v>
      </c>
      <c r="Q71" s="65" t="s">
        <v>1639</v>
      </c>
      <c r="R71" s="65" t="str">
        <f t="shared" ca="1" si="21"/>
        <v>CRAI!$J$25:$T$25</v>
      </c>
      <c r="S71" s="65" t="str">
        <f t="shared" ca="1" si="22"/>
        <v>CRAI!$U$25:$AQ$25</v>
      </c>
      <c r="T71" s="65" t="str">
        <f t="shared" ca="1" si="23"/>
        <v>CRAI!$J$26:$T$26</v>
      </c>
      <c r="U71" s="65" t="str">
        <f t="shared" ca="1" si="24"/>
        <v>CRAI!$U$26:$AQ$26</v>
      </c>
      <c r="V71" s="65"/>
      <c r="W71" s="65"/>
    </row>
    <row r="72" spans="2:23" x14ac:dyDescent="0.25">
      <c r="B72" s="59" t="s">
        <v>1338</v>
      </c>
      <c r="C72" s="60" t="s">
        <v>1286</v>
      </c>
      <c r="E72" s="64">
        <f t="shared" ca="1" si="18"/>
        <v>55.6</v>
      </c>
      <c r="F72" s="64">
        <f t="shared" ca="1" si="18"/>
        <v>55.6</v>
      </c>
      <c r="G72" s="64">
        <f t="shared" ca="1" si="18"/>
        <v>55.6</v>
      </c>
      <c r="H72" s="64">
        <f t="shared" ca="1" si="18"/>
        <v>55.6</v>
      </c>
      <c r="I72" s="64">
        <f t="shared" ca="1" si="18"/>
        <v>55.6</v>
      </c>
      <c r="J72" s="64">
        <f t="shared" ca="1" si="19"/>
        <v>57.9</v>
      </c>
      <c r="K72" s="64">
        <f t="shared" ca="1" si="19"/>
        <v>57.9</v>
      </c>
      <c r="L72" s="64">
        <f t="shared" ca="1" si="19"/>
        <v>57.9</v>
      </c>
      <c r="M72" s="64">
        <f t="shared" ca="1" si="19"/>
        <v>57.9</v>
      </c>
      <c r="N72" s="64">
        <f t="shared" ca="1" si="19"/>
        <v>57.9</v>
      </c>
      <c r="P72" s="65" t="str">
        <f t="shared" si="20"/>
        <v>Cranbrook</v>
      </c>
      <c r="Q72" s="65" t="s">
        <v>1640</v>
      </c>
      <c r="R72" s="65" t="str">
        <f t="shared" ca="1" si="21"/>
        <v>CRAN!$J$25:$T$25</v>
      </c>
      <c r="S72" s="65" t="str">
        <f t="shared" ca="1" si="22"/>
        <v>CRAN!$U$25:$AQ$25</v>
      </c>
      <c r="T72" s="65" t="str">
        <f t="shared" ca="1" si="23"/>
        <v>CRAN!$J$26:$T$26</v>
      </c>
      <c r="U72" s="65" t="str">
        <f t="shared" ca="1" si="24"/>
        <v>CRAN!$U$26:$AQ$26</v>
      </c>
      <c r="V72" s="65"/>
      <c r="W72" s="65"/>
    </row>
    <row r="73" spans="2:23" x14ac:dyDescent="0.25">
      <c r="B73" s="59" t="s">
        <v>1339</v>
      </c>
      <c r="C73" s="60" t="s">
        <v>1286</v>
      </c>
      <c r="E73" s="64">
        <f t="shared" ca="1" si="18"/>
        <v>1.1000000000000001</v>
      </c>
      <c r="F73" s="64">
        <f t="shared" ca="1" si="18"/>
        <v>1.1000000000000001</v>
      </c>
      <c r="G73" s="64">
        <f t="shared" ca="1" si="18"/>
        <v>1.1000000000000001</v>
      </c>
      <c r="H73" s="64">
        <f t="shared" ca="1" si="18"/>
        <v>1.1000000000000001</v>
      </c>
      <c r="I73" s="64">
        <f t="shared" ca="1" si="18"/>
        <v>1.1000000000000001</v>
      </c>
      <c r="J73" s="64">
        <f t="shared" ca="1" si="19"/>
        <v>1.1000000000000001</v>
      </c>
      <c r="K73" s="64">
        <f t="shared" ca="1" si="19"/>
        <v>1.1000000000000001</v>
      </c>
      <c r="L73" s="64">
        <f t="shared" ca="1" si="19"/>
        <v>1.1000000000000001</v>
      </c>
      <c r="M73" s="64">
        <f t="shared" ca="1" si="19"/>
        <v>1.1000000000000001</v>
      </c>
      <c r="N73" s="64">
        <f t="shared" ca="1" si="19"/>
        <v>1.1000000000000001</v>
      </c>
      <c r="P73" s="65" t="str">
        <f t="shared" si="20"/>
        <v>Crediton</v>
      </c>
      <c r="Q73" s="65" t="s">
        <v>1641</v>
      </c>
      <c r="R73" s="65" t="str">
        <f t="shared" ca="1" si="21"/>
        <v>CRED!$J$25:$T$25</v>
      </c>
      <c r="S73" s="65" t="str">
        <f t="shared" ca="1" si="22"/>
        <v>CRED!$U$25:$AQ$25</v>
      </c>
      <c r="T73" s="65" t="str">
        <f t="shared" ca="1" si="23"/>
        <v>CRED!$J$26:$T$26</v>
      </c>
      <c r="U73" s="65" t="str">
        <f t="shared" ca="1" si="24"/>
        <v>CRED!$U$26:$AQ$26</v>
      </c>
      <c r="V73" s="65"/>
      <c r="W73" s="65"/>
    </row>
    <row r="74" spans="2:23" x14ac:dyDescent="0.25">
      <c r="B74" s="59" t="s">
        <v>1340</v>
      </c>
      <c r="C74" s="60" t="s">
        <v>1286</v>
      </c>
      <c r="E74" s="64">
        <f t="shared" ca="1" si="18"/>
        <v>8.3000000000000007</v>
      </c>
      <c r="F74" s="64">
        <f t="shared" ca="1" si="18"/>
        <v>8.3000000000000007</v>
      </c>
      <c r="G74" s="64">
        <f t="shared" ca="1" si="18"/>
        <v>8.3000000000000007</v>
      </c>
      <c r="H74" s="64">
        <f t="shared" ca="1" si="18"/>
        <v>8.3000000000000007</v>
      </c>
      <c r="I74" s="64">
        <f t="shared" ca="1" si="18"/>
        <v>8.3000000000000007</v>
      </c>
      <c r="J74" s="64">
        <f t="shared" ca="1" si="19"/>
        <v>9.4</v>
      </c>
      <c r="K74" s="64">
        <f t="shared" ca="1" si="19"/>
        <v>9.4</v>
      </c>
      <c r="L74" s="64">
        <f t="shared" ca="1" si="19"/>
        <v>9.4</v>
      </c>
      <c r="M74" s="64">
        <f t="shared" ca="1" si="19"/>
        <v>9.4</v>
      </c>
      <c r="N74" s="64">
        <f t="shared" ca="1" si="19"/>
        <v>9.4</v>
      </c>
      <c r="P74" s="65" t="str">
        <f t="shared" si="20"/>
        <v>Crows Nest</v>
      </c>
      <c r="Q74" s="65" t="s">
        <v>1642</v>
      </c>
      <c r="R74" s="65" t="str">
        <f t="shared" ca="1" si="21"/>
        <v>CRNE!$J$25:$T$25</v>
      </c>
      <c r="S74" s="65" t="str">
        <f t="shared" ca="1" si="22"/>
        <v>CRNE!$U$25:$AQ$25</v>
      </c>
      <c r="T74" s="65" t="str">
        <f t="shared" ca="1" si="23"/>
        <v>CRNE!$J$26:$T$26</v>
      </c>
      <c r="U74" s="65" t="str">
        <f t="shared" ca="1" si="24"/>
        <v>CRNE!$U$26:$AQ$26</v>
      </c>
      <c r="V74" s="65"/>
      <c r="W74" s="65"/>
    </row>
    <row r="75" spans="2:23" x14ac:dyDescent="0.25">
      <c r="B75" s="59" t="s">
        <v>1341</v>
      </c>
      <c r="C75" s="60" t="s">
        <v>1286</v>
      </c>
      <c r="E75" s="64">
        <f t="shared" ca="1" si="18"/>
        <v>5.0999999999999996</v>
      </c>
      <c r="F75" s="64">
        <f t="shared" ca="1" si="18"/>
        <v>5.0999999999999996</v>
      </c>
      <c r="G75" s="64">
        <f t="shared" ca="1" si="18"/>
        <v>5.0999999999999996</v>
      </c>
      <c r="H75" s="64">
        <f t="shared" ca="1" si="18"/>
        <v>5.0999999999999996</v>
      </c>
      <c r="I75" s="64">
        <f t="shared" ca="1" si="18"/>
        <v>5.0999999999999996</v>
      </c>
      <c r="J75" s="64">
        <f t="shared" ca="1" si="19"/>
        <v>5.4</v>
      </c>
      <c r="K75" s="64">
        <f t="shared" ca="1" si="19"/>
        <v>5.4</v>
      </c>
      <c r="L75" s="64">
        <f t="shared" ca="1" si="19"/>
        <v>5.4</v>
      </c>
      <c r="M75" s="64">
        <f t="shared" ca="1" si="19"/>
        <v>5.4</v>
      </c>
      <c r="N75" s="64">
        <f t="shared" ca="1" si="19"/>
        <v>5.4</v>
      </c>
      <c r="P75" s="65" t="str">
        <f t="shared" si="20"/>
        <v>Croydon</v>
      </c>
      <c r="Q75" s="65" t="s">
        <v>1643</v>
      </c>
      <c r="R75" s="65" t="str">
        <f t="shared" ca="1" si="21"/>
        <v>CROY!$J$25:$T$25</v>
      </c>
      <c r="S75" s="65" t="str">
        <f t="shared" ca="1" si="22"/>
        <v>CROY!$U$25:$AQ$25</v>
      </c>
      <c r="T75" s="65" t="str">
        <f t="shared" ca="1" si="23"/>
        <v>CROY!$J$26:$T$26</v>
      </c>
      <c r="U75" s="65" t="str">
        <f t="shared" ca="1" si="24"/>
        <v>CROY!$U$26:$AQ$26</v>
      </c>
      <c r="V75" s="65"/>
      <c r="W75" s="65"/>
    </row>
    <row r="76" spans="2:23" x14ac:dyDescent="0.25">
      <c r="B76" s="59" t="s">
        <v>1342</v>
      </c>
      <c r="C76" s="60" t="s">
        <v>1286</v>
      </c>
      <c r="E76" s="64">
        <f t="shared" ref="E76:I85" ca="1" si="25">IF(AND($R76&lt;&gt;"", $T76&lt;&gt;"", $E$2&lt;&gt;"", $E$2&lt;&gt;"-"), IF(INDEX(INDIRECT($T76), MATCH(E$5, INDIRECT($R76), 0))&lt;&gt;"", IF(ISNUMBER(INDEX(INDIRECT($T76), MATCH(E$5, INDIRECT($R76), 0))), ROUND(INDEX(INDIRECT($T76), MATCH(E$5, INDIRECT($R76), 0)), 1), IF($E$2="Meets Security Standard", PROPER(INDEX(INDIRECT($T76), MATCH(E$5, INDIRECT($R76), 0))), INDEX(INDIRECT($T76), MATCH(E$5, INDIRECT($R76), 0)))), ""), "")</f>
        <v>11.3</v>
      </c>
      <c r="F76" s="64">
        <f t="shared" ca="1" si="25"/>
        <v>11.3</v>
      </c>
      <c r="G76" s="64">
        <f t="shared" ca="1" si="25"/>
        <v>11.3</v>
      </c>
      <c r="H76" s="64">
        <f t="shared" ca="1" si="25"/>
        <v>11.3</v>
      </c>
      <c r="I76" s="64">
        <f t="shared" ca="1" si="25"/>
        <v>11.3</v>
      </c>
      <c r="J76" s="64">
        <f t="shared" ref="J76:N85" ca="1" si="26">IF(AND($S76&lt;&gt;"", $U76&lt;&gt;"", $E$2&lt;&gt;"", $E$2&lt;&gt;"-"), IF(INDEX(INDIRECT($U76), MATCH(TEXT(J$5, "????"), INDIRECT($S76), 0))&lt;&gt;"", IF(INDEX(INDIRECT($U76), MATCH(TEXT(J$5, "????"), INDIRECT($S76), 0))&lt;&gt;"", IF(ISNUMBER(INDEX(INDIRECT($U76), MATCH(TEXT(J$5, "????"), INDIRECT($S76), 0))), ROUND(INDEX(INDIRECT($U76), MATCH(TEXT(J$5, "????"), INDIRECT($S76), 0)), 1), IF($E$2="Meets Security Standard", PROPER(INDEX(INDIRECT($U76), MATCH(TEXT(J$5, "????"), INDIRECT($S76), 0))), INDEX(INDIRECT($U76), MATCH(TEXT(J$5, "????"), INDIRECT($S76), 0)))), ""), ""), "")</f>
        <v>13.9</v>
      </c>
      <c r="K76" s="64">
        <f t="shared" ca="1" si="26"/>
        <v>13.9</v>
      </c>
      <c r="L76" s="64">
        <f t="shared" ca="1" si="26"/>
        <v>13.9</v>
      </c>
      <c r="M76" s="64">
        <f t="shared" ca="1" si="26"/>
        <v>13.9</v>
      </c>
      <c r="N76" s="64">
        <f t="shared" ca="1" si="26"/>
        <v>13.9</v>
      </c>
      <c r="P76" s="65" t="str">
        <f t="shared" si="20"/>
        <v>Cunnamulla</v>
      </c>
      <c r="Q76" s="65" t="s">
        <v>1644</v>
      </c>
      <c r="R76" s="65" t="str">
        <f t="shared" ca="1" si="21"/>
        <v>CUNN!$J$25:$T$25</v>
      </c>
      <c r="S76" s="65" t="str">
        <f t="shared" ca="1" si="22"/>
        <v>CUNN!$U$25:$AQ$25</v>
      </c>
      <c r="T76" s="65" t="str">
        <f t="shared" ca="1" si="23"/>
        <v>CUNN!$J$26:$T$26</v>
      </c>
      <c r="U76" s="65" t="str">
        <f t="shared" ca="1" si="24"/>
        <v>CUNN!$U$26:$AQ$26</v>
      </c>
      <c r="V76" s="65"/>
      <c r="W76" s="65"/>
    </row>
    <row r="77" spans="2:23" x14ac:dyDescent="0.25">
      <c r="B77" s="59" t="s">
        <v>1548</v>
      </c>
      <c r="C77" s="60" t="s">
        <v>1539</v>
      </c>
      <c r="E77" s="64">
        <f t="shared" ca="1" si="25"/>
        <v>37.299999999999997</v>
      </c>
      <c r="F77" s="64">
        <f t="shared" ca="1" si="25"/>
        <v>37.299999999999997</v>
      </c>
      <c r="G77" s="64">
        <f t="shared" ca="1" si="25"/>
        <v>37.299999999999997</v>
      </c>
      <c r="H77" s="64">
        <f t="shared" ca="1" si="25"/>
        <v>37.299999999999997</v>
      </c>
      <c r="I77" s="64">
        <f t="shared" ca="1" si="25"/>
        <v>37.299999999999997</v>
      </c>
      <c r="J77" s="64">
        <f t="shared" ca="1" si="26"/>
        <v>40.5</v>
      </c>
      <c r="K77" s="64">
        <f t="shared" ca="1" si="26"/>
        <v>40.5</v>
      </c>
      <c r="L77" s="64">
        <f t="shared" ca="1" si="26"/>
        <v>40.5</v>
      </c>
      <c r="M77" s="64">
        <f t="shared" ca="1" si="26"/>
        <v>40.5</v>
      </c>
      <c r="N77" s="64">
        <f t="shared" ca="1" si="26"/>
        <v>40.5</v>
      </c>
      <c r="P77" s="65" t="str">
        <f t="shared" si="20"/>
        <v>Daandine BSP</v>
      </c>
      <c r="Q77" s="65" t="s">
        <v>1645</v>
      </c>
      <c r="R77" s="65" t="str">
        <f t="shared" ca="1" si="21"/>
        <v>'T188'!$I$23:$S$23</v>
      </c>
      <c r="S77" s="65" t="str">
        <f t="shared" ca="1" si="22"/>
        <v>'T188'!$T$23:$AQ$23</v>
      </c>
      <c r="T77" s="65" t="str">
        <f t="shared" ca="1" si="23"/>
        <v>'T188'!$I$24:$S$24</v>
      </c>
      <c r="U77" s="65" t="str">
        <f t="shared" ca="1" si="24"/>
        <v>'T188'!$T$24:$AQ$24</v>
      </c>
      <c r="V77" s="65"/>
      <c r="W77" s="65"/>
    </row>
    <row r="78" spans="2:23" x14ac:dyDescent="0.25">
      <c r="B78" s="59" t="s">
        <v>1343</v>
      </c>
      <c r="C78" s="60" t="s">
        <v>1286</v>
      </c>
      <c r="E78" s="64">
        <f t="shared" ca="1" si="25"/>
        <v>47.6</v>
      </c>
      <c r="F78" s="64">
        <f t="shared" ca="1" si="25"/>
        <v>47.6</v>
      </c>
      <c r="G78" s="64">
        <f t="shared" ca="1" si="25"/>
        <v>47.6</v>
      </c>
      <c r="H78" s="64">
        <f t="shared" ca="1" si="25"/>
        <v>47.6</v>
      </c>
      <c r="I78" s="64">
        <f t="shared" ca="1" si="25"/>
        <v>47.6</v>
      </c>
      <c r="J78" s="64">
        <f t="shared" ca="1" si="26"/>
        <v>50.9</v>
      </c>
      <c r="K78" s="64">
        <f t="shared" ca="1" si="26"/>
        <v>50.9</v>
      </c>
      <c r="L78" s="64">
        <f t="shared" ca="1" si="26"/>
        <v>50.9</v>
      </c>
      <c r="M78" s="64">
        <f t="shared" ca="1" si="26"/>
        <v>50.9</v>
      </c>
      <c r="N78" s="64">
        <f t="shared" ca="1" si="26"/>
        <v>50.9</v>
      </c>
      <c r="P78" s="65" t="str">
        <f t="shared" si="20"/>
        <v>Dalby Central</v>
      </c>
      <c r="Q78" s="65" t="s">
        <v>1646</v>
      </c>
      <c r="R78" s="65" t="str">
        <f t="shared" ca="1" si="21"/>
        <v>DACE!$J$25:$T$25</v>
      </c>
      <c r="S78" s="65" t="str">
        <f t="shared" ca="1" si="22"/>
        <v>DACE!$U$25:$AQ$25</v>
      </c>
      <c r="T78" s="65" t="str">
        <f t="shared" ca="1" si="23"/>
        <v>DACE!$J$26:$T$26</v>
      </c>
      <c r="U78" s="65" t="str">
        <f t="shared" ca="1" si="24"/>
        <v>DACE!$U$26:$AQ$26</v>
      </c>
      <c r="V78" s="65"/>
      <c r="W78" s="65"/>
    </row>
    <row r="79" spans="2:23" x14ac:dyDescent="0.25">
      <c r="B79" s="59" t="s">
        <v>1549</v>
      </c>
      <c r="C79" s="60" t="s">
        <v>1539</v>
      </c>
      <c r="E79" s="64">
        <f t="shared" ca="1" si="25"/>
        <v>130.30000000000001</v>
      </c>
      <c r="F79" s="64">
        <f t="shared" ca="1" si="25"/>
        <v>130.30000000000001</v>
      </c>
      <c r="G79" s="64">
        <f t="shared" ca="1" si="25"/>
        <v>130.30000000000001</v>
      </c>
      <c r="H79" s="64">
        <f t="shared" ca="1" si="25"/>
        <v>130.30000000000001</v>
      </c>
      <c r="I79" s="64">
        <f t="shared" ca="1" si="25"/>
        <v>130.30000000000001</v>
      </c>
      <c r="J79" s="64">
        <f t="shared" ca="1" si="26"/>
        <v>149.69999999999999</v>
      </c>
      <c r="K79" s="64">
        <f t="shared" ca="1" si="26"/>
        <v>149.69999999999999</v>
      </c>
      <c r="L79" s="64">
        <f t="shared" ca="1" si="26"/>
        <v>149.69999999999999</v>
      </c>
      <c r="M79" s="64">
        <f t="shared" ca="1" si="26"/>
        <v>149.69999999999999</v>
      </c>
      <c r="N79" s="64">
        <f t="shared" ca="1" si="26"/>
        <v>149.69999999999999</v>
      </c>
      <c r="P79" s="65" t="str">
        <f t="shared" si="20"/>
        <v>Dalby East BSP</v>
      </c>
      <c r="Q79" s="65" t="s">
        <v>1647</v>
      </c>
      <c r="R79" s="65" t="str">
        <f t="shared" ca="1" si="21"/>
        <v>'T002'!$I$23:$S$23</v>
      </c>
      <c r="S79" s="65" t="str">
        <f t="shared" ca="1" si="22"/>
        <v>'T002'!$T$23:$AQ$23</v>
      </c>
      <c r="T79" s="65" t="str">
        <f t="shared" ca="1" si="23"/>
        <v>'T002'!$I$24:$S$24</v>
      </c>
      <c r="U79" s="65" t="str">
        <f t="shared" ca="1" si="24"/>
        <v>'T002'!$T$24:$AQ$24</v>
      </c>
      <c r="V79" s="65"/>
      <c r="W79" s="65"/>
    </row>
    <row r="80" spans="2:23" x14ac:dyDescent="0.25">
      <c r="B80" s="59" t="s">
        <v>1344</v>
      </c>
      <c r="C80" s="60" t="s">
        <v>1286</v>
      </c>
      <c r="E80" s="64">
        <f t="shared" ca="1" si="25"/>
        <v>42.6</v>
      </c>
      <c r="F80" s="64">
        <f t="shared" ca="1" si="25"/>
        <v>42.6</v>
      </c>
      <c r="G80" s="64">
        <f t="shared" ca="1" si="25"/>
        <v>42.6</v>
      </c>
      <c r="H80" s="64">
        <f t="shared" ca="1" si="25"/>
        <v>42.6</v>
      </c>
      <c r="I80" s="64">
        <f t="shared" ca="1" si="25"/>
        <v>42.6</v>
      </c>
      <c r="J80" s="64">
        <f t="shared" ca="1" si="26"/>
        <v>39.799999999999997</v>
      </c>
      <c r="K80" s="64">
        <f t="shared" ca="1" si="26"/>
        <v>39.799999999999997</v>
      </c>
      <c r="L80" s="64">
        <f t="shared" ca="1" si="26"/>
        <v>39.799999999999997</v>
      </c>
      <c r="M80" s="64">
        <f t="shared" ca="1" si="26"/>
        <v>39.799999999999997</v>
      </c>
      <c r="N80" s="64">
        <f t="shared" ca="1" si="26"/>
        <v>39.799999999999997</v>
      </c>
      <c r="P80" s="65" t="str">
        <f t="shared" si="20"/>
        <v>Dan Gleeson</v>
      </c>
      <c r="Q80" s="65" t="s">
        <v>1648</v>
      </c>
      <c r="R80" s="65" t="str">
        <f t="shared" ca="1" si="21"/>
        <v>DAGL!$J$25:$T$25</v>
      </c>
      <c r="S80" s="65" t="str">
        <f t="shared" ca="1" si="22"/>
        <v>DAGL!$U$25:$AQ$25</v>
      </c>
      <c r="T80" s="65" t="str">
        <f t="shared" ca="1" si="23"/>
        <v>DAGL!$J$26:$T$26</v>
      </c>
      <c r="U80" s="65" t="str">
        <f t="shared" ca="1" si="24"/>
        <v>DAGL!$U$26:$AQ$26</v>
      </c>
      <c r="V80" s="65"/>
      <c r="W80" s="65"/>
    </row>
    <row r="81" spans="1:23" x14ac:dyDescent="0.25">
      <c r="B81" s="59" t="s">
        <v>1345</v>
      </c>
      <c r="C81" s="60" t="s">
        <v>1286</v>
      </c>
      <c r="E81" s="64">
        <f t="shared" ca="1" si="25"/>
        <v>5.0999999999999996</v>
      </c>
      <c r="F81" s="64">
        <f t="shared" ca="1" si="25"/>
        <v>5.0999999999999996</v>
      </c>
      <c r="G81" s="64">
        <f t="shared" ca="1" si="25"/>
        <v>5.0999999999999996</v>
      </c>
      <c r="H81" s="64">
        <f t="shared" ca="1" si="25"/>
        <v>5.0999999999999996</v>
      </c>
      <c r="I81" s="64">
        <f t="shared" ca="1" si="25"/>
        <v>5.0999999999999996</v>
      </c>
      <c r="J81" s="64">
        <f t="shared" ca="1" si="26"/>
        <v>5.9</v>
      </c>
      <c r="K81" s="64">
        <f t="shared" ca="1" si="26"/>
        <v>5.9</v>
      </c>
      <c r="L81" s="64">
        <f t="shared" ca="1" si="26"/>
        <v>5.9</v>
      </c>
      <c r="M81" s="64">
        <f t="shared" ca="1" si="26"/>
        <v>5.9</v>
      </c>
      <c r="N81" s="64">
        <f t="shared" ca="1" si="26"/>
        <v>5.9</v>
      </c>
      <c r="P81" s="65" t="str">
        <f t="shared" si="20"/>
        <v>Degilbo</v>
      </c>
      <c r="Q81" s="65" t="s">
        <v>1649</v>
      </c>
      <c r="R81" s="65" t="str">
        <f t="shared" ca="1" si="21"/>
        <v>DEGI!$J$25:$T$25</v>
      </c>
      <c r="S81" s="65" t="str">
        <f t="shared" ca="1" si="22"/>
        <v>DEGI!$U$25:$AQ$25</v>
      </c>
      <c r="T81" s="65" t="str">
        <f t="shared" ca="1" si="23"/>
        <v>DEGI!$J$26:$T$26</v>
      </c>
      <c r="U81" s="65" t="str">
        <f t="shared" ca="1" si="24"/>
        <v>DEGI!$U$26:$AQ$26</v>
      </c>
      <c r="V81" s="65"/>
      <c r="W81" s="65"/>
    </row>
    <row r="82" spans="1:23" x14ac:dyDescent="0.25">
      <c r="B82" s="59" t="s">
        <v>1346</v>
      </c>
      <c r="C82" s="60" t="s">
        <v>1286</v>
      </c>
      <c r="E82" s="64">
        <f t="shared" ca="1" si="25"/>
        <v>24.2</v>
      </c>
      <c r="F82" s="64">
        <f t="shared" ca="1" si="25"/>
        <v>24.2</v>
      </c>
      <c r="G82" s="64">
        <f t="shared" ca="1" si="25"/>
        <v>24.2</v>
      </c>
      <c r="H82" s="64">
        <f t="shared" ca="1" si="25"/>
        <v>24.2</v>
      </c>
      <c r="I82" s="64">
        <f t="shared" ca="1" si="25"/>
        <v>24.2</v>
      </c>
      <c r="J82" s="64">
        <f t="shared" ca="1" si="26"/>
        <v>25.9</v>
      </c>
      <c r="K82" s="64">
        <f t="shared" ca="1" si="26"/>
        <v>25.9</v>
      </c>
      <c r="L82" s="64">
        <f t="shared" ca="1" si="26"/>
        <v>25.9</v>
      </c>
      <c r="M82" s="64">
        <f t="shared" ca="1" si="26"/>
        <v>25.9</v>
      </c>
      <c r="N82" s="64">
        <f t="shared" ca="1" si="26"/>
        <v>25.9</v>
      </c>
      <c r="P82" s="65" t="str">
        <f t="shared" si="20"/>
        <v>Dimbulah</v>
      </c>
      <c r="Q82" s="65" t="s">
        <v>1650</v>
      </c>
      <c r="R82" s="65" t="str">
        <f t="shared" ca="1" si="21"/>
        <v>DIMB!$J$25:$T$25</v>
      </c>
      <c r="S82" s="65" t="str">
        <f t="shared" ca="1" si="22"/>
        <v>DIMB!$U$25:$AQ$25</v>
      </c>
      <c r="T82" s="65" t="str">
        <f t="shared" ca="1" si="23"/>
        <v>DIMB!$J$26:$T$26</v>
      </c>
      <c r="U82" s="65" t="str">
        <f t="shared" ca="1" si="24"/>
        <v>DIMB!$U$26:$AQ$26</v>
      </c>
      <c r="V82" s="65"/>
      <c r="W82" s="65"/>
    </row>
    <row r="83" spans="1:23" x14ac:dyDescent="0.25">
      <c r="B83" s="59" t="s">
        <v>1347</v>
      </c>
      <c r="C83" s="60" t="s">
        <v>1286</v>
      </c>
      <c r="E83" s="64">
        <f t="shared" ca="1" si="25"/>
        <v>4</v>
      </c>
      <c r="F83" s="64">
        <f t="shared" ca="1" si="25"/>
        <v>4</v>
      </c>
      <c r="G83" s="64">
        <f t="shared" ca="1" si="25"/>
        <v>4</v>
      </c>
      <c r="H83" s="64">
        <f t="shared" ca="1" si="25"/>
        <v>4</v>
      </c>
      <c r="I83" s="64">
        <f t="shared" ca="1" si="25"/>
        <v>4</v>
      </c>
      <c r="J83" s="64">
        <f t="shared" ca="1" si="26"/>
        <v>4</v>
      </c>
      <c r="K83" s="64">
        <f t="shared" ca="1" si="26"/>
        <v>4</v>
      </c>
      <c r="L83" s="64">
        <f t="shared" ca="1" si="26"/>
        <v>4</v>
      </c>
      <c r="M83" s="64">
        <f t="shared" ca="1" si="26"/>
        <v>4</v>
      </c>
      <c r="N83" s="64">
        <f t="shared" ca="1" si="26"/>
        <v>4</v>
      </c>
      <c r="P83" s="65" t="s">
        <v>1873</v>
      </c>
      <c r="Q83" s="65" t="s">
        <v>1853</v>
      </c>
      <c r="R83" s="65" t="str">
        <f t="shared" ca="1" si="21"/>
        <v>DISR!$J$25:$T$25</v>
      </c>
      <c r="S83" s="65" t="str">
        <f t="shared" ca="1" si="22"/>
        <v>DISR!$U$25:$AQ$25</v>
      </c>
      <c r="T83" s="65" t="str">
        <f t="shared" ca="1" si="23"/>
        <v>DISR!$J$26:$T$26</v>
      </c>
      <c r="U83" s="65" t="str">
        <f t="shared" ca="1" si="24"/>
        <v>DISR!$U$26:$AQ$26</v>
      </c>
      <c r="V83" s="65"/>
      <c r="W83" s="65"/>
    </row>
    <row r="84" spans="1:23" x14ac:dyDescent="0.25">
      <c r="B84" s="59" t="s">
        <v>1348</v>
      </c>
      <c r="C84" s="60" t="s">
        <v>1286</v>
      </c>
      <c r="E84" s="64">
        <f t="shared" ca="1" si="25"/>
        <v>79.599999999999994</v>
      </c>
      <c r="F84" s="64">
        <f t="shared" ca="1" si="25"/>
        <v>79.599999999999994</v>
      </c>
      <c r="G84" s="64">
        <f t="shared" ca="1" si="25"/>
        <v>79.599999999999994</v>
      </c>
      <c r="H84" s="64">
        <f t="shared" ca="1" si="25"/>
        <v>79.599999999999994</v>
      </c>
      <c r="I84" s="64">
        <f t="shared" ca="1" si="25"/>
        <v>79.599999999999994</v>
      </c>
      <c r="J84" s="64">
        <f t="shared" ca="1" si="26"/>
        <v>84.4</v>
      </c>
      <c r="K84" s="64">
        <f t="shared" ca="1" si="26"/>
        <v>84.4</v>
      </c>
      <c r="L84" s="64">
        <f t="shared" ca="1" si="26"/>
        <v>84.4</v>
      </c>
      <c r="M84" s="64">
        <f t="shared" ca="1" si="26"/>
        <v>84.4</v>
      </c>
      <c r="N84" s="64">
        <f t="shared" ca="1" si="26"/>
        <v>84.4</v>
      </c>
      <c r="P84" s="65" t="str">
        <f t="shared" ref="P84:P147" si="27">IF($B84&lt;&gt;"",IF(ISERROR(FIND(" (",$B84))=FALSE, IF(ISERROR(FIND("Skid", MID($B84,1,FIND(" (",$B84)-1)))=FALSE, MID($B84, FIND("(", $B84)+1, FIND(")", $B84)-(FIND("(", $B84)+1)), MID($B84,1,FIND(" (",$B84)-1)),""))</f>
        <v>Duchess Road</v>
      </c>
      <c r="Q84" s="66" t="s">
        <v>1651</v>
      </c>
      <c r="R84" s="65" t="str">
        <f t="shared" ca="1" si="21"/>
        <v>DURO!$J$25:$T$25</v>
      </c>
      <c r="S84" s="65" t="str">
        <f t="shared" ca="1" si="22"/>
        <v>DURO!$U$25:$AQ$25</v>
      </c>
      <c r="T84" s="65" t="str">
        <f t="shared" ca="1" si="23"/>
        <v>DURO!$J$26:$T$26</v>
      </c>
      <c r="U84" s="65" t="str">
        <f t="shared" ca="1" si="24"/>
        <v>DURO!$U$26:$AQ$26</v>
      </c>
      <c r="V84" s="65"/>
      <c r="W84" s="65"/>
    </row>
    <row r="85" spans="1:23" x14ac:dyDescent="0.25">
      <c r="B85" s="59" t="s">
        <v>1349</v>
      </c>
      <c r="C85" s="60" t="s">
        <v>1286</v>
      </c>
      <c r="E85" s="64">
        <f t="shared" ca="1" si="25"/>
        <v>44</v>
      </c>
      <c r="F85" s="64">
        <f t="shared" ca="1" si="25"/>
        <v>44</v>
      </c>
      <c r="G85" s="64">
        <f t="shared" ca="1" si="25"/>
        <v>44</v>
      </c>
      <c r="H85" s="64">
        <f t="shared" ca="1" si="25"/>
        <v>44</v>
      </c>
      <c r="I85" s="64">
        <f t="shared" ca="1" si="25"/>
        <v>44</v>
      </c>
      <c r="J85" s="64">
        <f t="shared" ca="1" si="26"/>
        <v>44</v>
      </c>
      <c r="K85" s="64">
        <f t="shared" ca="1" si="26"/>
        <v>44</v>
      </c>
      <c r="L85" s="64">
        <f t="shared" ca="1" si="26"/>
        <v>44</v>
      </c>
      <c r="M85" s="64">
        <f t="shared" ca="1" si="26"/>
        <v>44</v>
      </c>
      <c r="N85" s="64">
        <f t="shared" ca="1" si="26"/>
        <v>44</v>
      </c>
      <c r="P85" s="65" t="str">
        <f t="shared" si="27"/>
        <v>Dysart</v>
      </c>
      <c r="Q85" s="65" t="s">
        <v>1652</v>
      </c>
      <c r="R85" s="65" t="str">
        <f t="shared" ca="1" si="21"/>
        <v>DYSA!$J$25:$T$25</v>
      </c>
      <c r="S85" s="65" t="str">
        <f t="shared" ca="1" si="22"/>
        <v>DYSA!$U$25:$AQ$25</v>
      </c>
      <c r="T85" s="65" t="str">
        <f t="shared" ca="1" si="23"/>
        <v>DYSA!$J$26:$T$26</v>
      </c>
      <c r="U85" s="65" t="str">
        <f t="shared" ca="1" si="24"/>
        <v>DYSA!$U$26:$AQ$26</v>
      </c>
      <c r="V85" s="65"/>
      <c r="W85" s="65"/>
    </row>
    <row r="86" spans="1:23" x14ac:dyDescent="0.25">
      <c r="B86" s="59" t="s">
        <v>1350</v>
      </c>
      <c r="C86" s="60" t="s">
        <v>1286</v>
      </c>
      <c r="E86" s="64">
        <f t="shared" ref="E86:I95" ca="1" si="28">IF(AND($R86&lt;&gt;"", $T86&lt;&gt;"", $E$2&lt;&gt;"", $E$2&lt;&gt;"-"), IF(INDEX(INDIRECT($T86), MATCH(E$5, INDIRECT($R86), 0))&lt;&gt;"", IF(ISNUMBER(INDEX(INDIRECT($T86), MATCH(E$5, INDIRECT($R86), 0))), ROUND(INDEX(INDIRECT($T86), MATCH(E$5, INDIRECT($R86), 0)), 1), IF($E$2="Meets Security Standard", PROPER(INDEX(INDIRECT($T86), MATCH(E$5, INDIRECT($R86), 0))), INDEX(INDIRECT($T86), MATCH(E$5, INDIRECT($R86), 0)))), ""), "")</f>
        <v>64.900000000000006</v>
      </c>
      <c r="F86" s="64">
        <f t="shared" ca="1" si="28"/>
        <v>64.900000000000006</v>
      </c>
      <c r="G86" s="64">
        <f t="shared" ca="1" si="28"/>
        <v>64.900000000000006</v>
      </c>
      <c r="H86" s="64">
        <f t="shared" ca="1" si="28"/>
        <v>64.900000000000006</v>
      </c>
      <c r="I86" s="64">
        <f t="shared" ca="1" si="28"/>
        <v>64.900000000000006</v>
      </c>
      <c r="J86" s="64">
        <f t="shared" ref="J86:N95" ca="1" si="29">IF(AND($S86&lt;&gt;"", $U86&lt;&gt;"", $E$2&lt;&gt;"", $E$2&lt;&gt;"-"), IF(INDEX(INDIRECT($U86), MATCH(TEXT(J$5, "????"), INDIRECT($S86), 0))&lt;&gt;"", IF(INDEX(INDIRECT($U86), MATCH(TEXT(J$5, "????"), INDIRECT($S86), 0))&lt;&gt;"", IF(ISNUMBER(INDEX(INDIRECT($U86), MATCH(TEXT(J$5, "????"), INDIRECT($S86), 0))), ROUND(INDEX(INDIRECT($U86), MATCH(TEXT(J$5, "????"), INDIRECT($S86), 0)), 1), IF($E$2="Meets Security Standard", PROPER(INDEX(INDIRECT($U86), MATCH(TEXT(J$5, "????"), INDIRECT($S86), 0))), INDEX(INDIRECT($U86), MATCH(TEXT(J$5, "????"), INDIRECT($S86), 0)))), ""), ""), "")</f>
        <v>69.900000000000006</v>
      </c>
      <c r="K86" s="64">
        <f t="shared" ca="1" si="29"/>
        <v>69.900000000000006</v>
      </c>
      <c r="L86" s="64">
        <f t="shared" ca="1" si="29"/>
        <v>69.900000000000006</v>
      </c>
      <c r="M86" s="64">
        <f t="shared" ca="1" si="29"/>
        <v>69.900000000000006</v>
      </c>
      <c r="N86" s="64">
        <f t="shared" ca="1" si="29"/>
        <v>69.900000000000006</v>
      </c>
      <c r="P86" s="65" t="str">
        <f t="shared" si="27"/>
        <v>East Ayr</v>
      </c>
      <c r="Q86" s="65" t="s">
        <v>1653</v>
      </c>
      <c r="R86" s="65" t="str">
        <f t="shared" ca="1" si="21"/>
        <v>EAAY!$J$25:$T$25</v>
      </c>
      <c r="S86" s="65" t="str">
        <f t="shared" ca="1" si="22"/>
        <v>EAAY!$U$25:$AQ$25</v>
      </c>
      <c r="T86" s="65" t="str">
        <f t="shared" ca="1" si="23"/>
        <v>EAAY!$J$26:$T$26</v>
      </c>
      <c r="U86" s="65" t="str">
        <f t="shared" ca="1" si="24"/>
        <v>EAAY!$U$26:$AQ$26</v>
      </c>
      <c r="V86" s="65"/>
      <c r="W86" s="65"/>
    </row>
    <row r="87" spans="1:23" x14ac:dyDescent="0.25">
      <c r="B87" s="59" t="s">
        <v>1351</v>
      </c>
      <c r="C87" s="60" t="s">
        <v>1286</v>
      </c>
      <c r="E87" s="64">
        <f t="shared" ca="1" si="28"/>
        <v>34.700000000000003</v>
      </c>
      <c r="F87" s="64">
        <f t="shared" ca="1" si="28"/>
        <v>34.700000000000003</v>
      </c>
      <c r="G87" s="64">
        <f t="shared" ca="1" si="28"/>
        <v>34.700000000000003</v>
      </c>
      <c r="H87" s="64">
        <f t="shared" ca="1" si="28"/>
        <v>34.700000000000003</v>
      </c>
      <c r="I87" s="64">
        <f t="shared" ca="1" si="28"/>
        <v>34.700000000000003</v>
      </c>
      <c r="J87" s="64">
        <f t="shared" ca="1" si="29"/>
        <v>40.799999999999997</v>
      </c>
      <c r="K87" s="64">
        <f t="shared" ca="1" si="29"/>
        <v>40.799999999999997</v>
      </c>
      <c r="L87" s="64">
        <f t="shared" ca="1" si="29"/>
        <v>40.799999999999997</v>
      </c>
      <c r="M87" s="64">
        <f t="shared" ca="1" si="29"/>
        <v>40.799999999999997</v>
      </c>
      <c r="N87" s="64">
        <f t="shared" ca="1" si="29"/>
        <v>40.799999999999997</v>
      </c>
      <c r="P87" s="65" t="str">
        <f t="shared" si="27"/>
        <v>East Bundaberg</v>
      </c>
      <c r="Q87" s="65" t="s">
        <v>1654</v>
      </c>
      <c r="R87" s="65" t="str">
        <f t="shared" ca="1" si="21"/>
        <v>EABU!$J$25:$T$25</v>
      </c>
      <c r="S87" s="65" t="str">
        <f t="shared" ca="1" si="22"/>
        <v>EABU!$U$25:$AQ$25</v>
      </c>
      <c r="T87" s="65" t="str">
        <f t="shared" ca="1" si="23"/>
        <v>EABU!$J$26:$T$26</v>
      </c>
      <c r="U87" s="65" t="str">
        <f t="shared" ca="1" si="24"/>
        <v>EABU!$U$26:$AQ$26</v>
      </c>
      <c r="V87" s="65"/>
      <c r="W87" s="65"/>
    </row>
    <row r="88" spans="1:23" x14ac:dyDescent="0.25">
      <c r="B88" s="59" t="s">
        <v>1352</v>
      </c>
      <c r="C88" s="60" t="s">
        <v>1286</v>
      </c>
      <c r="E88" s="64">
        <f t="shared" ca="1" si="28"/>
        <v>56.3</v>
      </c>
      <c r="F88" s="64">
        <f t="shared" ca="1" si="28"/>
        <v>56.3</v>
      </c>
      <c r="G88" s="64">
        <f t="shared" ca="1" si="28"/>
        <v>56.3</v>
      </c>
      <c r="H88" s="64">
        <f t="shared" ca="1" si="28"/>
        <v>56.3</v>
      </c>
      <c r="I88" s="64">
        <f t="shared" ca="1" si="28"/>
        <v>56.3</v>
      </c>
      <c r="J88" s="64">
        <f t="shared" ca="1" si="29"/>
        <v>66.099999999999994</v>
      </c>
      <c r="K88" s="64">
        <f t="shared" ca="1" si="29"/>
        <v>66.099999999999994</v>
      </c>
      <c r="L88" s="64">
        <f t="shared" ca="1" si="29"/>
        <v>66.099999999999994</v>
      </c>
      <c r="M88" s="64">
        <f t="shared" ca="1" si="29"/>
        <v>66.099999999999994</v>
      </c>
      <c r="N88" s="64">
        <f t="shared" ca="1" si="29"/>
        <v>66.099999999999994</v>
      </c>
      <c r="P88" s="65" t="str">
        <f t="shared" si="27"/>
        <v>East Toowoomba</v>
      </c>
      <c r="Q88" s="65" t="s">
        <v>1655</v>
      </c>
      <c r="R88" s="65" t="str">
        <f t="shared" ca="1" si="21"/>
        <v>EATO!$J$25:$T$25</v>
      </c>
      <c r="S88" s="65" t="str">
        <f t="shared" ca="1" si="22"/>
        <v>EATO!$U$25:$AQ$25</v>
      </c>
      <c r="T88" s="65" t="str">
        <f t="shared" ca="1" si="23"/>
        <v>EATO!$J$26:$T$26</v>
      </c>
      <c r="U88" s="65" t="str">
        <f t="shared" ca="1" si="24"/>
        <v>EATO!$U$26:$AQ$26</v>
      </c>
      <c r="V88" s="65"/>
      <c r="W88" s="65"/>
    </row>
    <row r="89" spans="1:23" x14ac:dyDescent="0.25">
      <c r="B89" s="59" t="s">
        <v>1353</v>
      </c>
      <c r="C89" s="60" t="s">
        <v>1286</v>
      </c>
      <c r="E89" s="64">
        <f t="shared" ca="1" si="28"/>
        <v>75</v>
      </c>
      <c r="F89" s="64">
        <f t="shared" ca="1" si="28"/>
        <v>75</v>
      </c>
      <c r="G89" s="64">
        <f t="shared" ca="1" si="28"/>
        <v>75</v>
      </c>
      <c r="H89" s="64">
        <f t="shared" ca="1" si="28"/>
        <v>75</v>
      </c>
      <c r="I89" s="64">
        <f t="shared" ca="1" si="28"/>
        <v>75</v>
      </c>
      <c r="J89" s="64">
        <f t="shared" ca="1" si="29"/>
        <v>75</v>
      </c>
      <c r="K89" s="64">
        <f t="shared" ca="1" si="29"/>
        <v>75</v>
      </c>
      <c r="L89" s="64">
        <f t="shared" ca="1" si="29"/>
        <v>75</v>
      </c>
      <c r="M89" s="64">
        <f t="shared" ca="1" si="29"/>
        <v>75</v>
      </c>
      <c r="N89" s="64">
        <f t="shared" ca="1" si="29"/>
        <v>75</v>
      </c>
      <c r="P89" s="65" t="str">
        <f t="shared" si="27"/>
        <v>Edmonton</v>
      </c>
      <c r="Q89" s="65" t="s">
        <v>1656</v>
      </c>
      <c r="R89" s="65" t="str">
        <f t="shared" ca="1" si="21"/>
        <v>EDMO!$J$25:$T$25</v>
      </c>
      <c r="S89" s="65" t="str">
        <f t="shared" ca="1" si="22"/>
        <v>EDMO!$U$25:$AQ$25</v>
      </c>
      <c r="T89" s="65" t="str">
        <f t="shared" ca="1" si="23"/>
        <v>EDMO!$J$26:$T$26</v>
      </c>
      <c r="U89" s="65" t="str">
        <f t="shared" ca="1" si="24"/>
        <v>EDMO!$U$26:$AQ$26</v>
      </c>
      <c r="V89" s="65"/>
      <c r="W89" s="65"/>
    </row>
    <row r="90" spans="1:23" x14ac:dyDescent="0.25">
      <c r="B90" s="59" t="s">
        <v>1354</v>
      </c>
      <c r="C90" s="60" t="s">
        <v>1286</v>
      </c>
      <c r="E90" s="64">
        <f t="shared" ca="1" si="28"/>
        <v>4.5</v>
      </c>
      <c r="F90" s="64">
        <f t="shared" ca="1" si="28"/>
        <v>4.5</v>
      </c>
      <c r="G90" s="64">
        <f t="shared" ca="1" si="28"/>
        <v>4.5</v>
      </c>
      <c r="H90" s="64">
        <f t="shared" ca="1" si="28"/>
        <v>4.5</v>
      </c>
      <c r="I90" s="64">
        <f t="shared" ca="1" si="28"/>
        <v>4.5</v>
      </c>
      <c r="J90" s="64">
        <f t="shared" ca="1" si="29"/>
        <v>5.3</v>
      </c>
      <c r="K90" s="64">
        <f t="shared" ca="1" si="29"/>
        <v>5.3</v>
      </c>
      <c r="L90" s="64">
        <f t="shared" ca="1" si="29"/>
        <v>5.3</v>
      </c>
      <c r="M90" s="64">
        <f t="shared" ca="1" si="29"/>
        <v>5.3</v>
      </c>
      <c r="N90" s="64">
        <f t="shared" ca="1" si="29"/>
        <v>5.3</v>
      </c>
      <c r="P90" s="65" t="str">
        <f t="shared" si="27"/>
        <v>Eidsvold</v>
      </c>
      <c r="Q90" s="65" t="s">
        <v>1657</v>
      </c>
      <c r="R90" s="65" t="str">
        <f t="shared" ca="1" si="21"/>
        <v>EIDS!$J$25:$T$25</v>
      </c>
      <c r="S90" s="65" t="str">
        <f t="shared" ca="1" si="22"/>
        <v>EIDS!$U$25:$AQ$25</v>
      </c>
      <c r="T90" s="65" t="str">
        <f t="shared" ca="1" si="23"/>
        <v>EIDS!$J$26:$T$26</v>
      </c>
      <c r="U90" s="65" t="str">
        <f t="shared" ca="1" si="24"/>
        <v>EIDS!$U$26:$AQ$26</v>
      </c>
      <c r="V90" s="65"/>
      <c r="W90" s="65"/>
    </row>
    <row r="91" spans="1:23" x14ac:dyDescent="0.25">
      <c r="A91" s="67"/>
      <c r="B91" s="59" t="s">
        <v>1355</v>
      </c>
      <c r="C91" s="60" t="s">
        <v>1286</v>
      </c>
      <c r="E91" s="64">
        <f t="shared" ca="1" si="28"/>
        <v>10</v>
      </c>
      <c r="F91" s="64">
        <f t="shared" ca="1" si="28"/>
        <v>10</v>
      </c>
      <c r="G91" s="64">
        <f t="shared" ca="1" si="28"/>
        <v>10</v>
      </c>
      <c r="H91" s="64">
        <f t="shared" ca="1" si="28"/>
        <v>10</v>
      </c>
      <c r="I91" s="64">
        <f t="shared" ca="1" si="28"/>
        <v>10</v>
      </c>
      <c r="J91" s="64">
        <f t="shared" ca="1" si="29"/>
        <v>11</v>
      </c>
      <c r="K91" s="64">
        <f t="shared" ca="1" si="29"/>
        <v>11</v>
      </c>
      <c r="L91" s="64">
        <f t="shared" ca="1" si="29"/>
        <v>11</v>
      </c>
      <c r="M91" s="64">
        <f t="shared" ca="1" si="29"/>
        <v>11</v>
      </c>
      <c r="N91" s="64">
        <f t="shared" ca="1" si="29"/>
        <v>11</v>
      </c>
      <c r="P91" s="65" t="str">
        <f t="shared" si="27"/>
        <v>Ellwoods Road</v>
      </c>
      <c r="Q91" s="65" t="s">
        <v>1658</v>
      </c>
      <c r="R91" s="65" t="str">
        <f t="shared" ca="1" si="21"/>
        <v>ELRO!$J$25:$T$25</v>
      </c>
      <c r="S91" s="65" t="str">
        <f t="shared" ca="1" si="22"/>
        <v>ELRO!$U$25:$AQ$25</v>
      </c>
      <c r="T91" s="65" t="str">
        <f t="shared" ca="1" si="23"/>
        <v>ELRO!$J$26:$T$26</v>
      </c>
      <c r="U91" s="65" t="str">
        <f t="shared" ca="1" si="24"/>
        <v>ELRO!$U$26:$AQ$26</v>
      </c>
      <c r="V91" s="65"/>
      <c r="W91" s="65"/>
    </row>
    <row r="92" spans="1:23" x14ac:dyDescent="0.25">
      <c r="B92" s="59" t="s">
        <v>1356</v>
      </c>
      <c r="C92" s="60" t="s">
        <v>1286</v>
      </c>
      <c r="E92" s="64">
        <f t="shared" ca="1" si="28"/>
        <v>69.599999999999994</v>
      </c>
      <c r="F92" s="64">
        <f t="shared" ca="1" si="28"/>
        <v>69.599999999999994</v>
      </c>
      <c r="G92" s="64">
        <f t="shared" ca="1" si="28"/>
        <v>69.599999999999994</v>
      </c>
      <c r="H92" s="64">
        <f t="shared" ca="1" si="28"/>
        <v>69.599999999999994</v>
      </c>
      <c r="I92" s="64">
        <f t="shared" ca="1" si="28"/>
        <v>69.599999999999994</v>
      </c>
      <c r="J92" s="64">
        <f t="shared" ca="1" si="29"/>
        <v>81.099999999999994</v>
      </c>
      <c r="K92" s="64">
        <f t="shared" ca="1" si="29"/>
        <v>81.099999999999994</v>
      </c>
      <c r="L92" s="64">
        <f t="shared" ca="1" si="29"/>
        <v>81.099999999999994</v>
      </c>
      <c r="M92" s="64">
        <f t="shared" ca="1" si="29"/>
        <v>81.099999999999994</v>
      </c>
      <c r="N92" s="64">
        <f t="shared" ca="1" si="29"/>
        <v>81.099999999999994</v>
      </c>
      <c r="P92" s="65" t="str">
        <f t="shared" si="27"/>
        <v>Emerald</v>
      </c>
      <c r="Q92" s="65" t="s">
        <v>1659</v>
      </c>
      <c r="R92" s="65" t="str">
        <f t="shared" ca="1" si="21"/>
        <v>EMER!$J$25:$T$25</v>
      </c>
      <c r="S92" s="65" t="str">
        <f t="shared" ca="1" si="22"/>
        <v>EMER!$U$25:$AQ$25</v>
      </c>
      <c r="T92" s="65" t="str">
        <f t="shared" ca="1" si="23"/>
        <v>EMER!$J$26:$T$26</v>
      </c>
      <c r="U92" s="65" t="str">
        <f t="shared" ca="1" si="24"/>
        <v>EMER!$U$26:$AQ$26</v>
      </c>
      <c r="V92" s="65"/>
      <c r="W92" s="65"/>
    </row>
    <row r="93" spans="1:23" x14ac:dyDescent="0.25">
      <c r="B93" s="59" t="s">
        <v>1357</v>
      </c>
      <c r="C93" s="60" t="s">
        <v>1286</v>
      </c>
      <c r="E93" s="64">
        <f t="shared" ca="1" si="28"/>
        <v>14.1</v>
      </c>
      <c r="F93" s="64">
        <f t="shared" ca="1" si="28"/>
        <v>14.1</v>
      </c>
      <c r="G93" s="64">
        <f t="shared" ca="1" si="28"/>
        <v>14.1</v>
      </c>
      <c r="H93" s="64">
        <f t="shared" ca="1" si="28"/>
        <v>14.1</v>
      </c>
      <c r="I93" s="64">
        <f t="shared" ca="1" si="28"/>
        <v>14.1</v>
      </c>
      <c r="J93" s="64">
        <f t="shared" ca="1" si="29"/>
        <v>15</v>
      </c>
      <c r="K93" s="64">
        <f t="shared" ca="1" si="29"/>
        <v>15</v>
      </c>
      <c r="L93" s="64">
        <f t="shared" ca="1" si="29"/>
        <v>15</v>
      </c>
      <c r="M93" s="64">
        <f t="shared" ca="1" si="29"/>
        <v>15</v>
      </c>
      <c r="N93" s="64">
        <f t="shared" ca="1" si="29"/>
        <v>15</v>
      </c>
      <c r="P93" s="65" t="str">
        <f t="shared" si="27"/>
        <v>Eton</v>
      </c>
      <c r="Q93" s="65" t="s">
        <v>1660</v>
      </c>
      <c r="R93" s="65" t="str">
        <f t="shared" ca="1" si="21"/>
        <v>ETON!$J$25:$T$25</v>
      </c>
      <c r="S93" s="65" t="str">
        <f t="shared" ca="1" si="22"/>
        <v>ETON!$U$25:$AQ$25</v>
      </c>
      <c r="T93" s="65" t="str">
        <f t="shared" ca="1" si="23"/>
        <v>ETON!$J$26:$T$26</v>
      </c>
      <c r="U93" s="65" t="str">
        <f t="shared" ca="1" si="24"/>
        <v>ETON!$U$26:$AQ$26</v>
      </c>
      <c r="V93" s="65"/>
      <c r="W93" s="65"/>
    </row>
    <row r="94" spans="1:23" x14ac:dyDescent="0.25">
      <c r="B94" s="59" t="s">
        <v>1358</v>
      </c>
      <c r="C94" s="60" t="s">
        <v>1286</v>
      </c>
      <c r="E94" s="64">
        <f t="shared" ca="1" si="28"/>
        <v>6.6</v>
      </c>
      <c r="F94" s="64">
        <f t="shared" ca="1" si="28"/>
        <v>6.6</v>
      </c>
      <c r="G94" s="64">
        <f t="shared" ca="1" si="28"/>
        <v>6.6</v>
      </c>
      <c r="H94" s="64">
        <f t="shared" ca="1" si="28"/>
        <v>6.6</v>
      </c>
      <c r="I94" s="64">
        <f t="shared" ca="1" si="28"/>
        <v>6.6</v>
      </c>
      <c r="J94" s="64">
        <f t="shared" ca="1" si="29"/>
        <v>6.6</v>
      </c>
      <c r="K94" s="64">
        <f t="shared" ca="1" si="29"/>
        <v>6.6</v>
      </c>
      <c r="L94" s="64">
        <f t="shared" ca="1" si="29"/>
        <v>6.6</v>
      </c>
      <c r="M94" s="64">
        <f t="shared" ca="1" si="29"/>
        <v>6.6</v>
      </c>
      <c r="N94" s="64">
        <f t="shared" ca="1" si="29"/>
        <v>6.6</v>
      </c>
      <c r="P94" s="65" t="str">
        <f t="shared" si="27"/>
        <v>Eungella Dam</v>
      </c>
      <c r="Q94" s="65" t="s">
        <v>1661</v>
      </c>
      <c r="R94" s="65" t="str">
        <f t="shared" ca="1" si="21"/>
        <v>EUDA!$J$25:$T$25</v>
      </c>
      <c r="S94" s="65" t="str">
        <f t="shared" ca="1" si="22"/>
        <v>EUDA!$U$25:$AQ$25</v>
      </c>
      <c r="T94" s="65" t="str">
        <f t="shared" ca="1" si="23"/>
        <v>EUDA!$J$26:$T$26</v>
      </c>
      <c r="U94" s="65" t="str">
        <f t="shared" ca="1" si="24"/>
        <v>EUDA!$U$26:$AQ$26</v>
      </c>
      <c r="V94" s="65"/>
      <c r="W94" s="65"/>
    </row>
    <row r="95" spans="1:23" x14ac:dyDescent="0.25">
      <c r="B95" s="59" t="s">
        <v>1359</v>
      </c>
      <c r="C95" s="60" t="s">
        <v>1286</v>
      </c>
      <c r="E95" s="64">
        <f t="shared" ca="1" si="28"/>
        <v>9.4</v>
      </c>
      <c r="F95" s="64">
        <f t="shared" ca="1" si="28"/>
        <v>9.4</v>
      </c>
      <c r="G95" s="64">
        <f t="shared" ca="1" si="28"/>
        <v>9.4</v>
      </c>
      <c r="H95" s="64">
        <f t="shared" ca="1" si="28"/>
        <v>9.4</v>
      </c>
      <c r="I95" s="64">
        <f t="shared" ca="1" si="28"/>
        <v>9.4</v>
      </c>
      <c r="J95" s="64">
        <f t="shared" ca="1" si="29"/>
        <v>9.4</v>
      </c>
      <c r="K95" s="64">
        <f t="shared" ca="1" si="29"/>
        <v>9.4</v>
      </c>
      <c r="L95" s="64">
        <f t="shared" ca="1" si="29"/>
        <v>9.4</v>
      </c>
      <c r="M95" s="64">
        <f t="shared" ca="1" si="29"/>
        <v>9.4</v>
      </c>
      <c r="N95" s="64">
        <f t="shared" ca="1" si="29"/>
        <v>9.4</v>
      </c>
      <c r="P95" s="65" t="str">
        <f t="shared" si="27"/>
        <v>Evelyn</v>
      </c>
      <c r="Q95" s="65" t="s">
        <v>1662</v>
      </c>
      <c r="R95" s="65" t="str">
        <f t="shared" ca="1" si="21"/>
        <v>EVEL!$J$25:$T$25</v>
      </c>
      <c r="S95" s="65" t="str">
        <f t="shared" ca="1" si="22"/>
        <v>EVEL!$U$25:$AQ$25</v>
      </c>
      <c r="T95" s="65" t="str">
        <f t="shared" ca="1" si="23"/>
        <v>EVEL!$J$26:$T$26</v>
      </c>
      <c r="U95" s="65" t="str">
        <f t="shared" ca="1" si="24"/>
        <v>EVEL!$U$26:$AQ$26</v>
      </c>
      <c r="V95" s="65"/>
      <c r="W95" s="65"/>
    </row>
    <row r="96" spans="1:23" x14ac:dyDescent="0.25">
      <c r="B96" s="59" t="s">
        <v>1360</v>
      </c>
      <c r="C96" s="60" t="s">
        <v>1286</v>
      </c>
      <c r="E96" s="64">
        <f t="shared" ref="E96:I105" ca="1" si="30">IF(AND($R96&lt;&gt;"", $T96&lt;&gt;"", $E$2&lt;&gt;"", $E$2&lt;&gt;"-"), IF(INDEX(INDIRECT($T96), MATCH(E$5, INDIRECT($R96), 0))&lt;&gt;"", IF(ISNUMBER(INDEX(INDIRECT($T96), MATCH(E$5, INDIRECT($R96), 0))), ROUND(INDEX(INDIRECT($T96), MATCH(E$5, INDIRECT($R96), 0)), 1), IF($E$2="Meets Security Standard", PROPER(INDEX(INDIRECT($T96), MATCH(E$5, INDIRECT($R96), 0))), INDEX(INDIRECT($T96), MATCH(E$5, INDIRECT($R96), 0)))), ""), "")</f>
        <v>11</v>
      </c>
      <c r="F96" s="64">
        <f t="shared" ca="1" si="30"/>
        <v>11</v>
      </c>
      <c r="G96" s="64">
        <f t="shared" ca="1" si="30"/>
        <v>11</v>
      </c>
      <c r="H96" s="64">
        <f t="shared" ca="1" si="30"/>
        <v>11</v>
      </c>
      <c r="I96" s="64">
        <f t="shared" ca="1" si="30"/>
        <v>11</v>
      </c>
      <c r="J96" s="64">
        <f t="shared" ref="J96:N105" ca="1" si="31">IF(AND($S96&lt;&gt;"", $U96&lt;&gt;"", $E$2&lt;&gt;"", $E$2&lt;&gt;"-"), IF(INDEX(INDIRECT($U96), MATCH(TEXT(J$5, "????"), INDIRECT($S96), 0))&lt;&gt;"", IF(INDEX(INDIRECT($U96), MATCH(TEXT(J$5, "????"), INDIRECT($S96), 0))&lt;&gt;"", IF(ISNUMBER(INDEX(INDIRECT($U96), MATCH(TEXT(J$5, "????"), INDIRECT($S96), 0))), ROUND(INDEX(INDIRECT($U96), MATCH(TEXT(J$5, "????"), INDIRECT($S96), 0)), 1), IF($E$2="Meets Security Standard", PROPER(INDEX(INDIRECT($U96), MATCH(TEXT(J$5, "????"), INDIRECT($S96), 0))), INDEX(INDIRECT($U96), MATCH(TEXT(J$5, "????"), INDIRECT($S96), 0)))), ""), ""), "")</f>
        <v>11</v>
      </c>
      <c r="K96" s="64">
        <f t="shared" ca="1" si="31"/>
        <v>11</v>
      </c>
      <c r="L96" s="64">
        <f t="shared" ca="1" si="31"/>
        <v>11</v>
      </c>
      <c r="M96" s="64">
        <f t="shared" ca="1" si="31"/>
        <v>11</v>
      </c>
      <c r="N96" s="64">
        <f t="shared" ca="1" si="31"/>
        <v>11</v>
      </c>
      <c r="P96" s="65" t="str">
        <f t="shared" si="27"/>
        <v>Farleigh</v>
      </c>
      <c r="Q96" s="65" t="s">
        <v>1663</v>
      </c>
      <c r="R96" s="65" t="str">
        <f t="shared" ca="1" si="21"/>
        <v>FARL!$J$25:$T$25</v>
      </c>
      <c r="S96" s="65" t="str">
        <f t="shared" ca="1" si="22"/>
        <v>FARL!$U$25:$AQ$25</v>
      </c>
      <c r="T96" s="65" t="str">
        <f t="shared" ca="1" si="23"/>
        <v>FARL!$J$26:$T$26</v>
      </c>
      <c r="U96" s="65" t="str">
        <f t="shared" ca="1" si="24"/>
        <v>FARL!$U$26:$AQ$26</v>
      </c>
      <c r="V96" s="65"/>
      <c r="W96" s="65"/>
    </row>
    <row r="97" spans="2:23" x14ac:dyDescent="0.25">
      <c r="B97" s="59" t="s">
        <v>1361</v>
      </c>
      <c r="C97" s="60" t="s">
        <v>1286</v>
      </c>
      <c r="E97" s="64">
        <f t="shared" ca="1" si="30"/>
        <v>28.9</v>
      </c>
      <c r="F97" s="64">
        <f t="shared" ca="1" si="30"/>
        <v>28.9</v>
      </c>
      <c r="G97" s="64">
        <f t="shared" ca="1" si="30"/>
        <v>28.9</v>
      </c>
      <c r="H97" s="64">
        <f t="shared" ca="1" si="30"/>
        <v>28.9</v>
      </c>
      <c r="I97" s="64">
        <f t="shared" ca="1" si="30"/>
        <v>28.9</v>
      </c>
      <c r="J97" s="64">
        <f t="shared" ca="1" si="31"/>
        <v>37.4</v>
      </c>
      <c r="K97" s="64">
        <f t="shared" ca="1" si="31"/>
        <v>37.4</v>
      </c>
      <c r="L97" s="64">
        <f t="shared" ca="1" si="31"/>
        <v>37.4</v>
      </c>
      <c r="M97" s="64">
        <f t="shared" ca="1" si="31"/>
        <v>37.4</v>
      </c>
      <c r="N97" s="64">
        <f t="shared" ca="1" si="31"/>
        <v>37.4</v>
      </c>
      <c r="P97" s="65" t="str">
        <f t="shared" si="27"/>
        <v>Farnsfield</v>
      </c>
      <c r="Q97" s="65" t="s">
        <v>1664</v>
      </c>
      <c r="R97" s="65" t="str">
        <f t="shared" ca="1" si="21"/>
        <v>FARN!$J$25:$T$25</v>
      </c>
      <c r="S97" s="65" t="str">
        <f t="shared" ca="1" si="22"/>
        <v>FARN!$U$25:$AQ$25</v>
      </c>
      <c r="T97" s="65" t="str">
        <f t="shared" ca="1" si="23"/>
        <v>FARN!$J$26:$T$26</v>
      </c>
      <c r="U97" s="65" t="str">
        <f t="shared" ca="1" si="24"/>
        <v>FARN!$U$26:$AQ$26</v>
      </c>
      <c r="V97" s="65"/>
      <c r="W97" s="65"/>
    </row>
    <row r="98" spans="2:23" x14ac:dyDescent="0.25">
      <c r="B98" s="59" t="s">
        <v>1362</v>
      </c>
      <c r="C98" s="60" t="s">
        <v>1286</v>
      </c>
      <c r="E98" s="64">
        <f t="shared" ca="1" si="30"/>
        <v>48</v>
      </c>
      <c r="F98" s="64">
        <f t="shared" ca="1" si="30"/>
        <v>48</v>
      </c>
      <c r="G98" s="64">
        <f t="shared" ca="1" si="30"/>
        <v>48</v>
      </c>
      <c r="H98" s="64">
        <f t="shared" ca="1" si="30"/>
        <v>48</v>
      </c>
      <c r="I98" s="64">
        <f t="shared" ca="1" si="30"/>
        <v>48</v>
      </c>
      <c r="J98" s="64">
        <f t="shared" ca="1" si="31"/>
        <v>48</v>
      </c>
      <c r="K98" s="64">
        <f t="shared" ca="1" si="31"/>
        <v>48</v>
      </c>
      <c r="L98" s="64">
        <f t="shared" ca="1" si="31"/>
        <v>48</v>
      </c>
      <c r="M98" s="64">
        <f t="shared" ca="1" si="31"/>
        <v>48</v>
      </c>
      <c r="N98" s="64">
        <f t="shared" ca="1" si="31"/>
        <v>48</v>
      </c>
      <c r="P98" s="65" t="str">
        <f t="shared" si="27"/>
        <v>Frenchville</v>
      </c>
      <c r="Q98" s="65" t="s">
        <v>1665</v>
      </c>
      <c r="R98" s="65" t="str">
        <f t="shared" ca="1" si="21"/>
        <v>FREN!$J$25:$T$25</v>
      </c>
      <c r="S98" s="65" t="str">
        <f t="shared" ca="1" si="22"/>
        <v>FREN!$U$25:$AQ$25</v>
      </c>
      <c r="T98" s="65" t="str">
        <f t="shared" ca="1" si="23"/>
        <v>FREN!$J$26:$T$26</v>
      </c>
      <c r="U98" s="65" t="str">
        <f t="shared" ca="1" si="24"/>
        <v>FREN!$U$26:$AQ$26</v>
      </c>
      <c r="V98" s="65"/>
      <c r="W98" s="65"/>
    </row>
    <row r="99" spans="2:23" x14ac:dyDescent="0.25">
      <c r="B99" s="59" t="s">
        <v>1363</v>
      </c>
      <c r="C99" s="60" t="s">
        <v>1286</v>
      </c>
      <c r="E99" s="64">
        <f t="shared" ca="1" si="30"/>
        <v>47.4</v>
      </c>
      <c r="F99" s="64">
        <f t="shared" ca="1" si="30"/>
        <v>47.4</v>
      </c>
      <c r="G99" s="64">
        <f t="shared" ca="1" si="30"/>
        <v>47.4</v>
      </c>
      <c r="H99" s="64">
        <f t="shared" ca="1" si="30"/>
        <v>47.4</v>
      </c>
      <c r="I99" s="64">
        <f t="shared" ca="1" si="30"/>
        <v>47.4</v>
      </c>
      <c r="J99" s="64">
        <f t="shared" ca="1" si="31"/>
        <v>53.3</v>
      </c>
      <c r="K99" s="64">
        <f t="shared" ca="1" si="31"/>
        <v>53.3</v>
      </c>
      <c r="L99" s="64">
        <f t="shared" ca="1" si="31"/>
        <v>53.3</v>
      </c>
      <c r="M99" s="64">
        <f t="shared" ca="1" si="31"/>
        <v>53.3</v>
      </c>
      <c r="N99" s="64">
        <f t="shared" ca="1" si="31"/>
        <v>53.3</v>
      </c>
      <c r="P99" s="65" t="str">
        <f t="shared" si="27"/>
        <v>Friend Street</v>
      </c>
      <c r="Q99" s="65" t="s">
        <v>1666</v>
      </c>
      <c r="R99" s="65" t="str">
        <f t="shared" ca="1" si="21"/>
        <v>GLFS!$J$25:$T$25</v>
      </c>
      <c r="S99" s="65" t="str">
        <f t="shared" ca="1" si="22"/>
        <v>GLFS!$U$25:$AQ$25</v>
      </c>
      <c r="T99" s="65" t="str">
        <f t="shared" ca="1" si="23"/>
        <v>GLFS!$J$26:$T$26</v>
      </c>
      <c r="U99" s="65" t="str">
        <f t="shared" ca="1" si="24"/>
        <v>GLFS!$U$26:$AQ$26</v>
      </c>
      <c r="V99" s="65"/>
      <c r="W99" s="65"/>
    </row>
    <row r="100" spans="2:23" x14ac:dyDescent="0.25">
      <c r="B100" s="59" t="s">
        <v>1364</v>
      </c>
      <c r="C100" s="60" t="s">
        <v>1286</v>
      </c>
      <c r="E100" s="64">
        <f t="shared" ca="1" si="30"/>
        <v>53.8</v>
      </c>
      <c r="F100" s="64">
        <f t="shared" ca="1" si="30"/>
        <v>53.8</v>
      </c>
      <c r="G100" s="64">
        <f t="shared" ca="1" si="30"/>
        <v>53.8</v>
      </c>
      <c r="H100" s="64">
        <f t="shared" ca="1" si="30"/>
        <v>53.8</v>
      </c>
      <c r="I100" s="64">
        <f t="shared" ca="1" si="30"/>
        <v>53.8</v>
      </c>
      <c r="J100" s="64">
        <f t="shared" ca="1" si="31"/>
        <v>54</v>
      </c>
      <c r="K100" s="64">
        <f t="shared" ca="1" si="31"/>
        <v>54</v>
      </c>
      <c r="L100" s="64">
        <f t="shared" ca="1" si="31"/>
        <v>54</v>
      </c>
      <c r="M100" s="64">
        <f t="shared" ca="1" si="31"/>
        <v>54</v>
      </c>
      <c r="N100" s="64">
        <f t="shared" ca="1" si="31"/>
        <v>54</v>
      </c>
      <c r="P100" s="65" t="str">
        <f t="shared" si="27"/>
        <v>Garbutt</v>
      </c>
      <c r="Q100" s="65" t="s">
        <v>1667</v>
      </c>
      <c r="R100" s="65" t="str">
        <f t="shared" ca="1" si="21"/>
        <v>GARB!$J$25:$T$25</v>
      </c>
      <c r="S100" s="65" t="str">
        <f t="shared" ca="1" si="22"/>
        <v>GARB!$U$25:$AQ$25</v>
      </c>
      <c r="T100" s="65" t="str">
        <f t="shared" ca="1" si="23"/>
        <v>GARB!$J$26:$T$26</v>
      </c>
      <c r="U100" s="65" t="str">
        <f t="shared" ca="1" si="24"/>
        <v>GARB!$U$26:$AQ$26</v>
      </c>
      <c r="V100" s="65"/>
      <c r="W100" s="65"/>
    </row>
    <row r="101" spans="2:23" x14ac:dyDescent="0.25">
      <c r="B101" s="59" t="s">
        <v>1365</v>
      </c>
      <c r="C101" s="60" t="s">
        <v>1286</v>
      </c>
      <c r="E101" s="64">
        <f t="shared" ca="1" si="30"/>
        <v>24.6</v>
      </c>
      <c r="F101" s="64">
        <f t="shared" ca="1" si="30"/>
        <v>24.6</v>
      </c>
      <c r="G101" s="64">
        <f t="shared" ca="1" si="30"/>
        <v>24.6</v>
      </c>
      <c r="H101" s="64">
        <f t="shared" ca="1" si="30"/>
        <v>24.6</v>
      </c>
      <c r="I101" s="64">
        <f t="shared" ca="1" si="30"/>
        <v>24.6</v>
      </c>
      <c r="J101" s="64">
        <f t="shared" ca="1" si="31"/>
        <v>27.1</v>
      </c>
      <c r="K101" s="64">
        <f t="shared" ca="1" si="31"/>
        <v>27.1</v>
      </c>
      <c r="L101" s="64">
        <f t="shared" ca="1" si="31"/>
        <v>27.1</v>
      </c>
      <c r="M101" s="64">
        <f t="shared" ca="1" si="31"/>
        <v>27.1</v>
      </c>
      <c r="N101" s="64">
        <f t="shared" ca="1" si="31"/>
        <v>27.1</v>
      </c>
      <c r="P101" s="65" t="str">
        <f t="shared" si="27"/>
        <v>Gayndah</v>
      </c>
      <c r="Q101" s="65" t="s">
        <v>1668</v>
      </c>
      <c r="R101" s="65" t="str">
        <f t="shared" ca="1" si="21"/>
        <v>GAYN!$J$25:$T$25</v>
      </c>
      <c r="S101" s="65" t="str">
        <f t="shared" ca="1" si="22"/>
        <v>GAYN!$U$25:$AQ$25</v>
      </c>
      <c r="T101" s="65" t="str">
        <f t="shared" ca="1" si="23"/>
        <v>GAYN!$J$26:$T$26</v>
      </c>
      <c r="U101" s="65" t="str">
        <f t="shared" ca="1" si="24"/>
        <v>GAYN!$U$26:$AQ$26</v>
      </c>
      <c r="V101" s="65"/>
      <c r="W101" s="65"/>
    </row>
    <row r="102" spans="2:23" x14ac:dyDescent="0.25">
      <c r="B102" s="59" t="s">
        <v>1366</v>
      </c>
      <c r="C102" s="60" t="s">
        <v>1286</v>
      </c>
      <c r="E102" s="64">
        <f t="shared" ca="1" si="30"/>
        <v>5.5</v>
      </c>
      <c r="F102" s="64">
        <f t="shared" ca="1" si="30"/>
        <v>5.5</v>
      </c>
      <c r="G102" s="64">
        <f t="shared" ca="1" si="30"/>
        <v>5.5</v>
      </c>
      <c r="H102" s="64">
        <f t="shared" ca="1" si="30"/>
        <v>5.5</v>
      </c>
      <c r="I102" s="64">
        <f t="shared" ca="1" si="30"/>
        <v>5.5</v>
      </c>
      <c r="J102" s="64">
        <f t="shared" ca="1" si="31"/>
        <v>6</v>
      </c>
      <c r="K102" s="64">
        <f t="shared" ca="1" si="31"/>
        <v>6</v>
      </c>
      <c r="L102" s="64">
        <f t="shared" ca="1" si="31"/>
        <v>6</v>
      </c>
      <c r="M102" s="64">
        <f t="shared" ca="1" si="31"/>
        <v>6</v>
      </c>
      <c r="N102" s="64">
        <f t="shared" ca="1" si="31"/>
        <v>6</v>
      </c>
      <c r="P102" s="65" t="str">
        <f t="shared" si="27"/>
        <v>Georgetown</v>
      </c>
      <c r="Q102" s="65" t="s">
        <v>1669</v>
      </c>
      <c r="R102" s="65" t="str">
        <f t="shared" ca="1" si="21"/>
        <v>GEOR!$J$25:$T$25</v>
      </c>
      <c r="S102" s="65" t="str">
        <f t="shared" ca="1" si="22"/>
        <v>GEOR!$U$25:$AQ$25</v>
      </c>
      <c r="T102" s="65" t="str">
        <f t="shared" ca="1" si="23"/>
        <v>GEOR!$J$26:$T$26</v>
      </c>
      <c r="U102" s="65" t="str">
        <f t="shared" ca="1" si="24"/>
        <v>GEOR!$U$26:$AQ$26</v>
      </c>
      <c r="V102" s="65"/>
      <c r="W102" s="65"/>
    </row>
    <row r="103" spans="2:23" x14ac:dyDescent="0.25">
      <c r="B103" s="59" t="s">
        <v>1550</v>
      </c>
      <c r="C103" s="60" t="s">
        <v>1539</v>
      </c>
      <c r="E103" s="64">
        <f t="shared" ca="1" si="30"/>
        <v>16.7</v>
      </c>
      <c r="F103" s="64">
        <f t="shared" ca="1" si="30"/>
        <v>16.7</v>
      </c>
      <c r="G103" s="64">
        <f t="shared" ca="1" si="30"/>
        <v>16.7</v>
      </c>
      <c r="H103" s="64">
        <f t="shared" ca="1" si="30"/>
        <v>16.7</v>
      </c>
      <c r="I103" s="64">
        <f t="shared" ca="1" si="30"/>
        <v>16.7</v>
      </c>
      <c r="J103" s="64">
        <f t="shared" ca="1" si="31"/>
        <v>18</v>
      </c>
      <c r="K103" s="64">
        <f t="shared" ca="1" si="31"/>
        <v>18</v>
      </c>
      <c r="L103" s="64">
        <f t="shared" ca="1" si="31"/>
        <v>18</v>
      </c>
      <c r="M103" s="64">
        <f t="shared" ca="1" si="31"/>
        <v>18</v>
      </c>
      <c r="N103" s="64">
        <f t="shared" ca="1" si="31"/>
        <v>18</v>
      </c>
      <c r="P103" s="65" t="str">
        <f t="shared" si="27"/>
        <v>Georgetown BSP</v>
      </c>
      <c r="Q103" s="65" t="s">
        <v>1670</v>
      </c>
      <c r="R103" s="65" t="str">
        <f t="shared" ca="1" si="21"/>
        <v>GEOR1!$I$23:$S$23</v>
      </c>
      <c r="S103" s="65" t="str">
        <f t="shared" ca="1" si="22"/>
        <v>GEOR1!$T$23:$AQ$23</v>
      </c>
      <c r="T103" s="65" t="str">
        <f t="shared" ca="1" si="23"/>
        <v>GEOR1!$I$24:$S$24</v>
      </c>
      <c r="U103" s="65" t="str">
        <f t="shared" ca="1" si="24"/>
        <v>GEOR1!$T$24:$AQ$24</v>
      </c>
      <c r="V103" s="65"/>
      <c r="W103" s="65"/>
    </row>
    <row r="104" spans="2:23" x14ac:dyDescent="0.25">
      <c r="B104" s="59" t="s">
        <v>1367</v>
      </c>
      <c r="C104" s="60" t="s">
        <v>1286</v>
      </c>
      <c r="E104" s="64">
        <f t="shared" ca="1" si="30"/>
        <v>9.5</v>
      </c>
      <c r="F104" s="64">
        <f t="shared" ca="1" si="30"/>
        <v>9.5</v>
      </c>
      <c r="G104" s="64">
        <f t="shared" ca="1" si="30"/>
        <v>9.5</v>
      </c>
      <c r="H104" s="64">
        <f t="shared" ca="1" si="30"/>
        <v>9.5</v>
      </c>
      <c r="I104" s="64">
        <f t="shared" ca="1" si="30"/>
        <v>9.5</v>
      </c>
      <c r="J104" s="64">
        <f t="shared" ca="1" si="31"/>
        <v>10.5</v>
      </c>
      <c r="K104" s="64">
        <f t="shared" ca="1" si="31"/>
        <v>10.5</v>
      </c>
      <c r="L104" s="64">
        <f t="shared" ca="1" si="31"/>
        <v>10.5</v>
      </c>
      <c r="M104" s="64">
        <f t="shared" ca="1" si="31"/>
        <v>10.5</v>
      </c>
      <c r="N104" s="64">
        <f t="shared" ca="1" si="31"/>
        <v>10.5</v>
      </c>
      <c r="P104" s="65" t="str">
        <f t="shared" si="27"/>
        <v>Giru</v>
      </c>
      <c r="Q104" s="65" t="s">
        <v>1671</v>
      </c>
      <c r="R104" s="65" t="str">
        <f t="shared" ca="1" si="21"/>
        <v>GIRU!$J$25:$T$25</v>
      </c>
      <c r="S104" s="65" t="str">
        <f t="shared" ca="1" si="22"/>
        <v>GIRU!$U$25:$AQ$25</v>
      </c>
      <c r="T104" s="65" t="str">
        <f t="shared" ca="1" si="23"/>
        <v>GIRU!$J$26:$T$26</v>
      </c>
      <c r="U104" s="65" t="str">
        <f t="shared" ca="1" si="24"/>
        <v>GIRU!$U$26:$AQ$26</v>
      </c>
      <c r="V104" s="65"/>
      <c r="W104" s="65"/>
    </row>
    <row r="105" spans="2:23" x14ac:dyDescent="0.25">
      <c r="B105" s="59" t="s">
        <v>1368</v>
      </c>
      <c r="C105" s="60" t="s">
        <v>1286</v>
      </c>
      <c r="E105" s="64">
        <f t="shared" ca="1" si="30"/>
        <v>24.4</v>
      </c>
      <c r="F105" s="64">
        <f t="shared" ca="1" si="30"/>
        <v>24.4</v>
      </c>
      <c r="G105" s="64">
        <f t="shared" ca="1" si="30"/>
        <v>24.4</v>
      </c>
      <c r="H105" s="64">
        <f t="shared" ca="1" si="30"/>
        <v>24.4</v>
      </c>
      <c r="I105" s="64">
        <f t="shared" ca="1" si="30"/>
        <v>24.4</v>
      </c>
      <c r="J105" s="64">
        <f t="shared" ca="1" si="31"/>
        <v>29.6</v>
      </c>
      <c r="K105" s="64">
        <f t="shared" ca="1" si="31"/>
        <v>29.6</v>
      </c>
      <c r="L105" s="64">
        <f t="shared" ca="1" si="31"/>
        <v>29.6</v>
      </c>
      <c r="M105" s="64">
        <f t="shared" ca="1" si="31"/>
        <v>29.6</v>
      </c>
      <c r="N105" s="64">
        <f t="shared" ca="1" si="31"/>
        <v>29.6</v>
      </c>
      <c r="P105" s="65" t="str">
        <f t="shared" si="27"/>
        <v>Givelda</v>
      </c>
      <c r="Q105" s="65" t="s">
        <v>1672</v>
      </c>
      <c r="R105" s="65" t="str">
        <f t="shared" ca="1" si="21"/>
        <v>GIVE!$J$25:$T$25</v>
      </c>
      <c r="S105" s="65" t="str">
        <f t="shared" ca="1" si="22"/>
        <v>GIVE!$U$25:$AQ$25</v>
      </c>
      <c r="T105" s="65" t="str">
        <f t="shared" ca="1" si="23"/>
        <v>GIVE!$J$26:$T$26</v>
      </c>
      <c r="U105" s="65" t="str">
        <f t="shared" ca="1" si="24"/>
        <v>GIVE!$U$26:$AQ$26</v>
      </c>
      <c r="V105" s="65"/>
      <c r="W105" s="65"/>
    </row>
    <row r="106" spans="2:23" x14ac:dyDescent="0.25">
      <c r="B106" s="59" t="s">
        <v>1551</v>
      </c>
      <c r="C106" s="60" t="s">
        <v>1539</v>
      </c>
      <c r="E106" s="64">
        <f t="shared" ref="E106:I115" ca="1" si="32">IF(AND($R106&lt;&gt;"", $T106&lt;&gt;"", $E$2&lt;&gt;"", $E$2&lt;&gt;"-"), IF(INDEX(INDIRECT($T106), MATCH(E$5, INDIRECT($R106), 0))&lt;&gt;"", IF(ISNUMBER(INDEX(INDIRECT($T106), MATCH(E$5, INDIRECT($R106), 0))), ROUND(INDEX(INDIRECT($T106), MATCH(E$5, INDIRECT($R106), 0)), 1), IF($E$2="Meets Security Standard", PROPER(INDEX(INDIRECT($T106), MATCH(E$5, INDIRECT($R106), 0))), INDEX(INDIRECT($T106), MATCH(E$5, INDIRECT($R106), 0)))), ""), "")</f>
        <v>184</v>
      </c>
      <c r="F106" s="64">
        <f t="shared" ca="1" si="32"/>
        <v>184</v>
      </c>
      <c r="G106" s="64">
        <f t="shared" ca="1" si="32"/>
        <v>184</v>
      </c>
      <c r="H106" s="64">
        <f t="shared" ca="1" si="32"/>
        <v>184</v>
      </c>
      <c r="I106" s="64">
        <f t="shared" ca="1" si="32"/>
        <v>184</v>
      </c>
      <c r="J106" s="64">
        <f t="shared" ref="J106:N115" ca="1" si="33">IF(AND($S106&lt;&gt;"", $U106&lt;&gt;"", $E$2&lt;&gt;"", $E$2&lt;&gt;"-"), IF(INDEX(INDIRECT($U106), MATCH(TEXT(J$5, "????"), INDIRECT($S106), 0))&lt;&gt;"", IF(INDEX(INDIRECT($U106), MATCH(TEXT(J$5, "????"), INDIRECT($S106), 0))&lt;&gt;"", IF(ISNUMBER(INDEX(INDIRECT($U106), MATCH(TEXT(J$5, "????"), INDIRECT($S106), 0))), ROUND(INDEX(INDIRECT($U106), MATCH(TEXT(J$5, "????"), INDIRECT($S106), 0)), 1), IF($E$2="Meets Security Standard", PROPER(INDEX(INDIRECT($U106), MATCH(TEXT(J$5, "????"), INDIRECT($S106), 0))), INDEX(INDIRECT($U106), MATCH(TEXT(J$5, "????"), INDIRECT($S106), 0)))), ""), ""), "")</f>
        <v>208.8</v>
      </c>
      <c r="K106" s="64">
        <f t="shared" ca="1" si="33"/>
        <v>208.8</v>
      </c>
      <c r="L106" s="64">
        <f t="shared" ca="1" si="33"/>
        <v>208.8</v>
      </c>
      <c r="M106" s="64">
        <f t="shared" ca="1" si="33"/>
        <v>208.8</v>
      </c>
      <c r="N106" s="64">
        <f t="shared" ca="1" si="33"/>
        <v>208.8</v>
      </c>
      <c r="P106" s="65" t="str">
        <f t="shared" si="27"/>
        <v>Gladstone North BSP</v>
      </c>
      <c r="Q106" s="65" t="s">
        <v>1854</v>
      </c>
      <c r="R106" s="65" t="str">
        <f t="shared" ca="1" si="21"/>
        <v>GLNO!$I$23:$S$23</v>
      </c>
      <c r="S106" s="65" t="str">
        <f t="shared" ca="1" si="22"/>
        <v>GLNO!$T$23:$AQ$23</v>
      </c>
      <c r="T106" s="65" t="str">
        <f t="shared" ca="1" si="23"/>
        <v>GLNO!$I$24:$S$24</v>
      </c>
      <c r="U106" s="65" t="str">
        <f t="shared" ca="1" si="24"/>
        <v>GLNO!$T$24:$AQ$24</v>
      </c>
      <c r="V106" s="65"/>
      <c r="W106" s="65"/>
    </row>
    <row r="107" spans="2:23" x14ac:dyDescent="0.25">
      <c r="B107" s="59" t="s">
        <v>1369</v>
      </c>
      <c r="C107" s="60" t="s">
        <v>1286</v>
      </c>
      <c r="E107" s="64">
        <f t="shared" ca="1" si="32"/>
        <v>54.7</v>
      </c>
      <c r="F107" s="64">
        <f t="shared" ca="1" si="32"/>
        <v>54.7</v>
      </c>
      <c r="G107" s="64">
        <f t="shared" ca="1" si="32"/>
        <v>54.7</v>
      </c>
      <c r="H107" s="64">
        <f t="shared" ca="1" si="32"/>
        <v>54.7</v>
      </c>
      <c r="I107" s="64">
        <f t="shared" ca="1" si="32"/>
        <v>54.7</v>
      </c>
      <c r="J107" s="64">
        <f t="shared" ca="1" si="33"/>
        <v>59.8</v>
      </c>
      <c r="K107" s="64">
        <f t="shared" ca="1" si="33"/>
        <v>59.8</v>
      </c>
      <c r="L107" s="64">
        <f t="shared" ca="1" si="33"/>
        <v>59.8</v>
      </c>
      <c r="M107" s="64">
        <f t="shared" ca="1" si="33"/>
        <v>59.8</v>
      </c>
      <c r="N107" s="64">
        <f t="shared" ca="1" si="33"/>
        <v>59.8</v>
      </c>
      <c r="P107" s="65" t="str">
        <f t="shared" si="27"/>
        <v>Gladstone South</v>
      </c>
      <c r="Q107" s="65" t="s">
        <v>1673</v>
      </c>
      <c r="R107" s="65" t="str">
        <f t="shared" ca="1" si="21"/>
        <v>GLSO!$J$25:$T$25</v>
      </c>
      <c r="S107" s="65" t="str">
        <f t="shared" ca="1" si="22"/>
        <v>GLSO!$U$25:$AQ$25</v>
      </c>
      <c r="T107" s="65" t="str">
        <f t="shared" ca="1" si="23"/>
        <v>GLSO!$J$26:$T$26</v>
      </c>
      <c r="U107" s="65" t="str">
        <f t="shared" ca="1" si="24"/>
        <v>GLSO!$U$26:$AQ$26</v>
      </c>
      <c r="V107" s="65"/>
      <c r="W107" s="65"/>
    </row>
    <row r="108" spans="2:23" x14ac:dyDescent="0.25">
      <c r="B108" s="59" t="s">
        <v>1370</v>
      </c>
      <c r="C108" s="60" t="s">
        <v>1286</v>
      </c>
      <c r="E108" s="64">
        <f t="shared" ca="1" si="32"/>
        <v>15.6</v>
      </c>
      <c r="F108" s="64">
        <f t="shared" ca="1" si="32"/>
        <v>15.6</v>
      </c>
      <c r="G108" s="64">
        <f t="shared" ca="1" si="32"/>
        <v>15.6</v>
      </c>
      <c r="H108" s="64">
        <f t="shared" ca="1" si="32"/>
        <v>15.6</v>
      </c>
      <c r="I108" s="64">
        <f t="shared" ca="1" si="32"/>
        <v>15.6</v>
      </c>
      <c r="J108" s="64">
        <f t="shared" ca="1" si="33"/>
        <v>16.7</v>
      </c>
      <c r="K108" s="64">
        <f t="shared" ca="1" si="33"/>
        <v>16.7</v>
      </c>
      <c r="L108" s="64">
        <f t="shared" ca="1" si="33"/>
        <v>16.7</v>
      </c>
      <c r="M108" s="64">
        <f t="shared" ca="1" si="33"/>
        <v>16.7</v>
      </c>
      <c r="N108" s="64">
        <f t="shared" ca="1" si="33"/>
        <v>16.7</v>
      </c>
      <c r="P108" s="65" t="str">
        <f t="shared" si="27"/>
        <v>Glenden</v>
      </c>
      <c r="Q108" s="65" t="s">
        <v>1674</v>
      </c>
      <c r="R108" s="65" t="str">
        <f t="shared" ca="1" si="21"/>
        <v>GLEN!$J$25:$T$25</v>
      </c>
      <c r="S108" s="65" t="str">
        <f t="shared" ca="1" si="22"/>
        <v>GLEN!$U$25:$AQ$25</v>
      </c>
      <c r="T108" s="65" t="str">
        <f t="shared" ca="1" si="23"/>
        <v>GLEN!$J$26:$T$26</v>
      </c>
      <c r="U108" s="65" t="str">
        <f t="shared" ca="1" si="24"/>
        <v>GLEN!$U$26:$AQ$26</v>
      </c>
      <c r="V108" s="65"/>
      <c r="W108" s="65"/>
    </row>
    <row r="109" spans="2:23" x14ac:dyDescent="0.25">
      <c r="B109" s="59" t="s">
        <v>1371</v>
      </c>
      <c r="C109" s="60" t="s">
        <v>1286</v>
      </c>
      <c r="E109" s="64">
        <f t="shared" ca="1" si="32"/>
        <v>0.7</v>
      </c>
      <c r="F109" s="64">
        <f t="shared" ca="1" si="32"/>
        <v>0.7</v>
      </c>
      <c r="G109" s="64">
        <f t="shared" ca="1" si="32"/>
        <v>0.7</v>
      </c>
      <c r="H109" s="64">
        <f t="shared" ca="1" si="32"/>
        <v>0.7</v>
      </c>
      <c r="I109" s="64">
        <f t="shared" ca="1" si="32"/>
        <v>0.7</v>
      </c>
      <c r="J109" s="64">
        <f t="shared" ca="1" si="33"/>
        <v>0.7</v>
      </c>
      <c r="K109" s="64">
        <f t="shared" ca="1" si="33"/>
        <v>0.7</v>
      </c>
      <c r="L109" s="64">
        <f t="shared" ca="1" si="33"/>
        <v>0.7</v>
      </c>
      <c r="M109" s="64">
        <f t="shared" ca="1" si="33"/>
        <v>0.7</v>
      </c>
      <c r="N109" s="64">
        <f t="shared" ca="1" si="33"/>
        <v>0.7</v>
      </c>
      <c r="P109" s="65" t="str">
        <f t="shared" si="27"/>
        <v>Glenelg</v>
      </c>
      <c r="Q109" s="65" t="s">
        <v>1675</v>
      </c>
      <c r="R109" s="65" t="str">
        <f t="shared" ca="1" si="21"/>
        <v>GLEE!$J$25:$T$25</v>
      </c>
      <c r="S109" s="65" t="str">
        <f t="shared" ca="1" si="22"/>
        <v>GLEE!$U$25:$AQ$25</v>
      </c>
      <c r="T109" s="65" t="str">
        <f t="shared" ca="1" si="23"/>
        <v>GLEE!$J$26:$T$26</v>
      </c>
      <c r="U109" s="65" t="str">
        <f t="shared" ca="1" si="24"/>
        <v>GLEE!$U$26:$AQ$26</v>
      </c>
      <c r="V109" s="65"/>
      <c r="W109" s="65"/>
    </row>
    <row r="110" spans="2:23" x14ac:dyDescent="0.25">
      <c r="B110" s="59" t="s">
        <v>1372</v>
      </c>
      <c r="C110" s="60" t="s">
        <v>1286</v>
      </c>
      <c r="E110" s="64">
        <f t="shared" ca="1" si="32"/>
        <v>75.2</v>
      </c>
      <c r="F110" s="64">
        <f t="shared" ca="1" si="32"/>
        <v>75.2</v>
      </c>
      <c r="G110" s="64">
        <f t="shared" ca="1" si="32"/>
        <v>75.2</v>
      </c>
      <c r="H110" s="64">
        <f t="shared" ca="1" si="32"/>
        <v>75.2</v>
      </c>
      <c r="I110" s="64">
        <f t="shared" ca="1" si="32"/>
        <v>75.2</v>
      </c>
      <c r="J110" s="64">
        <f t="shared" ca="1" si="33"/>
        <v>83.8</v>
      </c>
      <c r="K110" s="64">
        <f t="shared" ca="1" si="33"/>
        <v>83.8</v>
      </c>
      <c r="L110" s="64">
        <f t="shared" ca="1" si="33"/>
        <v>83.8</v>
      </c>
      <c r="M110" s="64">
        <f t="shared" ca="1" si="33"/>
        <v>83.8</v>
      </c>
      <c r="N110" s="64">
        <f t="shared" ca="1" si="33"/>
        <v>83.8</v>
      </c>
      <c r="P110" s="65" t="str">
        <f t="shared" si="27"/>
        <v>Glenella 11kV</v>
      </c>
      <c r="Q110" s="65" t="s">
        <v>1676</v>
      </c>
      <c r="R110" s="65" t="str">
        <f t="shared" ca="1" si="21"/>
        <v>GLEL!$J$25:$T$25</v>
      </c>
      <c r="S110" s="65" t="str">
        <f t="shared" ca="1" si="22"/>
        <v>GLEL!$U$25:$AQ$25</v>
      </c>
      <c r="T110" s="65" t="str">
        <f t="shared" ca="1" si="23"/>
        <v>GLEL!$J$26:$T$26</v>
      </c>
      <c r="U110" s="65" t="str">
        <f t="shared" ca="1" si="24"/>
        <v>GLEL!$U$26:$AQ$26</v>
      </c>
      <c r="V110" s="65"/>
      <c r="W110" s="65"/>
    </row>
    <row r="111" spans="2:23" x14ac:dyDescent="0.25">
      <c r="B111" s="59" t="s">
        <v>1373</v>
      </c>
      <c r="C111" s="60" t="s">
        <v>1286</v>
      </c>
      <c r="E111" s="64">
        <f t="shared" ca="1" si="32"/>
        <v>14.3</v>
      </c>
      <c r="F111" s="64">
        <f t="shared" ca="1" si="32"/>
        <v>14.3</v>
      </c>
      <c r="G111" s="64">
        <f t="shared" ca="1" si="32"/>
        <v>14.3</v>
      </c>
      <c r="H111" s="64">
        <f t="shared" ca="1" si="32"/>
        <v>14.3</v>
      </c>
      <c r="I111" s="64">
        <f t="shared" ca="1" si="32"/>
        <v>14.3</v>
      </c>
      <c r="J111" s="64">
        <f t="shared" ca="1" si="33"/>
        <v>15</v>
      </c>
      <c r="K111" s="64">
        <f t="shared" ca="1" si="33"/>
        <v>15</v>
      </c>
      <c r="L111" s="64">
        <f t="shared" ca="1" si="33"/>
        <v>15</v>
      </c>
      <c r="M111" s="64">
        <f t="shared" ca="1" si="33"/>
        <v>15</v>
      </c>
      <c r="N111" s="64">
        <f t="shared" ca="1" si="33"/>
        <v>15</v>
      </c>
      <c r="P111" s="65" t="str">
        <f t="shared" si="27"/>
        <v>Gooburrum</v>
      </c>
      <c r="Q111" s="65" t="s">
        <v>1677</v>
      </c>
      <c r="R111" s="65" t="str">
        <f t="shared" ca="1" si="21"/>
        <v>GOOB!$J$25:$T$25</v>
      </c>
      <c r="S111" s="65" t="str">
        <f t="shared" ca="1" si="22"/>
        <v>GOOB!$U$25:$AQ$25</v>
      </c>
      <c r="T111" s="65" t="str">
        <f t="shared" ca="1" si="23"/>
        <v>GOOB!$J$26:$T$26</v>
      </c>
      <c r="U111" s="65" t="str">
        <f t="shared" ca="1" si="24"/>
        <v>GOOB!$U$26:$AQ$26</v>
      </c>
      <c r="V111" s="65"/>
      <c r="W111" s="65"/>
    </row>
    <row r="112" spans="2:23" x14ac:dyDescent="0.25">
      <c r="B112" s="59" t="s">
        <v>1374</v>
      </c>
      <c r="C112" s="60" t="s">
        <v>1286</v>
      </c>
      <c r="E112" s="64">
        <f t="shared" ca="1" si="32"/>
        <v>5</v>
      </c>
      <c r="F112" s="64">
        <f t="shared" ca="1" si="32"/>
        <v>5</v>
      </c>
      <c r="G112" s="64">
        <f t="shared" ca="1" si="32"/>
        <v>5</v>
      </c>
      <c r="H112" s="64">
        <f t="shared" ca="1" si="32"/>
        <v>5</v>
      </c>
      <c r="I112" s="64">
        <f t="shared" ca="1" si="32"/>
        <v>5</v>
      </c>
      <c r="J112" s="64">
        <f t="shared" ca="1" si="33"/>
        <v>5.8</v>
      </c>
      <c r="K112" s="64">
        <f t="shared" ca="1" si="33"/>
        <v>5.8</v>
      </c>
      <c r="L112" s="64">
        <f t="shared" ca="1" si="33"/>
        <v>5.8</v>
      </c>
      <c r="M112" s="64">
        <f t="shared" ca="1" si="33"/>
        <v>5.8</v>
      </c>
      <c r="N112" s="64">
        <f t="shared" ca="1" si="33"/>
        <v>5.8</v>
      </c>
      <c r="P112" s="65" t="str">
        <f t="shared" si="27"/>
        <v>Gootchie</v>
      </c>
      <c r="Q112" s="65" t="s">
        <v>1678</v>
      </c>
      <c r="R112" s="65" t="str">
        <f t="shared" ca="1" si="21"/>
        <v>GOOT!$J$25:$T$25</v>
      </c>
      <c r="S112" s="65" t="str">
        <f t="shared" ca="1" si="22"/>
        <v>GOOT!$U$25:$AQ$25</v>
      </c>
      <c r="T112" s="65" t="str">
        <f t="shared" ca="1" si="23"/>
        <v>GOOT!$J$26:$T$26</v>
      </c>
      <c r="U112" s="65" t="str">
        <f t="shared" ca="1" si="24"/>
        <v>GOOT!$U$26:$AQ$26</v>
      </c>
      <c r="V112" s="65"/>
      <c r="W112" s="65"/>
    </row>
    <row r="113" spans="2:23" x14ac:dyDescent="0.25">
      <c r="B113" s="59" t="s">
        <v>1375</v>
      </c>
      <c r="C113" s="60" t="s">
        <v>1286</v>
      </c>
      <c r="E113" s="64" t="str">
        <f t="shared" ca="1" si="32"/>
        <v/>
      </c>
      <c r="F113" s="64" t="str">
        <f t="shared" ca="1" si="32"/>
        <v/>
      </c>
      <c r="G113" s="64">
        <f t="shared" ca="1" si="32"/>
        <v>11</v>
      </c>
      <c r="H113" s="64">
        <f t="shared" ca="1" si="32"/>
        <v>11</v>
      </c>
      <c r="I113" s="64">
        <f t="shared" ca="1" si="32"/>
        <v>11</v>
      </c>
      <c r="J113" s="64" t="str">
        <f t="shared" ca="1" si="33"/>
        <v/>
      </c>
      <c r="K113" s="64" t="str">
        <f t="shared" ca="1" si="33"/>
        <v/>
      </c>
      <c r="L113" s="64">
        <f t="shared" ca="1" si="33"/>
        <v>11</v>
      </c>
      <c r="M113" s="64">
        <f t="shared" ca="1" si="33"/>
        <v>11</v>
      </c>
      <c r="N113" s="64">
        <f t="shared" ca="1" si="33"/>
        <v>11</v>
      </c>
      <c r="P113" s="65" t="str">
        <f t="shared" si="27"/>
        <v>Gracemere</v>
      </c>
      <c r="Q113" s="65" t="s">
        <v>1679</v>
      </c>
      <c r="R113" s="65" t="str">
        <f t="shared" ca="1" si="21"/>
        <v>Gracem!$I$22:$Q$22</v>
      </c>
      <c r="S113" s="65" t="str">
        <f t="shared" ca="1" si="22"/>
        <v>Gracem!$R$22:$AQ$22</v>
      </c>
      <c r="T113" s="65" t="str">
        <f t="shared" ca="1" si="23"/>
        <v>Gracem!$I$23:$Q$23</v>
      </c>
      <c r="U113" s="65" t="str">
        <f t="shared" ca="1" si="24"/>
        <v>Gracem!$R$23:$AQ$23</v>
      </c>
      <c r="V113" s="65"/>
      <c r="W113" s="65"/>
    </row>
    <row r="114" spans="2:23" x14ac:dyDescent="0.25">
      <c r="B114" s="59" t="s">
        <v>1376</v>
      </c>
      <c r="C114" s="60" t="s">
        <v>1286</v>
      </c>
      <c r="E114" s="64">
        <f t="shared" ca="1" si="32"/>
        <v>3.8</v>
      </c>
      <c r="F114" s="64">
        <f t="shared" ca="1" si="32"/>
        <v>3.8</v>
      </c>
      <c r="G114" s="64">
        <f t="shared" ca="1" si="32"/>
        <v>3.8</v>
      </c>
      <c r="H114" s="64">
        <f t="shared" ca="1" si="32"/>
        <v>3.8</v>
      </c>
      <c r="I114" s="64">
        <f t="shared" ca="1" si="32"/>
        <v>3.8</v>
      </c>
      <c r="J114" s="64">
        <f t="shared" ca="1" si="33"/>
        <v>3.8</v>
      </c>
      <c r="K114" s="64">
        <f t="shared" ca="1" si="33"/>
        <v>3.8</v>
      </c>
      <c r="L114" s="64">
        <f t="shared" ca="1" si="33"/>
        <v>3.8</v>
      </c>
      <c r="M114" s="64">
        <f t="shared" ca="1" si="33"/>
        <v>3.8</v>
      </c>
      <c r="N114" s="64">
        <f t="shared" ca="1" si="33"/>
        <v>3.8</v>
      </c>
      <c r="P114" s="65" t="str">
        <f t="shared" si="27"/>
        <v>Granite Creek</v>
      </c>
      <c r="Q114" s="65" t="s">
        <v>1680</v>
      </c>
      <c r="R114" s="65" t="str">
        <f t="shared" ca="1" si="21"/>
        <v>GRCR!$J$25:$T$25</v>
      </c>
      <c r="S114" s="65" t="str">
        <f t="shared" ca="1" si="22"/>
        <v>GRCR!$U$25:$AQ$25</v>
      </c>
      <c r="T114" s="65" t="str">
        <f t="shared" ca="1" si="23"/>
        <v>GRCR!$J$26:$T$26</v>
      </c>
      <c r="U114" s="65" t="str">
        <f t="shared" ca="1" si="24"/>
        <v>GRCR!$U$26:$AQ$26</v>
      </c>
      <c r="V114" s="65"/>
      <c r="W114" s="65"/>
    </row>
    <row r="115" spans="2:23" x14ac:dyDescent="0.25">
      <c r="B115" s="59" t="s">
        <v>1552</v>
      </c>
      <c r="C115" s="60" t="s">
        <v>1539</v>
      </c>
      <c r="E115" s="64">
        <f t="shared" ca="1" si="32"/>
        <v>32</v>
      </c>
      <c r="F115" s="64">
        <f t="shared" ca="1" si="32"/>
        <v>32</v>
      </c>
      <c r="G115" s="64">
        <f t="shared" ca="1" si="32"/>
        <v>32</v>
      </c>
      <c r="H115" s="64">
        <f t="shared" ca="1" si="32"/>
        <v>32</v>
      </c>
      <c r="I115" s="64">
        <f t="shared" ca="1" si="32"/>
        <v>32</v>
      </c>
      <c r="J115" s="64">
        <f t="shared" ca="1" si="33"/>
        <v>32</v>
      </c>
      <c r="K115" s="64">
        <f t="shared" ca="1" si="33"/>
        <v>32</v>
      </c>
      <c r="L115" s="64">
        <f t="shared" ca="1" si="33"/>
        <v>32</v>
      </c>
      <c r="M115" s="64">
        <f t="shared" ca="1" si="33"/>
        <v>32</v>
      </c>
      <c r="N115" s="64">
        <f t="shared" ca="1" si="33"/>
        <v>32</v>
      </c>
      <c r="P115" s="65" t="str">
        <f t="shared" si="27"/>
        <v>Granite Creek BSP</v>
      </c>
      <c r="Q115" s="65" t="s">
        <v>1681</v>
      </c>
      <c r="R115" s="65" t="str">
        <f t="shared" ca="1" si="21"/>
        <v>'T166'!$I$23:$S$23</v>
      </c>
      <c r="S115" s="65" t="str">
        <f t="shared" ca="1" si="22"/>
        <v>'T166'!$T$23:$AQ$23</v>
      </c>
      <c r="T115" s="65" t="str">
        <f t="shared" ca="1" si="23"/>
        <v>'T166'!$I$24:$S$24</v>
      </c>
      <c r="U115" s="65" t="str">
        <f t="shared" ca="1" si="24"/>
        <v>'T166'!$T$24:$AQ$24</v>
      </c>
      <c r="V115" s="65"/>
      <c r="W115" s="65"/>
    </row>
    <row r="116" spans="2:23" x14ac:dyDescent="0.25">
      <c r="B116" s="59" t="s">
        <v>1377</v>
      </c>
      <c r="C116" s="60" t="s">
        <v>1286</v>
      </c>
      <c r="E116" s="64">
        <f t="shared" ref="E116:I125" ca="1" si="34">IF(AND($R116&lt;&gt;"", $T116&lt;&gt;"", $E$2&lt;&gt;"", $E$2&lt;&gt;"-"), IF(INDEX(INDIRECT($T116), MATCH(E$5, INDIRECT($R116), 0))&lt;&gt;"", IF(ISNUMBER(INDEX(INDIRECT($T116), MATCH(E$5, INDIRECT($R116), 0))), ROUND(INDEX(INDIRECT($T116), MATCH(E$5, INDIRECT($R116), 0)), 1), IF($E$2="Meets Security Standard", PROPER(INDEX(INDIRECT($T116), MATCH(E$5, INDIRECT($R116), 0))), INDEX(INDIRECT($T116), MATCH(E$5, INDIRECT($R116), 0)))), ""), "")</f>
        <v>0.7</v>
      </c>
      <c r="F116" s="64">
        <f t="shared" ca="1" si="34"/>
        <v>0.7</v>
      </c>
      <c r="G116" s="64">
        <f t="shared" ca="1" si="34"/>
        <v>0.7</v>
      </c>
      <c r="H116" s="64">
        <f t="shared" ca="1" si="34"/>
        <v>0.7</v>
      </c>
      <c r="I116" s="64">
        <f t="shared" ca="1" si="34"/>
        <v>0.7</v>
      </c>
      <c r="J116" s="64">
        <f t="shared" ref="J116:N125" ca="1" si="35">IF(AND($S116&lt;&gt;"", $U116&lt;&gt;"", $E$2&lt;&gt;"", $E$2&lt;&gt;"-"), IF(INDEX(INDIRECT($U116), MATCH(TEXT(J$5, "????"), INDIRECT($S116), 0))&lt;&gt;"", IF(INDEX(INDIRECT($U116), MATCH(TEXT(J$5, "????"), INDIRECT($S116), 0))&lt;&gt;"", IF(ISNUMBER(INDEX(INDIRECT($U116), MATCH(TEXT(J$5, "????"), INDIRECT($S116), 0))), ROUND(INDEX(INDIRECT($U116), MATCH(TEXT(J$5, "????"), INDIRECT($S116), 0)), 1), IF($E$2="Meets Security Standard", PROPER(INDEX(INDIRECT($U116), MATCH(TEXT(J$5, "????"), INDIRECT($S116), 0))), INDEX(INDIRECT($U116), MATCH(TEXT(J$5, "????"), INDIRECT($S116), 0)))), ""), ""), "")</f>
        <v>0.7</v>
      </c>
      <c r="K116" s="64">
        <f t="shared" ca="1" si="35"/>
        <v>0.7</v>
      </c>
      <c r="L116" s="64">
        <f t="shared" ca="1" si="35"/>
        <v>0.7</v>
      </c>
      <c r="M116" s="64">
        <f t="shared" ca="1" si="35"/>
        <v>0.7</v>
      </c>
      <c r="N116" s="64">
        <f t="shared" ca="1" si="35"/>
        <v>0.7</v>
      </c>
      <c r="P116" s="65" t="str">
        <f t="shared" si="27"/>
        <v>Greenvale</v>
      </c>
      <c r="Q116" s="66" t="s">
        <v>1682</v>
      </c>
      <c r="R116" s="65" t="str">
        <f t="shared" ca="1" si="21"/>
        <v>GREN!$J$25:$T$25</v>
      </c>
      <c r="S116" s="65" t="str">
        <f t="shared" ca="1" si="22"/>
        <v>GREN!$U$25:$AQ$25</v>
      </c>
      <c r="T116" s="65" t="str">
        <f t="shared" ca="1" si="23"/>
        <v>GREN!$J$26:$T$26</v>
      </c>
      <c r="U116" s="65" t="str">
        <f t="shared" ca="1" si="24"/>
        <v>GREN!$U$26:$AQ$26</v>
      </c>
      <c r="V116" s="65"/>
      <c r="W116" s="65"/>
    </row>
    <row r="117" spans="2:23" x14ac:dyDescent="0.25">
      <c r="B117" s="59" t="s">
        <v>1378</v>
      </c>
      <c r="C117" s="60" t="s">
        <v>1286</v>
      </c>
      <c r="E117" s="64">
        <f t="shared" ca="1" si="34"/>
        <v>1.7</v>
      </c>
      <c r="F117" s="64">
        <f t="shared" ca="1" si="34"/>
        <v>1.7</v>
      </c>
      <c r="G117" s="64">
        <f t="shared" ca="1" si="34"/>
        <v>1.7</v>
      </c>
      <c r="H117" s="64">
        <f t="shared" ca="1" si="34"/>
        <v>1.7</v>
      </c>
      <c r="I117" s="64">
        <f t="shared" ca="1" si="34"/>
        <v>1.7</v>
      </c>
      <c r="J117" s="64">
        <f t="shared" ca="1" si="35"/>
        <v>1.8</v>
      </c>
      <c r="K117" s="64">
        <f t="shared" ca="1" si="35"/>
        <v>1.8</v>
      </c>
      <c r="L117" s="64">
        <f t="shared" ca="1" si="35"/>
        <v>1.8</v>
      </c>
      <c r="M117" s="64">
        <f t="shared" ca="1" si="35"/>
        <v>1.8</v>
      </c>
      <c r="N117" s="64">
        <f t="shared" ca="1" si="35"/>
        <v>1.8</v>
      </c>
      <c r="P117" s="65" t="str">
        <f t="shared" si="27"/>
        <v>Gumlu</v>
      </c>
      <c r="Q117" s="65" t="s">
        <v>1683</v>
      </c>
      <c r="R117" s="65" t="str">
        <f t="shared" ca="1" si="21"/>
        <v>GUML!$J$25:$T$25</v>
      </c>
      <c r="S117" s="65" t="str">
        <f t="shared" ca="1" si="22"/>
        <v>GUML!$U$25:$AQ$25</v>
      </c>
      <c r="T117" s="65" t="str">
        <f t="shared" ca="1" si="23"/>
        <v>GUML!$J$26:$T$26</v>
      </c>
      <c r="U117" s="65" t="str">
        <f t="shared" ca="1" si="24"/>
        <v>GUML!$U$26:$AQ$26</v>
      </c>
      <c r="V117" s="65"/>
      <c r="W117" s="65"/>
    </row>
    <row r="118" spans="2:23" x14ac:dyDescent="0.25">
      <c r="B118" s="59" t="s">
        <v>1379</v>
      </c>
      <c r="C118" s="60" t="s">
        <v>1286</v>
      </c>
      <c r="E118" s="64">
        <f t="shared" ca="1" si="34"/>
        <v>0.6</v>
      </c>
      <c r="F118" s="64">
        <f t="shared" ca="1" si="34"/>
        <v>0.6</v>
      </c>
      <c r="G118" s="64">
        <f t="shared" ca="1" si="34"/>
        <v>0.6</v>
      </c>
      <c r="H118" s="64">
        <f t="shared" ca="1" si="34"/>
        <v>0.6</v>
      </c>
      <c r="I118" s="64">
        <f t="shared" ca="1" si="34"/>
        <v>0.6</v>
      </c>
      <c r="J118" s="64">
        <f t="shared" ca="1" si="35"/>
        <v>0.6</v>
      </c>
      <c r="K118" s="64">
        <f t="shared" ca="1" si="35"/>
        <v>0.6</v>
      </c>
      <c r="L118" s="64">
        <f t="shared" ca="1" si="35"/>
        <v>0.6</v>
      </c>
      <c r="M118" s="64">
        <f t="shared" ca="1" si="35"/>
        <v>0.6</v>
      </c>
      <c r="N118" s="64">
        <f t="shared" ca="1" si="35"/>
        <v>0.6</v>
      </c>
      <c r="P118" s="65" t="str">
        <f t="shared" si="27"/>
        <v>Guthalungra</v>
      </c>
      <c r="Q118" s="65" t="s">
        <v>1684</v>
      </c>
      <c r="R118" s="65" t="str">
        <f t="shared" ca="1" si="21"/>
        <v>GUTH!$J$25:$T$25</v>
      </c>
      <c r="S118" s="65" t="str">
        <f t="shared" ca="1" si="22"/>
        <v>GUTH!$U$25:$AQ$25</v>
      </c>
      <c r="T118" s="65" t="str">
        <f t="shared" ca="1" si="23"/>
        <v>GUTH!$J$26:$T$26</v>
      </c>
      <c r="U118" s="65" t="str">
        <f t="shared" ca="1" si="24"/>
        <v>GUTH!$U$26:$AQ$26</v>
      </c>
      <c r="V118" s="65"/>
      <c r="W118" s="65"/>
    </row>
    <row r="119" spans="2:23" x14ac:dyDescent="0.25">
      <c r="B119" s="59" t="s">
        <v>1380</v>
      </c>
      <c r="C119" s="60" t="s">
        <v>1286</v>
      </c>
      <c r="E119" s="64">
        <f t="shared" ca="1" si="34"/>
        <v>6.2</v>
      </c>
      <c r="F119" s="64">
        <f t="shared" ca="1" si="34"/>
        <v>6.2</v>
      </c>
      <c r="G119" s="64">
        <f t="shared" ca="1" si="34"/>
        <v>6.2</v>
      </c>
      <c r="H119" s="64">
        <f t="shared" ca="1" si="34"/>
        <v>6.2</v>
      </c>
      <c r="I119" s="64">
        <f t="shared" ca="1" si="34"/>
        <v>6.2</v>
      </c>
      <c r="J119" s="64">
        <f t="shared" ca="1" si="35"/>
        <v>6.7</v>
      </c>
      <c r="K119" s="64">
        <f t="shared" ca="1" si="35"/>
        <v>6.7</v>
      </c>
      <c r="L119" s="64">
        <f t="shared" ca="1" si="35"/>
        <v>6.7</v>
      </c>
      <c r="M119" s="64">
        <f t="shared" ca="1" si="35"/>
        <v>6.7</v>
      </c>
      <c r="N119" s="64">
        <f t="shared" ca="1" si="35"/>
        <v>6.7</v>
      </c>
      <c r="P119" s="65" t="str">
        <f t="shared" si="27"/>
        <v>Haughton</v>
      </c>
      <c r="Q119" s="65" t="s">
        <v>1685</v>
      </c>
      <c r="R119" s="65" t="str">
        <f t="shared" ca="1" si="21"/>
        <v>HAPU!$J$25:$T$25</v>
      </c>
      <c r="S119" s="65" t="str">
        <f t="shared" ca="1" si="22"/>
        <v>HAPU!$U$25:$AQ$25</v>
      </c>
      <c r="T119" s="65" t="str">
        <f t="shared" ca="1" si="23"/>
        <v>HAPU!$J$26:$T$26</v>
      </c>
      <c r="U119" s="65" t="str">
        <f t="shared" ca="1" si="24"/>
        <v>HAPU!$U$26:$AQ$26</v>
      </c>
      <c r="V119" s="65"/>
      <c r="W119" s="65"/>
    </row>
    <row r="120" spans="2:23" x14ac:dyDescent="0.25">
      <c r="B120" s="59" t="s">
        <v>1381</v>
      </c>
      <c r="C120" s="60" t="s">
        <v>1286</v>
      </c>
      <c r="E120" s="64">
        <f t="shared" ca="1" si="34"/>
        <v>5.7</v>
      </c>
      <c r="F120" s="64">
        <f t="shared" ca="1" si="34"/>
        <v>5.7</v>
      </c>
      <c r="G120" s="64">
        <f t="shared" ca="1" si="34"/>
        <v>5.7</v>
      </c>
      <c r="H120" s="64">
        <f t="shared" ca="1" si="34"/>
        <v>5.7</v>
      </c>
      <c r="I120" s="64">
        <f t="shared" ca="1" si="34"/>
        <v>5.7</v>
      </c>
      <c r="J120" s="64">
        <f t="shared" ca="1" si="35"/>
        <v>6.3</v>
      </c>
      <c r="K120" s="64">
        <f t="shared" ca="1" si="35"/>
        <v>6.3</v>
      </c>
      <c r="L120" s="64">
        <f t="shared" ca="1" si="35"/>
        <v>6.3</v>
      </c>
      <c r="M120" s="64">
        <f t="shared" ca="1" si="35"/>
        <v>6.3</v>
      </c>
      <c r="N120" s="64">
        <f t="shared" ca="1" si="35"/>
        <v>6.3</v>
      </c>
      <c r="P120" s="65" t="str">
        <f t="shared" si="27"/>
        <v>Helenvale</v>
      </c>
      <c r="Q120" s="65" t="s">
        <v>1686</v>
      </c>
      <c r="R120" s="65" t="str">
        <f t="shared" ca="1" si="21"/>
        <v>HELE!$J$25:$T$25</v>
      </c>
      <c r="S120" s="65" t="str">
        <f t="shared" ca="1" si="22"/>
        <v>HELE!$U$25:$AQ$25</v>
      </c>
      <c r="T120" s="65" t="str">
        <f t="shared" ca="1" si="23"/>
        <v>HELE!$J$26:$T$26</v>
      </c>
      <c r="U120" s="65" t="str">
        <f t="shared" ca="1" si="24"/>
        <v>HELE!$U$26:$AQ$26</v>
      </c>
      <c r="V120" s="65"/>
      <c r="W120" s="65"/>
    </row>
    <row r="121" spans="2:23" x14ac:dyDescent="0.25">
      <c r="B121" s="59" t="s">
        <v>1382</v>
      </c>
      <c r="C121" s="60" t="s">
        <v>1286</v>
      </c>
      <c r="E121" s="64">
        <f t="shared" ca="1" si="34"/>
        <v>56.6</v>
      </c>
      <c r="F121" s="64">
        <f t="shared" ca="1" si="34"/>
        <v>56.6</v>
      </c>
      <c r="G121" s="64">
        <f t="shared" ca="1" si="34"/>
        <v>56.6</v>
      </c>
      <c r="H121" s="64">
        <f t="shared" ca="1" si="34"/>
        <v>56.6</v>
      </c>
      <c r="I121" s="64">
        <f t="shared" ca="1" si="34"/>
        <v>56.6</v>
      </c>
      <c r="J121" s="64">
        <f t="shared" ca="1" si="35"/>
        <v>58.6</v>
      </c>
      <c r="K121" s="64">
        <f t="shared" ca="1" si="35"/>
        <v>58.6</v>
      </c>
      <c r="L121" s="64">
        <f t="shared" ca="1" si="35"/>
        <v>58.6</v>
      </c>
      <c r="M121" s="64">
        <f t="shared" ca="1" si="35"/>
        <v>58.6</v>
      </c>
      <c r="N121" s="64">
        <f t="shared" ca="1" si="35"/>
        <v>58.6</v>
      </c>
      <c r="P121" s="65" t="str">
        <f t="shared" si="27"/>
        <v>Hermit Park</v>
      </c>
      <c r="Q121" s="65" t="s">
        <v>1687</v>
      </c>
      <c r="R121" s="65" t="str">
        <f t="shared" ca="1" si="21"/>
        <v>HEPA!$J$25:$T$25</v>
      </c>
      <c r="S121" s="65" t="str">
        <f t="shared" ca="1" si="22"/>
        <v>HEPA!$U$25:$AQ$25</v>
      </c>
      <c r="T121" s="65" t="str">
        <f t="shared" ca="1" si="23"/>
        <v>HEPA!$J$26:$T$26</v>
      </c>
      <c r="U121" s="65" t="str">
        <f t="shared" ca="1" si="24"/>
        <v>HEPA!$U$26:$AQ$26</v>
      </c>
      <c r="V121" s="65"/>
      <c r="W121" s="65"/>
    </row>
    <row r="122" spans="2:23" x14ac:dyDescent="0.25">
      <c r="B122" s="59" t="s">
        <v>1383</v>
      </c>
      <c r="C122" s="60" t="s">
        <v>1286</v>
      </c>
      <c r="E122" s="64">
        <f t="shared" ca="1" si="34"/>
        <v>5</v>
      </c>
      <c r="F122" s="64">
        <f t="shared" ca="1" si="34"/>
        <v>5</v>
      </c>
      <c r="G122" s="64">
        <f t="shared" ca="1" si="34"/>
        <v>5</v>
      </c>
      <c r="H122" s="64">
        <f t="shared" ca="1" si="34"/>
        <v>5</v>
      </c>
      <c r="I122" s="64">
        <f t="shared" ca="1" si="34"/>
        <v>5</v>
      </c>
      <c r="J122" s="64">
        <f t="shared" ca="1" si="35"/>
        <v>5</v>
      </c>
      <c r="K122" s="64">
        <f t="shared" ca="1" si="35"/>
        <v>5</v>
      </c>
      <c r="L122" s="64">
        <f t="shared" ca="1" si="35"/>
        <v>5</v>
      </c>
      <c r="M122" s="64">
        <f t="shared" ca="1" si="35"/>
        <v>5</v>
      </c>
      <c r="N122" s="64">
        <f t="shared" ca="1" si="35"/>
        <v>5</v>
      </c>
      <c r="P122" s="65" t="str">
        <f t="shared" si="27"/>
        <v>Highfields</v>
      </c>
      <c r="Q122" s="65" t="s">
        <v>1688</v>
      </c>
      <c r="R122" s="65" t="str">
        <f t="shared" ca="1" si="21"/>
        <v>HIGH!$J$25:$T$25</v>
      </c>
      <c r="S122" s="65" t="str">
        <f t="shared" ca="1" si="22"/>
        <v>HIGH!$U$25:$AQ$25</v>
      </c>
      <c r="T122" s="65" t="str">
        <f t="shared" ca="1" si="23"/>
        <v>HIGH!$J$26:$T$26</v>
      </c>
      <c r="U122" s="65" t="str">
        <f t="shared" ca="1" si="24"/>
        <v>HIGH!$U$26:$AQ$26</v>
      </c>
      <c r="V122" s="65"/>
      <c r="W122" s="65"/>
    </row>
    <row r="123" spans="2:23" x14ac:dyDescent="0.25">
      <c r="B123" s="59" t="s">
        <v>1384</v>
      </c>
      <c r="C123" s="60" t="s">
        <v>1286</v>
      </c>
      <c r="E123" s="64">
        <f t="shared" ca="1" si="34"/>
        <v>0.1</v>
      </c>
      <c r="F123" s="64">
        <f t="shared" ca="1" si="34"/>
        <v>0.1</v>
      </c>
      <c r="G123" s="64">
        <f t="shared" ca="1" si="34"/>
        <v>0.1</v>
      </c>
      <c r="H123" s="64">
        <f t="shared" ca="1" si="34"/>
        <v>0.1</v>
      </c>
      <c r="I123" s="64">
        <f t="shared" ca="1" si="34"/>
        <v>0.1</v>
      </c>
      <c r="J123" s="64">
        <f t="shared" ca="1" si="35"/>
        <v>0.1</v>
      </c>
      <c r="K123" s="64">
        <f t="shared" ca="1" si="35"/>
        <v>0.1</v>
      </c>
      <c r="L123" s="64">
        <f t="shared" ca="1" si="35"/>
        <v>0.1</v>
      </c>
      <c r="M123" s="64">
        <f t="shared" ca="1" si="35"/>
        <v>0.1</v>
      </c>
      <c r="N123" s="64">
        <f t="shared" ca="1" si="35"/>
        <v>0.1</v>
      </c>
      <c r="P123" s="65" t="str">
        <f t="shared" si="27"/>
        <v>Hillsborough</v>
      </c>
      <c r="Q123" s="65" t="s">
        <v>1689</v>
      </c>
      <c r="R123" s="65" t="str">
        <f t="shared" ca="1" si="21"/>
        <v>HILL!$J$25:$T$25</v>
      </c>
      <c r="S123" s="65" t="str">
        <f t="shared" ca="1" si="22"/>
        <v>HILL!$U$25:$AQ$25</v>
      </c>
      <c r="T123" s="65" t="str">
        <f t="shared" ca="1" si="23"/>
        <v>HILL!$J$26:$T$26</v>
      </c>
      <c r="U123" s="65" t="str">
        <f t="shared" ca="1" si="24"/>
        <v>HILL!$U$26:$AQ$26</v>
      </c>
      <c r="V123" s="65"/>
      <c r="W123" s="65"/>
    </row>
    <row r="124" spans="2:23" x14ac:dyDescent="0.25">
      <c r="B124" s="59" t="s">
        <v>1385</v>
      </c>
      <c r="C124" s="60" t="s">
        <v>1286</v>
      </c>
      <c r="E124" s="64">
        <f t="shared" ca="1" si="34"/>
        <v>59.3</v>
      </c>
      <c r="F124" s="64">
        <f t="shared" ca="1" si="34"/>
        <v>59.3</v>
      </c>
      <c r="G124" s="64">
        <f t="shared" ca="1" si="34"/>
        <v>59.3</v>
      </c>
      <c r="H124" s="64">
        <f t="shared" ca="1" si="34"/>
        <v>59.3</v>
      </c>
      <c r="I124" s="64">
        <f t="shared" ca="1" si="34"/>
        <v>59.3</v>
      </c>
      <c r="J124" s="64">
        <f t="shared" ca="1" si="35"/>
        <v>65.099999999999994</v>
      </c>
      <c r="K124" s="64">
        <f t="shared" ca="1" si="35"/>
        <v>65.099999999999994</v>
      </c>
      <c r="L124" s="64">
        <f t="shared" ca="1" si="35"/>
        <v>65.099999999999994</v>
      </c>
      <c r="M124" s="64">
        <f t="shared" ca="1" si="35"/>
        <v>65.099999999999994</v>
      </c>
      <c r="N124" s="64">
        <f t="shared" ca="1" si="35"/>
        <v>65.099999999999994</v>
      </c>
      <c r="P124" s="65" t="str">
        <f t="shared" si="27"/>
        <v>Home Hill</v>
      </c>
      <c r="Q124" s="65" t="s">
        <v>1690</v>
      </c>
      <c r="R124" s="65" t="str">
        <f t="shared" ca="1" si="21"/>
        <v>HOHI!$J$25:$T$25</v>
      </c>
      <c r="S124" s="65" t="str">
        <f t="shared" ca="1" si="22"/>
        <v>HOHI!$U$25:$AQ$25</v>
      </c>
      <c r="T124" s="65" t="str">
        <f t="shared" ca="1" si="23"/>
        <v>HOHI!$J$26:$T$26</v>
      </c>
      <c r="U124" s="65" t="str">
        <f t="shared" ca="1" si="24"/>
        <v>HOHI!$U$26:$AQ$26</v>
      </c>
      <c r="V124" s="65"/>
      <c r="W124" s="65"/>
    </row>
    <row r="125" spans="2:23" x14ac:dyDescent="0.25">
      <c r="B125" s="59" t="s">
        <v>1386</v>
      </c>
      <c r="C125" s="60" t="s">
        <v>1286</v>
      </c>
      <c r="E125" s="64">
        <f t="shared" ca="1" si="34"/>
        <v>16.100000000000001</v>
      </c>
      <c r="F125" s="64">
        <f t="shared" ca="1" si="34"/>
        <v>16.100000000000001</v>
      </c>
      <c r="G125" s="64">
        <f t="shared" ca="1" si="34"/>
        <v>16.100000000000001</v>
      </c>
      <c r="H125" s="64">
        <f t="shared" ca="1" si="34"/>
        <v>16.100000000000001</v>
      </c>
      <c r="I125" s="64">
        <f t="shared" ca="1" si="34"/>
        <v>16.100000000000001</v>
      </c>
      <c r="J125" s="64">
        <f t="shared" ca="1" si="35"/>
        <v>16.100000000000001</v>
      </c>
      <c r="K125" s="64">
        <f t="shared" ca="1" si="35"/>
        <v>16.100000000000001</v>
      </c>
      <c r="L125" s="64">
        <f t="shared" ca="1" si="35"/>
        <v>16.100000000000001</v>
      </c>
      <c r="M125" s="64">
        <f t="shared" ca="1" si="35"/>
        <v>16.100000000000001</v>
      </c>
      <c r="N125" s="64">
        <f t="shared" ca="1" si="35"/>
        <v>16.100000000000001</v>
      </c>
      <c r="P125" s="65" t="str">
        <f t="shared" si="27"/>
        <v>Howard</v>
      </c>
      <c r="Q125" s="65" t="s">
        <v>1691</v>
      </c>
      <c r="R125" s="65" t="str">
        <f t="shared" ca="1" si="21"/>
        <v>HOWA!$J$25:$T$25</v>
      </c>
      <c r="S125" s="65" t="str">
        <f t="shared" ca="1" si="22"/>
        <v>HOWA!$U$25:$AQ$25</v>
      </c>
      <c r="T125" s="65" t="str">
        <f t="shared" ca="1" si="23"/>
        <v>HOWA!$J$26:$T$26</v>
      </c>
      <c r="U125" s="65" t="str">
        <f t="shared" ca="1" si="24"/>
        <v>HOWA!$U$26:$AQ$26</v>
      </c>
      <c r="V125" s="65"/>
      <c r="W125" s="65"/>
    </row>
    <row r="126" spans="2:23" x14ac:dyDescent="0.25">
      <c r="B126" s="59" t="s">
        <v>1387</v>
      </c>
      <c r="C126" s="60" t="s">
        <v>1286</v>
      </c>
      <c r="E126" s="64">
        <f t="shared" ref="E126:I135" ca="1" si="36">IF(AND($R126&lt;&gt;"", $T126&lt;&gt;"", $E$2&lt;&gt;"", $E$2&lt;&gt;"-"), IF(INDEX(INDIRECT($T126), MATCH(E$5, INDIRECT($R126), 0))&lt;&gt;"", IF(ISNUMBER(INDEX(INDIRECT($T126), MATCH(E$5, INDIRECT($R126), 0))), ROUND(INDEX(INDIRECT($T126), MATCH(E$5, INDIRECT($R126), 0)), 1), IF($E$2="Meets Security Standard", PROPER(INDEX(INDIRECT($T126), MATCH(E$5, INDIRECT($R126), 0))), INDEX(INDIRECT($T126), MATCH(E$5, INDIRECT($R126), 0)))), ""), "")</f>
        <v>20</v>
      </c>
      <c r="F126" s="64">
        <f t="shared" ca="1" si="36"/>
        <v>20</v>
      </c>
      <c r="G126" s="64">
        <f t="shared" ca="1" si="36"/>
        <v>20</v>
      </c>
      <c r="H126" s="64">
        <f t="shared" ca="1" si="36"/>
        <v>20</v>
      </c>
      <c r="I126" s="64">
        <f t="shared" ca="1" si="36"/>
        <v>20</v>
      </c>
      <c r="J126" s="64">
        <f t="shared" ref="J126:N135" ca="1" si="37">IF(AND($S126&lt;&gt;"", $U126&lt;&gt;"", $E$2&lt;&gt;"", $E$2&lt;&gt;"-"), IF(INDEX(INDIRECT($U126), MATCH(TEXT(J$5, "????"), INDIRECT($S126), 0))&lt;&gt;"", IF(INDEX(INDIRECT($U126), MATCH(TEXT(J$5, "????"), INDIRECT($S126), 0))&lt;&gt;"", IF(ISNUMBER(INDEX(INDIRECT($U126), MATCH(TEXT(J$5, "????"), INDIRECT($S126), 0))), ROUND(INDEX(INDIRECT($U126), MATCH(TEXT(J$5, "????"), INDIRECT($S126), 0)), 1), IF($E$2="Meets Security Standard", PROPER(INDEX(INDIRECT($U126), MATCH(TEXT(J$5, "????"), INDIRECT($S126), 0))), INDEX(INDIRECT($U126), MATCH(TEXT(J$5, "????"), INDIRECT($S126), 0)))), ""), ""), "")</f>
        <v>22.9</v>
      </c>
      <c r="K126" s="64">
        <f t="shared" ca="1" si="37"/>
        <v>22.9</v>
      </c>
      <c r="L126" s="64">
        <f t="shared" ca="1" si="37"/>
        <v>22.9</v>
      </c>
      <c r="M126" s="64">
        <f t="shared" ca="1" si="37"/>
        <v>22.9</v>
      </c>
      <c r="N126" s="64">
        <f t="shared" ca="1" si="37"/>
        <v>22.9</v>
      </c>
      <c r="P126" s="65" t="str">
        <f t="shared" si="27"/>
        <v>Hughenden</v>
      </c>
      <c r="Q126" s="65" t="s">
        <v>1692</v>
      </c>
      <c r="R126" s="65" t="str">
        <f t="shared" ca="1" si="21"/>
        <v>HUGH!$J$25:$T$25</v>
      </c>
      <c r="S126" s="65" t="str">
        <f t="shared" ca="1" si="22"/>
        <v>HUGH!$U$25:$AQ$25</v>
      </c>
      <c r="T126" s="65" t="str">
        <f t="shared" ca="1" si="23"/>
        <v>HUGH!$J$26:$T$26</v>
      </c>
      <c r="U126" s="65" t="str">
        <f t="shared" ca="1" si="24"/>
        <v>HUGH!$U$26:$AQ$26</v>
      </c>
      <c r="V126" s="65"/>
      <c r="W126" s="65"/>
    </row>
    <row r="127" spans="2:23" x14ac:dyDescent="0.25">
      <c r="B127" s="59" t="s">
        <v>1388</v>
      </c>
      <c r="C127" s="60" t="s">
        <v>1286</v>
      </c>
      <c r="E127" s="64">
        <f t="shared" ca="1" si="36"/>
        <v>1.2</v>
      </c>
      <c r="F127" s="64">
        <f t="shared" ca="1" si="36"/>
        <v>1.2</v>
      </c>
      <c r="G127" s="64">
        <f t="shared" ca="1" si="36"/>
        <v>1.2</v>
      </c>
      <c r="H127" s="64">
        <f t="shared" ca="1" si="36"/>
        <v>1.2</v>
      </c>
      <c r="I127" s="64">
        <f t="shared" ca="1" si="36"/>
        <v>1.2</v>
      </c>
      <c r="J127" s="64">
        <f t="shared" ca="1" si="37"/>
        <v>1.4</v>
      </c>
      <c r="K127" s="64">
        <f t="shared" ca="1" si="37"/>
        <v>1.4</v>
      </c>
      <c r="L127" s="64">
        <f t="shared" ca="1" si="37"/>
        <v>1.4</v>
      </c>
      <c r="M127" s="64">
        <f t="shared" ca="1" si="37"/>
        <v>1.4</v>
      </c>
      <c r="N127" s="64">
        <f t="shared" ca="1" si="37"/>
        <v>1.4</v>
      </c>
      <c r="P127" s="65" t="str">
        <f t="shared" si="27"/>
        <v>Ilbilbie</v>
      </c>
      <c r="Q127" s="65" t="s">
        <v>1693</v>
      </c>
      <c r="R127" s="65" t="str">
        <f t="shared" ca="1" si="21"/>
        <v>ILBI!$J$25:$T$25</v>
      </c>
      <c r="S127" s="65" t="str">
        <f t="shared" ca="1" si="22"/>
        <v>ILBI!$U$25:$AQ$25</v>
      </c>
      <c r="T127" s="65" t="str">
        <f t="shared" ca="1" si="23"/>
        <v>ILBI!$J$26:$T$26</v>
      </c>
      <c r="U127" s="65" t="str">
        <f t="shared" ca="1" si="24"/>
        <v>ILBI!$U$26:$AQ$26</v>
      </c>
      <c r="V127" s="65"/>
      <c r="W127" s="65"/>
    </row>
    <row r="128" spans="2:23" x14ac:dyDescent="0.25">
      <c r="B128" s="59" t="s">
        <v>1389</v>
      </c>
      <c r="C128" s="60" t="s">
        <v>1286</v>
      </c>
      <c r="E128" s="64">
        <f t="shared" ca="1" si="36"/>
        <v>26.7</v>
      </c>
      <c r="F128" s="64">
        <f t="shared" ca="1" si="36"/>
        <v>26.7</v>
      </c>
      <c r="G128" s="64">
        <f t="shared" ca="1" si="36"/>
        <v>26.7</v>
      </c>
      <c r="H128" s="64">
        <f t="shared" ca="1" si="36"/>
        <v>26.7</v>
      </c>
      <c r="I128" s="64">
        <f t="shared" ca="1" si="36"/>
        <v>26.7</v>
      </c>
      <c r="J128" s="64">
        <f t="shared" ca="1" si="37"/>
        <v>28.1</v>
      </c>
      <c r="K128" s="64">
        <f t="shared" ca="1" si="37"/>
        <v>28.1</v>
      </c>
      <c r="L128" s="64">
        <f t="shared" ca="1" si="37"/>
        <v>28.1</v>
      </c>
      <c r="M128" s="64">
        <f t="shared" ca="1" si="37"/>
        <v>28.1</v>
      </c>
      <c r="N128" s="64">
        <f t="shared" ca="1" si="37"/>
        <v>28.1</v>
      </c>
      <c r="P128" s="65" t="str">
        <f t="shared" si="27"/>
        <v>Ingham</v>
      </c>
      <c r="Q128" s="65" t="s">
        <v>1694</v>
      </c>
      <c r="R128" s="65" t="str">
        <f t="shared" ca="1" si="21"/>
        <v>INGH!$J$25:$T$25</v>
      </c>
      <c r="S128" s="65" t="str">
        <f t="shared" ca="1" si="22"/>
        <v>INGH!$U$25:$AQ$25</v>
      </c>
      <c r="T128" s="65" t="str">
        <f t="shared" ca="1" si="23"/>
        <v>INGH!$J$26:$T$26</v>
      </c>
      <c r="U128" s="65" t="str">
        <f t="shared" ca="1" si="24"/>
        <v>INGH!$U$26:$AQ$26</v>
      </c>
      <c r="V128" s="65"/>
      <c r="W128" s="65"/>
    </row>
    <row r="129" spans="2:23" x14ac:dyDescent="0.25">
      <c r="B129" s="59" t="s">
        <v>1553</v>
      </c>
      <c r="C129" s="60" t="s">
        <v>1539</v>
      </c>
      <c r="E129" s="64">
        <f t="shared" ca="1" si="36"/>
        <v>134</v>
      </c>
      <c r="F129" s="64">
        <f t="shared" ca="1" si="36"/>
        <v>134</v>
      </c>
      <c r="G129" s="64">
        <f t="shared" ca="1" si="36"/>
        <v>134</v>
      </c>
      <c r="H129" s="64">
        <f t="shared" ca="1" si="36"/>
        <v>134</v>
      </c>
      <c r="I129" s="64">
        <f t="shared" ca="1" si="36"/>
        <v>134</v>
      </c>
      <c r="J129" s="64">
        <f t="shared" ca="1" si="37"/>
        <v>145</v>
      </c>
      <c r="K129" s="64">
        <f t="shared" ca="1" si="37"/>
        <v>145</v>
      </c>
      <c r="L129" s="64">
        <f t="shared" ca="1" si="37"/>
        <v>145</v>
      </c>
      <c r="M129" s="64">
        <f t="shared" ca="1" si="37"/>
        <v>145</v>
      </c>
      <c r="N129" s="64">
        <f t="shared" ca="1" si="37"/>
        <v>145</v>
      </c>
      <c r="P129" s="65" t="str">
        <f t="shared" si="27"/>
        <v>Isis BSP</v>
      </c>
      <c r="Q129" s="65" t="s">
        <v>1855</v>
      </c>
      <c r="R129" s="65" t="str">
        <f t="shared" ca="1" si="21"/>
        <v>ISIS!$I$23:$S$23</v>
      </c>
      <c r="S129" s="65" t="str">
        <f t="shared" ca="1" si="22"/>
        <v>ISIS!$T$23:$AQ$23</v>
      </c>
      <c r="T129" s="65" t="str">
        <f t="shared" ca="1" si="23"/>
        <v>ISIS!$I$24:$S$24</v>
      </c>
      <c r="U129" s="65" t="str">
        <f t="shared" ca="1" si="24"/>
        <v>ISIS!$T$24:$AQ$24</v>
      </c>
      <c r="V129" s="65"/>
      <c r="W129" s="65"/>
    </row>
    <row r="130" spans="2:23" x14ac:dyDescent="0.25">
      <c r="B130" s="59" t="s">
        <v>1390</v>
      </c>
      <c r="C130" s="60" t="s">
        <v>1286</v>
      </c>
      <c r="E130" s="64">
        <f t="shared" ca="1" si="36"/>
        <v>3.5</v>
      </c>
      <c r="F130" s="64">
        <f t="shared" ca="1" si="36"/>
        <v>3.5</v>
      </c>
      <c r="G130" s="64">
        <f t="shared" ca="1" si="36"/>
        <v>3.5</v>
      </c>
      <c r="H130" s="64">
        <f t="shared" ca="1" si="36"/>
        <v>3.5</v>
      </c>
      <c r="I130" s="64">
        <f t="shared" ca="1" si="36"/>
        <v>3.5</v>
      </c>
      <c r="J130" s="64">
        <f t="shared" ca="1" si="37"/>
        <v>3.5</v>
      </c>
      <c r="K130" s="64">
        <f t="shared" ca="1" si="37"/>
        <v>3.5</v>
      </c>
      <c r="L130" s="64">
        <f t="shared" ca="1" si="37"/>
        <v>3.5</v>
      </c>
      <c r="M130" s="64">
        <f t="shared" ca="1" si="37"/>
        <v>3.5</v>
      </c>
      <c r="N130" s="64">
        <f t="shared" ca="1" si="37"/>
        <v>3.5</v>
      </c>
      <c r="P130" s="65" t="str">
        <f t="shared" si="27"/>
        <v>Jandowae</v>
      </c>
      <c r="Q130" s="65" t="s">
        <v>1695</v>
      </c>
      <c r="R130" s="65" t="str">
        <f t="shared" ca="1" si="21"/>
        <v>JAND!$J$25:$T$25</v>
      </c>
      <c r="S130" s="65" t="str">
        <f t="shared" ca="1" si="22"/>
        <v>JAND!$U$25:$AQ$25</v>
      </c>
      <c r="T130" s="65" t="str">
        <f t="shared" ca="1" si="23"/>
        <v>JAND!$J$26:$T$26</v>
      </c>
      <c r="U130" s="65" t="str">
        <f t="shared" ca="1" si="24"/>
        <v>JAND!$U$26:$AQ$26</v>
      </c>
      <c r="V130" s="65"/>
      <c r="W130" s="65"/>
    </row>
    <row r="131" spans="2:23" x14ac:dyDescent="0.25">
      <c r="B131" s="59" t="s">
        <v>1391</v>
      </c>
      <c r="C131" s="60" t="s">
        <v>1286</v>
      </c>
      <c r="E131" s="64">
        <f t="shared" ca="1" si="36"/>
        <v>12.1</v>
      </c>
      <c r="F131" s="64">
        <f t="shared" ca="1" si="36"/>
        <v>12.1</v>
      </c>
      <c r="G131" s="64">
        <f t="shared" ca="1" si="36"/>
        <v>12.1</v>
      </c>
      <c r="H131" s="64">
        <f t="shared" ca="1" si="36"/>
        <v>12.1</v>
      </c>
      <c r="I131" s="64">
        <f t="shared" ca="1" si="36"/>
        <v>12.1</v>
      </c>
      <c r="J131" s="64">
        <f t="shared" ca="1" si="37"/>
        <v>12.4</v>
      </c>
      <c r="K131" s="64">
        <f t="shared" ca="1" si="37"/>
        <v>12.4</v>
      </c>
      <c r="L131" s="64">
        <f t="shared" ca="1" si="37"/>
        <v>12.4</v>
      </c>
      <c r="M131" s="64">
        <f t="shared" ca="1" si="37"/>
        <v>12.4</v>
      </c>
      <c r="N131" s="64">
        <f t="shared" ca="1" si="37"/>
        <v>12.4</v>
      </c>
      <c r="P131" s="65" t="str">
        <f t="shared" si="27"/>
        <v>Jarvisfield</v>
      </c>
      <c r="Q131" s="65" t="s">
        <v>1696</v>
      </c>
      <c r="R131" s="65" t="str">
        <f t="shared" ca="1" si="21"/>
        <v>JARV!$J$25:$T$25</v>
      </c>
      <c r="S131" s="65" t="str">
        <f t="shared" ca="1" si="22"/>
        <v>JARV!$U$25:$AQ$25</v>
      </c>
      <c r="T131" s="65" t="str">
        <f t="shared" ca="1" si="23"/>
        <v>JARV!$J$26:$T$26</v>
      </c>
      <c r="U131" s="65" t="str">
        <f t="shared" ca="1" si="24"/>
        <v>JARV!$U$26:$AQ$26</v>
      </c>
      <c r="V131" s="65"/>
      <c r="W131" s="65"/>
    </row>
    <row r="132" spans="2:23" x14ac:dyDescent="0.25">
      <c r="B132" s="59" t="s">
        <v>1392</v>
      </c>
      <c r="C132" s="60" t="s">
        <v>1286</v>
      </c>
      <c r="E132" s="64">
        <f t="shared" ca="1" si="36"/>
        <v>39.6</v>
      </c>
      <c r="F132" s="64">
        <f t="shared" ca="1" si="36"/>
        <v>39.6</v>
      </c>
      <c r="G132" s="64">
        <f t="shared" ca="1" si="36"/>
        <v>39.6</v>
      </c>
      <c r="H132" s="64">
        <f t="shared" ca="1" si="36"/>
        <v>39.6</v>
      </c>
      <c r="I132" s="64">
        <f t="shared" ca="1" si="36"/>
        <v>39.6</v>
      </c>
      <c r="J132" s="64">
        <f t="shared" ca="1" si="37"/>
        <v>43.4</v>
      </c>
      <c r="K132" s="64">
        <f t="shared" ca="1" si="37"/>
        <v>43.4</v>
      </c>
      <c r="L132" s="64">
        <f t="shared" ca="1" si="37"/>
        <v>43.4</v>
      </c>
      <c r="M132" s="64">
        <f t="shared" ca="1" si="37"/>
        <v>43.4</v>
      </c>
      <c r="N132" s="64">
        <f t="shared" ca="1" si="37"/>
        <v>43.4</v>
      </c>
      <c r="P132" s="65" t="str">
        <f t="shared" si="27"/>
        <v>Jubilee Pocket</v>
      </c>
      <c r="Q132" s="65" t="s">
        <v>1697</v>
      </c>
      <c r="R132" s="65" t="str">
        <f t="shared" ca="1" si="21"/>
        <v>JUPO!$J$25:$T$25</v>
      </c>
      <c r="S132" s="65" t="str">
        <f t="shared" ca="1" si="22"/>
        <v>JUPO!$U$25:$AQ$25</v>
      </c>
      <c r="T132" s="65" t="str">
        <f t="shared" ca="1" si="23"/>
        <v>JUPO!$J$26:$T$26</v>
      </c>
      <c r="U132" s="65" t="str">
        <f t="shared" ca="1" si="24"/>
        <v>JUPO!$U$26:$AQ$26</v>
      </c>
      <c r="V132" s="65"/>
      <c r="W132" s="65"/>
    </row>
    <row r="133" spans="2:23" x14ac:dyDescent="0.25">
      <c r="B133" s="59" t="s">
        <v>1393</v>
      </c>
      <c r="C133" s="60" t="s">
        <v>1286</v>
      </c>
      <c r="E133" s="64">
        <f t="shared" ca="1" si="36"/>
        <v>7.4</v>
      </c>
      <c r="F133" s="64">
        <f t="shared" ca="1" si="36"/>
        <v>7.4</v>
      </c>
      <c r="G133" s="64">
        <f t="shared" ca="1" si="36"/>
        <v>7.4</v>
      </c>
      <c r="H133" s="64">
        <f t="shared" ca="1" si="36"/>
        <v>7.4</v>
      </c>
      <c r="I133" s="64">
        <f t="shared" ca="1" si="36"/>
        <v>7.4</v>
      </c>
      <c r="J133" s="64">
        <f t="shared" ca="1" si="37"/>
        <v>8.8000000000000007</v>
      </c>
      <c r="K133" s="64">
        <f t="shared" ca="1" si="37"/>
        <v>8.8000000000000007</v>
      </c>
      <c r="L133" s="64">
        <f t="shared" ca="1" si="37"/>
        <v>8.8000000000000007</v>
      </c>
      <c r="M133" s="64">
        <f t="shared" ca="1" si="37"/>
        <v>8.8000000000000007</v>
      </c>
      <c r="N133" s="64">
        <f t="shared" ca="1" si="37"/>
        <v>8.8000000000000007</v>
      </c>
      <c r="P133" s="65" t="str">
        <f t="shared" si="27"/>
        <v>Julia Creek</v>
      </c>
      <c r="Q133" s="65" t="s">
        <v>1698</v>
      </c>
      <c r="R133" s="65" t="str">
        <f t="shared" ca="1" si="21"/>
        <v>JUCR!$J$25:$T$25</v>
      </c>
      <c r="S133" s="65" t="str">
        <f t="shared" ca="1" si="22"/>
        <v>JUCR!$U$25:$AQ$25</v>
      </c>
      <c r="T133" s="65" t="str">
        <f t="shared" ca="1" si="23"/>
        <v>JUCR!$J$26:$T$26</v>
      </c>
      <c r="U133" s="65" t="str">
        <f t="shared" ca="1" si="24"/>
        <v>JUCR!$U$26:$AQ$26</v>
      </c>
      <c r="V133" s="65"/>
      <c r="W133" s="65"/>
    </row>
    <row r="134" spans="2:23" x14ac:dyDescent="0.25">
      <c r="B134" s="59" t="s">
        <v>1394</v>
      </c>
      <c r="C134" s="60" t="s">
        <v>1286</v>
      </c>
      <c r="E134" s="64">
        <f t="shared" ca="1" si="36"/>
        <v>1</v>
      </c>
      <c r="F134" s="64">
        <f t="shared" ca="1" si="36"/>
        <v>1</v>
      </c>
      <c r="G134" s="64">
        <f t="shared" ca="1" si="36"/>
        <v>1</v>
      </c>
      <c r="H134" s="64">
        <f t="shared" ca="1" si="36"/>
        <v>1</v>
      </c>
      <c r="I134" s="64">
        <f t="shared" ca="1" si="36"/>
        <v>1</v>
      </c>
      <c r="J134" s="64">
        <f t="shared" ca="1" si="37"/>
        <v>1</v>
      </c>
      <c r="K134" s="64">
        <f t="shared" ca="1" si="37"/>
        <v>1</v>
      </c>
      <c r="L134" s="64">
        <f t="shared" ca="1" si="37"/>
        <v>1</v>
      </c>
      <c r="M134" s="64">
        <f t="shared" ca="1" si="37"/>
        <v>1</v>
      </c>
      <c r="N134" s="64">
        <f t="shared" ca="1" si="37"/>
        <v>1</v>
      </c>
      <c r="P134" s="65" t="str">
        <f t="shared" si="27"/>
        <v>Kaimkillenbun</v>
      </c>
      <c r="Q134" s="65" t="s">
        <v>1699</v>
      </c>
      <c r="R134" s="65" t="str">
        <f t="shared" ref="R134:R197" ca="1" si="38">IF(ISERROR(MATCH("PEAK LOAD FORECAST AND CAPACITY", INDIRECT($Q134&amp;"!$e$1:$e$55"), 0))=FALSE, ADDRESS(MATCH("PEAK LOAD FORECAST AND CAPACITY", INDIRECT($Q134&amp;"!$e$1:$e$55"), 0)+1, MATCH("SUMMER", INDIRECT(ADDRESS(MATCH("PEAK LOAD FORECAST AND CAPACITY", INDIRECT($Q134&amp;"!$e$1:$e$55"), 0), 1, 1, TRUE, $Q134)&amp;":$AQ"&amp;MATCH("PEAK LOAD FORECAST AND CAPACITY", INDIRECT($Q134&amp;"!$e$1:$e$55"), 0)), 0), 1, TRUE, $Q134)&amp;":"&amp;ADDRESS(MATCH("PEAK LOAD FORECAST AND CAPACITY", INDIRECT($Q134&amp;"!$e$1:$e$55"), 0)+1, MATCH("WINTER", INDIRECT(ADDRESS(MATCH("PEAK LOAD FORECAST AND CAPACITY", INDIRECT($Q134&amp;"!$e$1:$e$55"), 0), 1, 1, TRUE, $Q134)&amp;":$AQ"&amp;MATCH("PEAK LOAD FORECAST AND CAPACITY", INDIRECT($Q134&amp;"!$e$1:$e$55"), 0)), 0)-1, 1, TRUE),
IF(ISERROR(MATCH("PEAK LOAD FORECAST AND CAPACITY", INDIRECT($Q134&amp;"!$D$1:$D$55"), 0))=FALSE, ADDRESS(MATCH("PEAK LOAD FORECAST AND CAPACITY", INDIRECT($Q134&amp;"!$D$1:$D$55"), 0)+1, MATCH("SUMMER", INDIRECT(ADDRESS(MATCH("PEAK LOAD FORECAST AND CAPACITY", INDIRECT($Q134&amp;"!$D$1:$D$55"), 0), 1, 1, TRUE, $Q134)&amp;":$AQ"&amp;MATCH("PEAK LOAD FORECAST AND CAPACITY", INDIRECT($Q134&amp;"!$D$1:$D$55"), 0)), 0), 1, TRUE, $Q134)&amp;":"&amp;ADDRESS(MATCH("PEAK LOAD FORECAST AND CAPACITY", INDIRECT($Q134&amp;"!$D$1:$D$55"), 0)+1, MATCH("WINTER", INDIRECT(ADDRESS(MATCH("PEAK LOAD FORECAST AND CAPACITY", INDIRECT($Q134&amp;"!$D$1:$D$55"), 0), 1, 1, TRUE, $Q134)&amp;":$AQ"&amp;MATCH("PEAK LOAD FORECAST AND CAPACITY", INDIRECT($Q134&amp;"!$D$1:$D$55"), 0)), 0)-1, 1, TRUE), ""))</f>
        <v>KAIM!$J$25:$T$25</v>
      </c>
      <c r="S134" s="65" t="str">
        <f t="shared" ref="S134:S197" ca="1" si="39">IF(ISERROR(MATCH("PEAK LOAD FORECAST AND CAPACITY", INDIRECT($Q134&amp;"!$e$1:$e$55"), 0))=FALSE, ADDRESS(MATCH("PEAK LOAD FORECAST AND CAPACITY", INDIRECT($Q134&amp;"!$e$1:$e$55"), 0)+1, MATCH("WINTER", INDIRECT(ADDRESS(MATCH("PEAK LOAD FORECAST AND CAPACITY", INDIRECT($Q134&amp;"!$e$1:$e$55"), 0), 1, 1, TRUE, $Q134)&amp;":$AQ"&amp;MATCH("PEAK LOAD FORECAST AND CAPACITY", INDIRECT($Q134&amp;"!$e$1:$e$55"), 0)), 0), 1, TRUE, $Q134)&amp;":"&amp;ADDRESS(MATCH("PEAK LOAD FORECAST AND CAPACITY", INDIRECT($Q134&amp;"!$e$1:$e$55"), 0)+1, 43, 1, TRUE),
IF(ISERROR(MATCH("PEAK LOAD FORECAST AND CAPACITY", INDIRECT($Q134&amp;"!$D$1:$D$55"), 0))=FALSE, ADDRESS(MATCH("PEAK LOAD FORECAST AND CAPACITY", INDIRECT($Q134&amp;"!$D$1:$D$55"), 0)+1, MATCH("WINTER", INDIRECT(ADDRESS(MATCH("PEAK LOAD FORECAST AND CAPACITY", INDIRECT($Q134&amp;"!$D$1:$D$55"), 0), 1, 1, TRUE, $Q134)&amp;":$AQ"&amp;MATCH("PEAK LOAD FORECAST AND CAPACITY", INDIRECT($Q134&amp;"!$D$1:$D$55"), 0)), 0), 1, TRUE, $Q134)&amp;":"&amp;ADDRESS(MATCH("PEAK LOAD FORECAST AND CAPACITY", INDIRECT($Q134&amp;"!$D$1:$D$55"), 0)+1, 43, 1, TRUE), ""))</f>
        <v>KAIM!$U$25:$AQ$25</v>
      </c>
      <c r="T134" s="65" t="str">
        <f t="shared" ref="T134:T197" ca="1" si="40">IF(ISERROR(MATCH($E$2, INDIRECT($Q134&amp;"!$E$1:$E$55"), 0))=FALSE, ADDRESS(MATCH($E$2, INDIRECT($Q134&amp;"!$E$1:$E$55"), 0), MATCH("SUMMER", INDIRECT(ADDRESS(MATCH("PEAK LOAD FORECAST AND CAPACITY", INDIRECT($Q134&amp;"!$E$1:$E$55"), 0), 1, 1, TRUE, $Q134)&amp;":$AQ"&amp;MATCH("PEAK LOAD FORECAST AND CAPACITY", INDIRECT($Q134&amp;"!$E$1:$E$55"), 0)), 0), 1, TRUE, $Q134)&amp;":"&amp;
ADDRESS(MATCH($E$2, INDIRECT($Q134&amp;"!$E$1:$E$55"), 0), MATCH("WINTER", INDIRECT(ADDRESS(MATCH("PEAK LOAD FORECAST AND CAPACITY", INDIRECT($Q134&amp;"!$E$1:$E$55"), 0), 1, 1, TRUE, $Q134)&amp;":$AQ"&amp;MATCH("PEAK LOAD FORECAST AND CAPACITY", INDIRECT($Q134&amp;"!$E$1:$E$55"), 0)), 0)-1, 1, TRUE),
IF(ISERROR(MATCH($E$2, INDIRECT($Q134&amp;"!$d$1:$d$55"), 0))=FALSE, ADDRESS(MATCH($E$2, INDIRECT($Q134&amp;"!$d$1:$d$55"), 0), MATCH("SUMMER", INDIRECT(ADDRESS(MATCH("PEAK LOAD FORECAST AND CAPACITY", INDIRECT($Q134&amp;"!$d$1:$d$55"), 0), 1, 1, TRUE, $Q134)&amp;":$AQ"&amp;MATCH("PEAK LOAD FORECAST AND CAPACITY", INDIRECT($Q134&amp;"!$d$1:$d$55"), 0)), 0), 1, TRUE, $Q134)&amp;":"&amp;
ADDRESS(MATCH($E$2, INDIRECT($Q134&amp;"!$d$1:$d$55"), 0), MATCH("WINTER", INDIRECT(ADDRESS(MATCH("PEAK LOAD FORECAST AND CAPACITY", INDIRECT($Q134&amp;"!$d$1:$d$55"), 0), 1, 1, TRUE, $Q134)&amp;":$AQ"&amp;MATCH("PEAK LOAD FORECAST AND CAPACITY", INDIRECT($Q134&amp;"!$d$1:$d$55"), 0)), 0)-1, 1, TRUE), ""))</f>
        <v>KAIM!$J$26:$T$26</v>
      </c>
      <c r="U134" s="65" t="str">
        <f t="shared" ref="U134:U197" ca="1" si="41">IF(ISERROR(MATCH($E$2, INDIRECT($Q134&amp;"!$E$1:$E$55"), 0))=FALSE, ADDRESS(MATCH($E$2, INDIRECT($Q134&amp;"!$E$1:$E$55"), 0), MATCH("WINTER", INDIRECT(ADDRESS(MATCH("PEAK LOAD FORECAST AND CAPACITY", INDIRECT($Q134&amp;"!$E$1:$E$55"), 0), 1, 1, TRUE, $Q134)&amp;":$AQ"&amp;MATCH("PEAK LOAD FORECAST AND CAPACITY", INDIRECT($Q134&amp;"!$E$1:$E$55"), 0)), 0), 1, TRUE, $Q134)&amp;":"&amp;
ADDRESS(MATCH($E$2, INDIRECT($Q134&amp;"!$E$1:$E$55"), 0), 43, 1, TRUE),
IF(ISERROR(MATCH($E$2, INDIRECT($Q134&amp;"!$d$1:$d$55"), 0))=FALSE, ADDRESS(MATCH($E$2, INDIRECT($Q134&amp;"!$d$1:$d$55"), 0), MATCH("WINTER", INDIRECT(ADDRESS(MATCH("PEAK LOAD FORECAST AND CAPACITY", INDIRECT($Q134&amp;"!$d$1:$d$55"), 0), 1, 1, TRUE, $Q134)&amp;":$AQ"&amp;MATCH("PEAK LOAD FORECAST AND CAPACITY", INDIRECT($Q134&amp;"!$d$1:$d$55"), 0)), 0), 1, TRUE, $Q134)&amp;":"&amp;
ADDRESS(MATCH($E$2, INDIRECT($Q134&amp;"!$d$1:$d$55"), 0), 43, 1, TRUE), ""))</f>
        <v>KAIM!$U$26:$AQ$26</v>
      </c>
      <c r="V134" s="65"/>
      <c r="W134" s="65"/>
    </row>
    <row r="135" spans="2:23" x14ac:dyDescent="0.25">
      <c r="B135" s="59" t="s">
        <v>1395</v>
      </c>
      <c r="C135" s="60" t="s">
        <v>1286</v>
      </c>
      <c r="E135" s="64">
        <f t="shared" ca="1" si="36"/>
        <v>13</v>
      </c>
      <c r="F135" s="64">
        <f t="shared" ca="1" si="36"/>
        <v>13</v>
      </c>
      <c r="G135" s="64">
        <f t="shared" ca="1" si="36"/>
        <v>13</v>
      </c>
      <c r="H135" s="64">
        <f t="shared" ca="1" si="36"/>
        <v>13</v>
      </c>
      <c r="I135" s="64">
        <f t="shared" ca="1" si="36"/>
        <v>13</v>
      </c>
      <c r="J135" s="64">
        <f t="shared" ca="1" si="37"/>
        <v>14.2</v>
      </c>
      <c r="K135" s="64">
        <f t="shared" ca="1" si="37"/>
        <v>14.2</v>
      </c>
      <c r="L135" s="64">
        <f t="shared" ca="1" si="37"/>
        <v>14.2</v>
      </c>
      <c r="M135" s="64">
        <f t="shared" ca="1" si="37"/>
        <v>14.2</v>
      </c>
      <c r="N135" s="64">
        <f t="shared" ca="1" si="37"/>
        <v>14.2</v>
      </c>
      <c r="P135" s="65" t="str">
        <f t="shared" si="27"/>
        <v>Kalamia</v>
      </c>
      <c r="Q135" s="65" t="s">
        <v>1700</v>
      </c>
      <c r="R135" s="65" t="str">
        <f t="shared" ca="1" si="38"/>
        <v>KALA!$J$25:$T$25</v>
      </c>
      <c r="S135" s="65" t="str">
        <f t="shared" ca="1" si="39"/>
        <v>KALA!$U$25:$AQ$25</v>
      </c>
      <c r="T135" s="65" t="str">
        <f t="shared" ca="1" si="40"/>
        <v>KALA!$J$26:$T$26</v>
      </c>
      <c r="U135" s="65" t="str">
        <f t="shared" ca="1" si="41"/>
        <v>KALA!$U$26:$AQ$26</v>
      </c>
      <c r="V135" s="65"/>
      <c r="W135" s="65"/>
    </row>
    <row r="136" spans="2:23" x14ac:dyDescent="0.25">
      <c r="B136" s="59" t="s">
        <v>1396</v>
      </c>
      <c r="C136" s="60" t="s">
        <v>1286</v>
      </c>
      <c r="E136" s="64">
        <f t="shared" ref="E136:I145" ca="1" si="42">IF(AND($R136&lt;&gt;"", $T136&lt;&gt;"", $E$2&lt;&gt;"", $E$2&lt;&gt;"-"), IF(INDEX(INDIRECT($T136), MATCH(E$5, INDIRECT($R136), 0))&lt;&gt;"", IF(ISNUMBER(INDEX(INDIRECT($T136), MATCH(E$5, INDIRECT($R136), 0))), ROUND(INDEX(INDIRECT($T136), MATCH(E$5, INDIRECT($R136), 0)), 1), IF($E$2="Meets Security Standard", PROPER(INDEX(INDIRECT($T136), MATCH(E$5, INDIRECT($R136), 0))), INDEX(INDIRECT($T136), MATCH(E$5, INDIRECT($R136), 0)))), ""), "")</f>
        <v>79.099999999999994</v>
      </c>
      <c r="F136" s="64">
        <f t="shared" ca="1" si="42"/>
        <v>79.099999999999994</v>
      </c>
      <c r="G136" s="64">
        <f t="shared" ca="1" si="42"/>
        <v>79.099999999999994</v>
      </c>
      <c r="H136" s="64">
        <f t="shared" ca="1" si="42"/>
        <v>79.099999999999994</v>
      </c>
      <c r="I136" s="64">
        <f t="shared" ca="1" si="42"/>
        <v>79.099999999999994</v>
      </c>
      <c r="J136" s="64">
        <f t="shared" ref="J136:N145" ca="1" si="43">IF(AND($S136&lt;&gt;"", $U136&lt;&gt;"", $E$2&lt;&gt;"", $E$2&lt;&gt;"-"), IF(INDEX(INDIRECT($U136), MATCH(TEXT(J$5, "????"), INDIRECT($S136), 0))&lt;&gt;"", IF(INDEX(INDIRECT($U136), MATCH(TEXT(J$5, "????"), INDIRECT($S136), 0))&lt;&gt;"", IF(ISNUMBER(INDEX(INDIRECT($U136), MATCH(TEXT(J$5, "????"), INDIRECT($S136), 0))), ROUND(INDEX(INDIRECT($U136), MATCH(TEXT(J$5, "????"), INDIRECT($S136), 0)), 1), IF($E$2="Meets Security Standard", PROPER(INDEX(INDIRECT($U136), MATCH(TEXT(J$5, "????"), INDIRECT($S136), 0))), INDEX(INDIRECT($U136), MATCH(TEXT(J$5, "????"), INDIRECT($S136), 0)))), ""), ""), "")</f>
        <v>89.8</v>
      </c>
      <c r="K136" s="64">
        <f t="shared" ca="1" si="43"/>
        <v>89.8</v>
      </c>
      <c r="L136" s="64">
        <f t="shared" ca="1" si="43"/>
        <v>89.8</v>
      </c>
      <c r="M136" s="64">
        <f t="shared" ca="1" si="43"/>
        <v>89.8</v>
      </c>
      <c r="N136" s="64">
        <f t="shared" ca="1" si="43"/>
        <v>89.8</v>
      </c>
      <c r="P136" s="65" t="str">
        <f t="shared" si="27"/>
        <v>Kearneys Spring</v>
      </c>
      <c r="Q136" s="65" t="s">
        <v>1701</v>
      </c>
      <c r="R136" s="65" t="str">
        <f t="shared" ca="1" si="38"/>
        <v>KESP!$J$25:$T$25</v>
      </c>
      <c r="S136" s="65" t="str">
        <f t="shared" ca="1" si="39"/>
        <v>KESP!$U$25:$AQ$25</v>
      </c>
      <c r="T136" s="65" t="str">
        <f t="shared" ca="1" si="40"/>
        <v>KESP!$J$26:$T$26</v>
      </c>
      <c r="U136" s="65" t="str">
        <f t="shared" ca="1" si="41"/>
        <v>KESP!$U$26:$AQ$26</v>
      </c>
      <c r="V136" s="65"/>
      <c r="W136" s="65"/>
    </row>
    <row r="137" spans="2:23" x14ac:dyDescent="0.25">
      <c r="B137" s="59" t="s">
        <v>1397</v>
      </c>
      <c r="C137" s="60" t="s">
        <v>1286</v>
      </c>
      <c r="E137" s="64">
        <f t="shared" ca="1" si="42"/>
        <v>36.799999999999997</v>
      </c>
      <c r="F137" s="64">
        <f t="shared" ca="1" si="42"/>
        <v>36.799999999999997</v>
      </c>
      <c r="G137" s="64">
        <f t="shared" ca="1" si="42"/>
        <v>36.799999999999997</v>
      </c>
      <c r="H137" s="64">
        <f t="shared" ca="1" si="42"/>
        <v>36.799999999999997</v>
      </c>
      <c r="I137" s="64">
        <f t="shared" ca="1" si="42"/>
        <v>36.799999999999997</v>
      </c>
      <c r="J137" s="64">
        <f t="shared" ca="1" si="43"/>
        <v>38.4</v>
      </c>
      <c r="K137" s="64">
        <f t="shared" ca="1" si="43"/>
        <v>38.4</v>
      </c>
      <c r="L137" s="64">
        <f t="shared" ca="1" si="43"/>
        <v>38.4</v>
      </c>
      <c r="M137" s="64">
        <f t="shared" ca="1" si="43"/>
        <v>38.4</v>
      </c>
      <c r="N137" s="64">
        <f t="shared" ca="1" si="43"/>
        <v>38.4</v>
      </c>
      <c r="P137" s="65" t="str">
        <f t="shared" si="27"/>
        <v>Kelsey Creek East</v>
      </c>
      <c r="Q137" s="65" t="s">
        <v>1702</v>
      </c>
      <c r="R137" s="65" t="str">
        <f t="shared" ca="1" si="38"/>
        <v>KECE!$J$25:$T$25</v>
      </c>
      <c r="S137" s="65" t="str">
        <f t="shared" ca="1" si="39"/>
        <v>KECE!$U$25:$AQ$25</v>
      </c>
      <c r="T137" s="65" t="str">
        <f t="shared" ca="1" si="40"/>
        <v>KECE!$J$26:$T$26</v>
      </c>
      <c r="U137" s="65" t="str">
        <f t="shared" ca="1" si="41"/>
        <v>KECE!$U$26:$AQ$26</v>
      </c>
      <c r="V137" s="65"/>
      <c r="W137" s="65"/>
    </row>
    <row r="138" spans="2:23" x14ac:dyDescent="0.25">
      <c r="B138" s="59" t="s">
        <v>1398</v>
      </c>
      <c r="C138" s="60" t="s">
        <v>1286</v>
      </c>
      <c r="E138" s="64">
        <f t="shared" ca="1" si="42"/>
        <v>42.5</v>
      </c>
      <c r="F138" s="64">
        <f t="shared" ca="1" si="42"/>
        <v>42.5</v>
      </c>
      <c r="G138" s="64">
        <f t="shared" ca="1" si="42"/>
        <v>42.5</v>
      </c>
      <c r="H138" s="64">
        <f t="shared" ca="1" si="42"/>
        <v>42.5</v>
      </c>
      <c r="I138" s="64">
        <f t="shared" ca="1" si="42"/>
        <v>42.5</v>
      </c>
      <c r="J138" s="64">
        <f t="shared" ca="1" si="43"/>
        <v>44.9</v>
      </c>
      <c r="K138" s="64">
        <f t="shared" ca="1" si="43"/>
        <v>44.9</v>
      </c>
      <c r="L138" s="64">
        <f t="shared" ca="1" si="43"/>
        <v>44.9</v>
      </c>
      <c r="M138" s="64">
        <f t="shared" ca="1" si="43"/>
        <v>44.9</v>
      </c>
      <c r="N138" s="64">
        <f t="shared" ca="1" si="43"/>
        <v>44.9</v>
      </c>
      <c r="P138" s="65" t="str">
        <f t="shared" si="27"/>
        <v>Kidston</v>
      </c>
      <c r="Q138" s="65" t="s">
        <v>1703</v>
      </c>
      <c r="R138" s="65" t="str">
        <f t="shared" ca="1" si="38"/>
        <v>KIDS!$J$25:$T$25</v>
      </c>
      <c r="S138" s="65" t="str">
        <f t="shared" ca="1" si="39"/>
        <v>KIDS!$U$25:$AQ$25</v>
      </c>
      <c r="T138" s="65" t="str">
        <f t="shared" ca="1" si="40"/>
        <v>KIDS!$J$26:$T$26</v>
      </c>
      <c r="U138" s="65" t="str">
        <f t="shared" ca="1" si="41"/>
        <v>KIDS!$U$26:$AQ$26</v>
      </c>
      <c r="V138" s="65"/>
      <c r="W138" s="65"/>
    </row>
    <row r="139" spans="2:23" x14ac:dyDescent="0.25">
      <c r="B139" s="59" t="s">
        <v>1554</v>
      </c>
      <c r="C139" s="60" t="s">
        <v>1539</v>
      </c>
      <c r="E139" s="64">
        <f t="shared" ca="1" si="42"/>
        <v>34</v>
      </c>
      <c r="F139" s="64">
        <f t="shared" ca="1" si="42"/>
        <v>34</v>
      </c>
      <c r="G139" s="64">
        <f t="shared" ca="1" si="42"/>
        <v>34</v>
      </c>
      <c r="H139" s="64">
        <f t="shared" ca="1" si="42"/>
        <v>34</v>
      </c>
      <c r="I139" s="64">
        <f t="shared" ca="1" si="42"/>
        <v>34</v>
      </c>
      <c r="J139" s="64">
        <f t="shared" ca="1" si="43"/>
        <v>34</v>
      </c>
      <c r="K139" s="64">
        <f t="shared" ca="1" si="43"/>
        <v>34</v>
      </c>
      <c r="L139" s="64">
        <f t="shared" ca="1" si="43"/>
        <v>34</v>
      </c>
      <c r="M139" s="64">
        <f t="shared" ca="1" si="43"/>
        <v>34</v>
      </c>
      <c r="N139" s="64">
        <f t="shared" ca="1" si="43"/>
        <v>34</v>
      </c>
      <c r="P139" s="65" t="str">
        <f t="shared" si="27"/>
        <v>Kilkivan BSP</v>
      </c>
      <c r="Q139" s="65" t="s">
        <v>1856</v>
      </c>
      <c r="R139" s="65" t="str">
        <f t="shared" ca="1" si="38"/>
        <v>KILK!$I$23:$S$23</v>
      </c>
      <c r="S139" s="65" t="str">
        <f t="shared" ca="1" si="39"/>
        <v>KILK!$T$23:$AQ$23</v>
      </c>
      <c r="T139" s="65" t="str">
        <f t="shared" ca="1" si="40"/>
        <v>KILK!$I$24:$S$24</v>
      </c>
      <c r="U139" s="65" t="str">
        <f t="shared" ca="1" si="41"/>
        <v>KILK!$T$24:$AQ$24</v>
      </c>
      <c r="V139" s="65"/>
      <c r="W139" s="65"/>
    </row>
    <row r="140" spans="2:23" x14ac:dyDescent="0.25">
      <c r="B140" s="59" t="s">
        <v>1399</v>
      </c>
      <c r="C140" s="60" t="s">
        <v>1286</v>
      </c>
      <c r="E140" s="64">
        <f t="shared" ca="1" si="42"/>
        <v>2</v>
      </c>
      <c r="F140" s="64">
        <f t="shared" ca="1" si="42"/>
        <v>2</v>
      </c>
      <c r="G140" s="64">
        <f t="shared" ca="1" si="42"/>
        <v>2</v>
      </c>
      <c r="H140" s="64">
        <f t="shared" ca="1" si="42"/>
        <v>2</v>
      </c>
      <c r="I140" s="64">
        <f t="shared" ca="1" si="42"/>
        <v>2</v>
      </c>
      <c r="J140" s="64">
        <f t="shared" ca="1" si="43"/>
        <v>2</v>
      </c>
      <c r="K140" s="64">
        <f t="shared" ca="1" si="43"/>
        <v>2</v>
      </c>
      <c r="L140" s="64">
        <f t="shared" ca="1" si="43"/>
        <v>2</v>
      </c>
      <c r="M140" s="64">
        <f t="shared" ca="1" si="43"/>
        <v>2</v>
      </c>
      <c r="N140" s="64">
        <f t="shared" ca="1" si="43"/>
        <v>2</v>
      </c>
      <c r="P140" s="65" t="str">
        <f t="shared" si="27"/>
        <v>Kilkivan Town</v>
      </c>
      <c r="Q140" s="65" t="s">
        <v>1704</v>
      </c>
      <c r="R140" s="65" t="str">
        <f t="shared" ca="1" si="38"/>
        <v>KITO!$J$25:$T$25</v>
      </c>
      <c r="S140" s="65" t="str">
        <f t="shared" ca="1" si="39"/>
        <v>KITO!$U$25:$AQ$25</v>
      </c>
      <c r="T140" s="65" t="str">
        <f t="shared" ca="1" si="40"/>
        <v>KITO!$J$26:$T$26</v>
      </c>
      <c r="U140" s="65" t="str">
        <f t="shared" ca="1" si="41"/>
        <v>KITO!$U$26:$AQ$26</v>
      </c>
      <c r="V140" s="65"/>
      <c r="W140" s="65"/>
    </row>
    <row r="141" spans="2:23" x14ac:dyDescent="0.25">
      <c r="B141" s="59" t="s">
        <v>1400</v>
      </c>
      <c r="C141" s="60" t="s">
        <v>1286</v>
      </c>
      <c r="E141" s="64">
        <f t="shared" ca="1" si="42"/>
        <v>7.5</v>
      </c>
      <c r="F141" s="64">
        <f t="shared" ca="1" si="42"/>
        <v>7.5</v>
      </c>
      <c r="G141" s="64">
        <f t="shared" ca="1" si="42"/>
        <v>7.5</v>
      </c>
      <c r="H141" s="64">
        <f t="shared" ca="1" si="42"/>
        <v>7.5</v>
      </c>
      <c r="I141" s="64">
        <f t="shared" ca="1" si="42"/>
        <v>7.5</v>
      </c>
      <c r="J141" s="64">
        <f t="shared" ca="1" si="43"/>
        <v>8.9</v>
      </c>
      <c r="K141" s="64">
        <f t="shared" ca="1" si="43"/>
        <v>8.9</v>
      </c>
      <c r="L141" s="64">
        <f t="shared" ca="1" si="43"/>
        <v>8.9</v>
      </c>
      <c r="M141" s="64">
        <f t="shared" ca="1" si="43"/>
        <v>8.9</v>
      </c>
      <c r="N141" s="64">
        <f t="shared" ca="1" si="43"/>
        <v>8.9</v>
      </c>
      <c r="P141" s="65" t="str">
        <f t="shared" si="27"/>
        <v>Killarney</v>
      </c>
      <c r="Q141" s="65" t="s">
        <v>1705</v>
      </c>
      <c r="R141" s="65" t="str">
        <f t="shared" ca="1" si="38"/>
        <v>KILL!$J$25:$T$25</v>
      </c>
      <c r="S141" s="65" t="str">
        <f t="shared" ca="1" si="39"/>
        <v>KILL!$U$25:$AQ$25</v>
      </c>
      <c r="T141" s="65" t="str">
        <f t="shared" ca="1" si="40"/>
        <v>KILL!$J$26:$T$26</v>
      </c>
      <c r="U141" s="65" t="str">
        <f t="shared" ca="1" si="41"/>
        <v>KILL!$U$26:$AQ$26</v>
      </c>
      <c r="V141" s="65"/>
      <c r="W141" s="65"/>
    </row>
    <row r="142" spans="2:23" x14ac:dyDescent="0.25">
      <c r="B142" s="59" t="s">
        <v>1401</v>
      </c>
      <c r="C142" s="60" t="s">
        <v>1286</v>
      </c>
      <c r="E142" s="64">
        <f t="shared" ca="1" si="42"/>
        <v>57.4</v>
      </c>
      <c r="F142" s="64">
        <f t="shared" ca="1" si="42"/>
        <v>57.4</v>
      </c>
      <c r="G142" s="64">
        <f t="shared" ca="1" si="42"/>
        <v>57.4</v>
      </c>
      <c r="H142" s="64">
        <f t="shared" ca="1" si="42"/>
        <v>57.4</v>
      </c>
      <c r="I142" s="64">
        <f t="shared" ca="1" si="42"/>
        <v>57.4</v>
      </c>
      <c r="J142" s="64">
        <f t="shared" ca="1" si="43"/>
        <v>64.7</v>
      </c>
      <c r="K142" s="64">
        <f t="shared" ca="1" si="43"/>
        <v>64.7</v>
      </c>
      <c r="L142" s="64">
        <f t="shared" ca="1" si="43"/>
        <v>64.7</v>
      </c>
      <c r="M142" s="64">
        <f t="shared" ca="1" si="43"/>
        <v>64.7</v>
      </c>
      <c r="N142" s="64">
        <f t="shared" ca="1" si="43"/>
        <v>64.7</v>
      </c>
      <c r="P142" s="65" t="str">
        <f t="shared" si="27"/>
        <v>Kingaroy</v>
      </c>
      <c r="Q142" s="65" t="s">
        <v>1706</v>
      </c>
      <c r="R142" s="65" t="str">
        <f t="shared" ca="1" si="38"/>
        <v>KING!$J$25:$T$25</v>
      </c>
      <c r="S142" s="65" t="str">
        <f t="shared" ca="1" si="39"/>
        <v>KING!$U$25:$AQ$25</v>
      </c>
      <c r="T142" s="65" t="str">
        <f t="shared" ca="1" si="40"/>
        <v>KING!$J$26:$T$26</v>
      </c>
      <c r="U142" s="65" t="str">
        <f t="shared" ca="1" si="41"/>
        <v>KING!$U$26:$AQ$26</v>
      </c>
      <c r="V142" s="65"/>
      <c r="W142" s="65"/>
    </row>
    <row r="143" spans="2:23" x14ac:dyDescent="0.25">
      <c r="B143" s="59" t="s">
        <v>1402</v>
      </c>
      <c r="C143" s="60" t="s">
        <v>1286</v>
      </c>
      <c r="E143" s="64">
        <f t="shared" ca="1" si="42"/>
        <v>9.6999999999999993</v>
      </c>
      <c r="F143" s="64">
        <f t="shared" ca="1" si="42"/>
        <v>9.6999999999999993</v>
      </c>
      <c r="G143" s="64">
        <f t="shared" ca="1" si="42"/>
        <v>9.6999999999999993</v>
      </c>
      <c r="H143" s="64">
        <f t="shared" ca="1" si="42"/>
        <v>9.6999999999999993</v>
      </c>
      <c r="I143" s="64">
        <f t="shared" ca="1" si="42"/>
        <v>9.6999999999999993</v>
      </c>
      <c r="J143" s="64">
        <f t="shared" ca="1" si="43"/>
        <v>10.9</v>
      </c>
      <c r="K143" s="64">
        <f t="shared" ca="1" si="43"/>
        <v>10.9</v>
      </c>
      <c r="L143" s="64">
        <f t="shared" ca="1" si="43"/>
        <v>10.9</v>
      </c>
      <c r="M143" s="64">
        <f t="shared" ca="1" si="43"/>
        <v>10.9</v>
      </c>
      <c r="N143" s="64">
        <f t="shared" ca="1" si="43"/>
        <v>10.9</v>
      </c>
      <c r="P143" s="65" t="str">
        <f t="shared" si="27"/>
        <v>Kirknie</v>
      </c>
      <c r="Q143" s="65" t="s">
        <v>1707</v>
      </c>
      <c r="R143" s="65" t="str">
        <f t="shared" ca="1" si="38"/>
        <v>KIRK!$J$25:$T$25</v>
      </c>
      <c r="S143" s="65" t="str">
        <f t="shared" ca="1" si="39"/>
        <v>KIRK!$U$25:$AQ$25</v>
      </c>
      <c r="T143" s="65" t="str">
        <f t="shared" ca="1" si="40"/>
        <v>KIRK!$J$26:$T$26</v>
      </c>
      <c r="U143" s="65" t="str">
        <f t="shared" ca="1" si="41"/>
        <v>KIRK!$U$26:$AQ$26</v>
      </c>
      <c r="V143" s="65"/>
      <c r="W143" s="65"/>
    </row>
    <row r="144" spans="2:23" x14ac:dyDescent="0.25">
      <c r="B144" s="59" t="s">
        <v>1403</v>
      </c>
      <c r="C144" s="60" t="s">
        <v>1286</v>
      </c>
      <c r="E144" s="64">
        <f t="shared" ca="1" si="42"/>
        <v>5</v>
      </c>
      <c r="F144" s="64">
        <f t="shared" ca="1" si="42"/>
        <v>5</v>
      </c>
      <c r="G144" s="64">
        <f t="shared" ca="1" si="42"/>
        <v>5</v>
      </c>
      <c r="H144" s="64">
        <f t="shared" ca="1" si="42"/>
        <v>5</v>
      </c>
      <c r="I144" s="64">
        <f t="shared" ca="1" si="42"/>
        <v>5</v>
      </c>
      <c r="J144" s="64">
        <f t="shared" ca="1" si="43"/>
        <v>5</v>
      </c>
      <c r="K144" s="64">
        <f t="shared" ca="1" si="43"/>
        <v>5</v>
      </c>
      <c r="L144" s="64">
        <f t="shared" ca="1" si="43"/>
        <v>5</v>
      </c>
      <c r="M144" s="64">
        <f t="shared" ca="1" si="43"/>
        <v>5</v>
      </c>
      <c r="N144" s="64">
        <f t="shared" ca="1" si="43"/>
        <v>5</v>
      </c>
      <c r="P144" s="65" t="str">
        <f t="shared" si="27"/>
        <v>Kogan Creek</v>
      </c>
      <c r="Q144" s="65" t="s">
        <v>1708</v>
      </c>
      <c r="R144" s="65" t="str">
        <f t="shared" ca="1" si="38"/>
        <v>KOCR!$J$25:$T$25</v>
      </c>
      <c r="S144" s="65" t="str">
        <f t="shared" ca="1" si="39"/>
        <v>KOCR!$U$25:$AQ$25</v>
      </c>
      <c r="T144" s="65" t="str">
        <f t="shared" ca="1" si="40"/>
        <v>KOCR!$J$26:$T$26</v>
      </c>
      <c r="U144" s="65" t="str">
        <f t="shared" ca="1" si="41"/>
        <v>KOCR!$U$26:$AQ$26</v>
      </c>
      <c r="V144" s="65"/>
      <c r="W144" s="65"/>
    </row>
    <row r="145" spans="2:23" x14ac:dyDescent="0.25">
      <c r="B145" s="59" t="s">
        <v>1404</v>
      </c>
      <c r="C145" s="60" t="s">
        <v>1286</v>
      </c>
      <c r="E145" s="64">
        <f t="shared" ca="1" si="42"/>
        <v>7</v>
      </c>
      <c r="F145" s="64">
        <f t="shared" ca="1" si="42"/>
        <v>7</v>
      </c>
      <c r="G145" s="64">
        <f t="shared" ca="1" si="42"/>
        <v>7</v>
      </c>
      <c r="H145" s="64">
        <f t="shared" ca="1" si="42"/>
        <v>7</v>
      </c>
      <c r="I145" s="64">
        <f t="shared" ca="1" si="42"/>
        <v>7</v>
      </c>
      <c r="J145" s="64">
        <f t="shared" ca="1" si="43"/>
        <v>7.5</v>
      </c>
      <c r="K145" s="64">
        <f t="shared" ca="1" si="43"/>
        <v>7.5</v>
      </c>
      <c r="L145" s="64">
        <f t="shared" ca="1" si="43"/>
        <v>7.5</v>
      </c>
      <c r="M145" s="64">
        <f t="shared" ca="1" si="43"/>
        <v>7.5</v>
      </c>
      <c r="N145" s="64">
        <f t="shared" ca="1" si="43"/>
        <v>7.5</v>
      </c>
      <c r="P145" s="65" t="str">
        <f t="shared" si="27"/>
        <v>Koumala</v>
      </c>
      <c r="Q145" s="65" t="s">
        <v>1709</v>
      </c>
      <c r="R145" s="65" t="str">
        <f t="shared" ca="1" si="38"/>
        <v>KOUM!$J$25:$T$25</v>
      </c>
      <c r="S145" s="65" t="str">
        <f t="shared" ca="1" si="39"/>
        <v>KOUM!$U$25:$AQ$25</v>
      </c>
      <c r="T145" s="65" t="str">
        <f t="shared" ca="1" si="40"/>
        <v>KOUM!$J$26:$T$26</v>
      </c>
      <c r="U145" s="65" t="str">
        <f t="shared" ca="1" si="41"/>
        <v>KOUM!$U$26:$AQ$26</v>
      </c>
      <c r="V145" s="65"/>
      <c r="W145" s="65"/>
    </row>
    <row r="146" spans="2:23" x14ac:dyDescent="0.25">
      <c r="B146" s="59" t="s">
        <v>1405</v>
      </c>
      <c r="C146" s="60" t="s">
        <v>1286</v>
      </c>
      <c r="E146" s="64">
        <f t="shared" ref="E146:I155" ca="1" si="44">IF(AND($R146&lt;&gt;"", $T146&lt;&gt;"", $E$2&lt;&gt;"", $E$2&lt;&gt;"-"), IF(INDEX(INDIRECT($T146), MATCH(E$5, INDIRECT($R146), 0))&lt;&gt;"", IF(ISNUMBER(INDEX(INDIRECT($T146), MATCH(E$5, INDIRECT($R146), 0))), ROUND(INDEX(INDIRECT($T146), MATCH(E$5, INDIRECT($R146), 0)), 1), IF($E$2="Meets Security Standard", PROPER(INDEX(INDIRECT($T146), MATCH(E$5, INDIRECT($R146), 0))), INDEX(INDIRECT($T146), MATCH(E$5, INDIRECT($R146), 0)))), ""), "")</f>
        <v>17.600000000000001</v>
      </c>
      <c r="F146" s="64">
        <f t="shared" ca="1" si="44"/>
        <v>17.600000000000001</v>
      </c>
      <c r="G146" s="64">
        <f t="shared" ca="1" si="44"/>
        <v>17.600000000000001</v>
      </c>
      <c r="H146" s="64">
        <f t="shared" ca="1" si="44"/>
        <v>17.600000000000001</v>
      </c>
      <c r="I146" s="64">
        <f t="shared" ca="1" si="44"/>
        <v>17.600000000000001</v>
      </c>
      <c r="J146" s="64">
        <f t="shared" ref="J146:N155" ca="1" si="45">IF(AND($S146&lt;&gt;"", $U146&lt;&gt;"", $E$2&lt;&gt;"", $E$2&lt;&gt;"-"), IF(INDEX(INDIRECT($U146), MATCH(TEXT(J$5, "????"), INDIRECT($S146), 0))&lt;&gt;"", IF(INDEX(INDIRECT($U146), MATCH(TEXT(J$5, "????"), INDIRECT($S146), 0))&lt;&gt;"", IF(ISNUMBER(INDEX(INDIRECT($U146), MATCH(TEXT(J$5, "????"), INDIRECT($S146), 0))), ROUND(INDEX(INDIRECT($U146), MATCH(TEXT(J$5, "????"), INDIRECT($S146), 0)), 1), IF($E$2="Meets Security Standard", PROPER(INDEX(INDIRECT($U146), MATCH(TEXT(J$5, "????"), INDIRECT($S146), 0))), INDEX(INDIRECT($U146), MATCH(TEXT(J$5, "????"), INDIRECT($S146), 0)))), ""), ""), "")</f>
        <v>19</v>
      </c>
      <c r="K146" s="64">
        <f t="shared" ca="1" si="45"/>
        <v>19</v>
      </c>
      <c r="L146" s="64">
        <f t="shared" ca="1" si="45"/>
        <v>19</v>
      </c>
      <c r="M146" s="64">
        <f t="shared" ca="1" si="45"/>
        <v>19</v>
      </c>
      <c r="N146" s="64">
        <f t="shared" ca="1" si="45"/>
        <v>19</v>
      </c>
      <c r="P146" s="65" t="str">
        <f t="shared" si="27"/>
        <v>Laguna Quays</v>
      </c>
      <c r="Q146" s="65" t="s">
        <v>1710</v>
      </c>
      <c r="R146" s="65" t="str">
        <f t="shared" ca="1" si="38"/>
        <v>LAQU!$J$25:$T$25</v>
      </c>
      <c r="S146" s="65" t="str">
        <f t="shared" ca="1" si="39"/>
        <v>LAQU!$U$25:$AQ$25</v>
      </c>
      <c r="T146" s="65" t="str">
        <f t="shared" ca="1" si="40"/>
        <v>LAQU!$J$26:$T$26</v>
      </c>
      <c r="U146" s="65" t="str">
        <f t="shared" ca="1" si="41"/>
        <v>LAQU!$U$26:$AQ$26</v>
      </c>
      <c r="V146" s="65"/>
      <c r="W146" s="65"/>
    </row>
    <row r="147" spans="2:23" x14ac:dyDescent="0.25">
      <c r="B147" s="59" t="s">
        <v>1406</v>
      </c>
      <c r="C147" s="60" t="s">
        <v>1286</v>
      </c>
      <c r="E147" s="64">
        <f t="shared" ca="1" si="44"/>
        <v>16</v>
      </c>
      <c r="F147" s="64">
        <f t="shared" ca="1" si="44"/>
        <v>16</v>
      </c>
      <c r="G147" s="64">
        <f t="shared" ca="1" si="44"/>
        <v>16</v>
      </c>
      <c r="H147" s="64">
        <f t="shared" ca="1" si="44"/>
        <v>16</v>
      </c>
      <c r="I147" s="64">
        <f t="shared" ca="1" si="44"/>
        <v>16</v>
      </c>
      <c r="J147" s="64">
        <f t="shared" ca="1" si="45"/>
        <v>16</v>
      </c>
      <c r="K147" s="64">
        <f t="shared" ca="1" si="45"/>
        <v>16</v>
      </c>
      <c r="L147" s="64">
        <f t="shared" ca="1" si="45"/>
        <v>16</v>
      </c>
      <c r="M147" s="64">
        <f t="shared" ca="1" si="45"/>
        <v>16</v>
      </c>
      <c r="N147" s="64">
        <f t="shared" ca="1" si="45"/>
        <v>16</v>
      </c>
      <c r="P147" s="65" t="str">
        <f t="shared" si="27"/>
        <v>Lakeland</v>
      </c>
      <c r="Q147" s="65" t="s">
        <v>1711</v>
      </c>
      <c r="R147" s="65" t="str">
        <f t="shared" ca="1" si="38"/>
        <v>LAKE!$J$25:$T$25</v>
      </c>
      <c r="S147" s="65" t="str">
        <f t="shared" ca="1" si="39"/>
        <v>LAKE!$U$25:$AQ$25</v>
      </c>
      <c r="T147" s="65" t="str">
        <f t="shared" ca="1" si="40"/>
        <v>LAKE!$J$26:$T$26</v>
      </c>
      <c r="U147" s="65" t="str">
        <f t="shared" ca="1" si="41"/>
        <v>LAKE!$U$26:$AQ$26</v>
      </c>
      <c r="V147" s="65"/>
      <c r="W147" s="65"/>
    </row>
    <row r="148" spans="2:23" x14ac:dyDescent="0.25">
      <c r="B148" s="59" t="s">
        <v>1555</v>
      </c>
      <c r="C148" s="60" t="s">
        <v>1539</v>
      </c>
      <c r="E148" s="64">
        <f t="shared" ca="1" si="44"/>
        <v>49.8</v>
      </c>
      <c r="F148" s="64">
        <f t="shared" ca="1" si="44"/>
        <v>49.8</v>
      </c>
      <c r="G148" s="64">
        <f t="shared" ca="1" si="44"/>
        <v>49.8</v>
      </c>
      <c r="H148" s="64">
        <f t="shared" ca="1" si="44"/>
        <v>49.8</v>
      </c>
      <c r="I148" s="64">
        <f t="shared" ca="1" si="44"/>
        <v>49.8</v>
      </c>
      <c r="J148" s="64">
        <f t="shared" ca="1" si="45"/>
        <v>55.8</v>
      </c>
      <c r="K148" s="64">
        <f t="shared" ca="1" si="45"/>
        <v>55.8</v>
      </c>
      <c r="L148" s="64">
        <f t="shared" ca="1" si="45"/>
        <v>55.8</v>
      </c>
      <c r="M148" s="64">
        <f t="shared" ca="1" si="45"/>
        <v>55.8</v>
      </c>
      <c r="N148" s="64">
        <f t="shared" ca="1" si="45"/>
        <v>55.8</v>
      </c>
      <c r="P148" s="65" t="str">
        <f t="shared" ref="P148:P211" si="46">IF($B148&lt;&gt;"",IF(ISERROR(FIND(" (",$B148))=FALSE, IF(ISERROR(FIND("Skid", MID($B148,1,FIND(" (",$B148)-1)))=FALSE, MID($B148, FIND("(", $B148)+1, FIND(")", $B148)-(FIND("(", $B148)+1)), MID($B148,1,FIND(" (",$B148)-1)),""))</f>
        <v>Lakeland BSP</v>
      </c>
      <c r="Q148" s="65" t="s">
        <v>1712</v>
      </c>
      <c r="R148" s="65" t="str">
        <f t="shared" ca="1" si="38"/>
        <v>'T159'!$I$23:$S$23</v>
      </c>
      <c r="S148" s="65" t="str">
        <f t="shared" ca="1" si="39"/>
        <v>'T159'!$T$23:$AQ$23</v>
      </c>
      <c r="T148" s="65" t="str">
        <f t="shared" ca="1" si="40"/>
        <v>'T159'!$I$24:$S$24</v>
      </c>
      <c r="U148" s="65" t="str">
        <f t="shared" ca="1" si="41"/>
        <v>'T159'!$T$24:$AQ$24</v>
      </c>
      <c r="V148" s="65"/>
      <c r="W148" s="65"/>
    </row>
    <row r="149" spans="2:23" x14ac:dyDescent="0.25">
      <c r="B149" s="59" t="s">
        <v>1407</v>
      </c>
      <c r="C149" s="60" t="s">
        <v>1286</v>
      </c>
      <c r="E149" s="64">
        <f t="shared" ca="1" si="44"/>
        <v>45.9</v>
      </c>
      <c r="F149" s="64">
        <f t="shared" ca="1" si="44"/>
        <v>45.9</v>
      </c>
      <c r="G149" s="64">
        <f t="shared" ca="1" si="44"/>
        <v>45.9</v>
      </c>
      <c r="H149" s="64">
        <f t="shared" ca="1" si="44"/>
        <v>45.9</v>
      </c>
      <c r="I149" s="64">
        <f t="shared" ca="1" si="44"/>
        <v>45.9</v>
      </c>
      <c r="J149" s="64">
        <f t="shared" ca="1" si="45"/>
        <v>50.9</v>
      </c>
      <c r="K149" s="64">
        <f t="shared" ca="1" si="45"/>
        <v>50.9</v>
      </c>
      <c r="L149" s="64">
        <f t="shared" ca="1" si="45"/>
        <v>50.9</v>
      </c>
      <c r="M149" s="64">
        <f t="shared" ca="1" si="45"/>
        <v>50.9</v>
      </c>
      <c r="N149" s="64">
        <f t="shared" ca="1" si="45"/>
        <v>50.9</v>
      </c>
      <c r="P149" s="65" t="str">
        <f t="shared" si="46"/>
        <v>Lakes Creek</v>
      </c>
      <c r="Q149" s="65" t="s">
        <v>1713</v>
      </c>
      <c r="R149" s="65" t="str">
        <f t="shared" ca="1" si="38"/>
        <v>LACR!$J$25:$T$25</v>
      </c>
      <c r="S149" s="65" t="str">
        <f t="shared" ca="1" si="39"/>
        <v>LACR!$U$25:$AQ$25</v>
      </c>
      <c r="T149" s="65" t="str">
        <f t="shared" ca="1" si="40"/>
        <v>LACR!$J$26:$T$26</v>
      </c>
      <c r="U149" s="65" t="str">
        <f t="shared" ca="1" si="41"/>
        <v>LACR!$U$26:$AQ$26</v>
      </c>
      <c r="V149" s="65"/>
      <c r="W149" s="65"/>
    </row>
    <row r="150" spans="2:23" x14ac:dyDescent="0.25">
      <c r="B150" s="59" t="s">
        <v>1875</v>
      </c>
      <c r="C150" s="60" t="s">
        <v>1286</v>
      </c>
      <c r="E150" s="64">
        <f t="shared" ca="1" si="44"/>
        <v>11</v>
      </c>
      <c r="F150" s="64">
        <f t="shared" ca="1" si="44"/>
        <v>11</v>
      </c>
      <c r="G150" s="64">
        <f t="shared" ca="1" si="44"/>
        <v>11</v>
      </c>
      <c r="H150" s="64">
        <f t="shared" ca="1" si="44"/>
        <v>11</v>
      </c>
      <c r="I150" s="64">
        <f t="shared" ca="1" si="44"/>
        <v>11</v>
      </c>
      <c r="J150" s="64">
        <f t="shared" ca="1" si="45"/>
        <v>11</v>
      </c>
      <c r="K150" s="64">
        <f t="shared" ca="1" si="45"/>
        <v>11</v>
      </c>
      <c r="L150" s="64">
        <f t="shared" ca="1" si="45"/>
        <v>11</v>
      </c>
      <c r="M150" s="64">
        <f t="shared" ca="1" si="45"/>
        <v>11</v>
      </c>
      <c r="N150" s="64">
        <f t="shared" ca="1" si="45"/>
        <v>11</v>
      </c>
      <c r="P150" s="65" t="str">
        <f t="shared" si="46"/>
        <v>66/11kV</v>
      </c>
      <c r="Q150" s="65" t="s">
        <v>1714</v>
      </c>
      <c r="R150" s="65" t="str">
        <f t="shared" ca="1" si="38"/>
        <v>LARO!$J$25:$T$25</v>
      </c>
      <c r="S150" s="65" t="str">
        <f t="shared" ca="1" si="39"/>
        <v>LARO!$U$25:$AQ$25</v>
      </c>
      <c r="T150" s="65" t="str">
        <f t="shared" ca="1" si="40"/>
        <v>LARO!$J$26:$T$26</v>
      </c>
      <c r="U150" s="65" t="str">
        <f t="shared" ca="1" si="41"/>
        <v>LARO!$U$26:$AQ$26</v>
      </c>
      <c r="V150" s="65"/>
      <c r="W150" s="65"/>
    </row>
    <row r="151" spans="2:23" x14ac:dyDescent="0.25">
      <c r="B151" s="59" t="s">
        <v>1408</v>
      </c>
      <c r="C151" s="60" t="s">
        <v>1286</v>
      </c>
      <c r="E151" s="64">
        <f t="shared" ca="1" si="44"/>
        <v>8.1999999999999993</v>
      </c>
      <c r="F151" s="64">
        <f t="shared" ca="1" si="44"/>
        <v>8.1999999999999993</v>
      </c>
      <c r="G151" s="64">
        <f t="shared" ca="1" si="44"/>
        <v>8.1999999999999993</v>
      </c>
      <c r="H151" s="64">
        <f t="shared" ca="1" si="44"/>
        <v>8.1999999999999993</v>
      </c>
      <c r="I151" s="64">
        <f t="shared" ca="1" si="44"/>
        <v>8.1999999999999993</v>
      </c>
      <c r="J151" s="64">
        <f t="shared" ca="1" si="45"/>
        <v>8.6999999999999993</v>
      </c>
      <c r="K151" s="64">
        <f t="shared" ca="1" si="45"/>
        <v>8.6999999999999993</v>
      </c>
      <c r="L151" s="64">
        <f t="shared" ca="1" si="45"/>
        <v>8.6999999999999993</v>
      </c>
      <c r="M151" s="64">
        <f t="shared" ca="1" si="45"/>
        <v>8.6999999999999993</v>
      </c>
      <c r="N151" s="64">
        <f t="shared" ca="1" si="45"/>
        <v>8.6999999999999993</v>
      </c>
      <c r="P151" s="65" t="str">
        <f t="shared" si="46"/>
        <v>Lannercost</v>
      </c>
      <c r="Q151" s="65" t="s">
        <v>1715</v>
      </c>
      <c r="R151" s="65" t="str">
        <f t="shared" ca="1" si="38"/>
        <v>LANN!$J$25:$T$25</v>
      </c>
      <c r="S151" s="65" t="str">
        <f t="shared" ca="1" si="39"/>
        <v>LANN!$U$25:$AQ$25</v>
      </c>
      <c r="T151" s="65" t="str">
        <f t="shared" ca="1" si="40"/>
        <v>LANN!$J$26:$T$26</v>
      </c>
      <c r="U151" s="65" t="str">
        <f t="shared" ca="1" si="41"/>
        <v>LANN!$U$26:$AQ$26</v>
      </c>
      <c r="V151" s="65"/>
      <c r="W151" s="65"/>
    </row>
    <row r="152" spans="2:23" x14ac:dyDescent="0.25">
      <c r="B152" s="59" t="s">
        <v>1409</v>
      </c>
      <c r="C152" s="60" t="s">
        <v>1286</v>
      </c>
      <c r="E152" s="64">
        <f t="shared" ca="1" si="44"/>
        <v>2.2000000000000002</v>
      </c>
      <c r="F152" s="64">
        <f t="shared" ca="1" si="44"/>
        <v>2.2000000000000002</v>
      </c>
      <c r="G152" s="64">
        <f t="shared" ca="1" si="44"/>
        <v>2.2000000000000002</v>
      </c>
      <c r="H152" s="64">
        <f t="shared" ca="1" si="44"/>
        <v>2.2000000000000002</v>
      </c>
      <c r="I152" s="64">
        <f t="shared" ca="1" si="44"/>
        <v>2.2000000000000002</v>
      </c>
      <c r="J152" s="64">
        <f t="shared" ca="1" si="45"/>
        <v>2.2000000000000002</v>
      </c>
      <c r="K152" s="64">
        <f t="shared" ca="1" si="45"/>
        <v>2.2000000000000002</v>
      </c>
      <c r="L152" s="64">
        <f t="shared" ca="1" si="45"/>
        <v>2.2000000000000002</v>
      </c>
      <c r="M152" s="64">
        <f t="shared" ca="1" si="45"/>
        <v>2.2000000000000002</v>
      </c>
      <c r="N152" s="64">
        <f t="shared" ca="1" si="45"/>
        <v>2.2000000000000002</v>
      </c>
      <c r="P152" s="65" t="str">
        <f t="shared" si="46"/>
        <v>Littlemore</v>
      </c>
      <c r="Q152" s="65" t="s">
        <v>1716</v>
      </c>
      <c r="R152" s="65" t="str">
        <f t="shared" ca="1" si="38"/>
        <v>LITT!$J$25:$T$25</v>
      </c>
      <c r="S152" s="65" t="str">
        <f t="shared" ca="1" si="39"/>
        <v>LITT!$U$25:$AQ$25</v>
      </c>
      <c r="T152" s="65" t="str">
        <f t="shared" ca="1" si="40"/>
        <v>LITT!$J$26:$T$26</v>
      </c>
      <c r="U152" s="65" t="str">
        <f t="shared" ca="1" si="41"/>
        <v>LITT!$U$26:$AQ$26</v>
      </c>
      <c r="V152" s="65"/>
      <c r="W152" s="65"/>
    </row>
    <row r="153" spans="2:23" x14ac:dyDescent="0.25">
      <c r="B153" s="59" t="s">
        <v>1410</v>
      </c>
      <c r="C153" s="60" t="s">
        <v>1286</v>
      </c>
      <c r="E153" s="64">
        <f t="shared" ca="1" si="44"/>
        <v>24.4</v>
      </c>
      <c r="F153" s="64">
        <f t="shared" ca="1" si="44"/>
        <v>24.4</v>
      </c>
      <c r="G153" s="64">
        <f t="shared" ca="1" si="44"/>
        <v>24.4</v>
      </c>
      <c r="H153" s="64">
        <f t="shared" ca="1" si="44"/>
        <v>24.4</v>
      </c>
      <c r="I153" s="64">
        <f t="shared" ca="1" si="44"/>
        <v>24.4</v>
      </c>
      <c r="J153" s="64">
        <f t="shared" ca="1" si="45"/>
        <v>28.6</v>
      </c>
      <c r="K153" s="64">
        <f t="shared" ca="1" si="45"/>
        <v>28.6</v>
      </c>
      <c r="L153" s="64">
        <f t="shared" ca="1" si="45"/>
        <v>28.6</v>
      </c>
      <c r="M153" s="64">
        <f t="shared" ca="1" si="45"/>
        <v>28.6</v>
      </c>
      <c r="N153" s="64">
        <f t="shared" ca="1" si="45"/>
        <v>28.6</v>
      </c>
      <c r="P153" s="65" t="str">
        <f t="shared" si="46"/>
        <v>Longreach</v>
      </c>
      <c r="Q153" s="65" t="s">
        <v>1717</v>
      </c>
      <c r="R153" s="65" t="str">
        <f t="shared" ca="1" si="38"/>
        <v>LONG!$J$25:$T$25</v>
      </c>
      <c r="S153" s="65" t="str">
        <f t="shared" ca="1" si="39"/>
        <v>LONG!$U$25:$AQ$25</v>
      </c>
      <c r="T153" s="65" t="str">
        <f t="shared" ca="1" si="40"/>
        <v>LONG!$J$26:$T$26</v>
      </c>
      <c r="U153" s="65" t="str">
        <f t="shared" ca="1" si="41"/>
        <v>LONG!$U$26:$AQ$26</v>
      </c>
      <c r="V153" s="65"/>
      <c r="W153" s="65"/>
    </row>
    <row r="154" spans="2:23" x14ac:dyDescent="0.25">
      <c r="B154" s="59" t="s">
        <v>1411</v>
      </c>
      <c r="C154" s="60" t="s">
        <v>1286</v>
      </c>
      <c r="E154" s="64">
        <f t="shared" ca="1" si="44"/>
        <v>7.4</v>
      </c>
      <c r="F154" s="64">
        <f t="shared" ca="1" si="44"/>
        <v>7.4</v>
      </c>
      <c r="G154" s="64">
        <f t="shared" ca="1" si="44"/>
        <v>7.4</v>
      </c>
      <c r="H154" s="64">
        <f t="shared" ca="1" si="44"/>
        <v>7.4</v>
      </c>
      <c r="I154" s="64">
        <f t="shared" ca="1" si="44"/>
        <v>7.4</v>
      </c>
      <c r="J154" s="64">
        <f t="shared" ca="1" si="45"/>
        <v>7.8</v>
      </c>
      <c r="K154" s="64">
        <f t="shared" ca="1" si="45"/>
        <v>7.8</v>
      </c>
      <c r="L154" s="64">
        <f t="shared" ca="1" si="45"/>
        <v>7.8</v>
      </c>
      <c r="M154" s="64">
        <f t="shared" ca="1" si="45"/>
        <v>7.8</v>
      </c>
      <c r="N154" s="64">
        <f t="shared" ca="1" si="45"/>
        <v>7.8</v>
      </c>
      <c r="P154" s="65" t="str">
        <f t="shared" si="46"/>
        <v>Louisa Creek</v>
      </c>
      <c r="Q154" s="65" t="s">
        <v>1718</v>
      </c>
      <c r="R154" s="65" t="str">
        <f t="shared" ca="1" si="38"/>
        <v>LOCR!$J$25:$T$25</v>
      </c>
      <c r="S154" s="65" t="str">
        <f t="shared" ca="1" si="39"/>
        <v>LOCR!$U$25:$AQ$25</v>
      </c>
      <c r="T154" s="65" t="str">
        <f t="shared" ca="1" si="40"/>
        <v>LOCR!$J$26:$T$26</v>
      </c>
      <c r="U154" s="65" t="str">
        <f t="shared" ca="1" si="41"/>
        <v>LOCR!$U$26:$AQ$26</v>
      </c>
      <c r="V154" s="65"/>
      <c r="W154" s="65"/>
    </row>
    <row r="155" spans="2:23" x14ac:dyDescent="0.25">
      <c r="B155" s="59" t="s">
        <v>1556</v>
      </c>
      <c r="C155" s="60" t="s">
        <v>1539</v>
      </c>
      <c r="E155" s="64">
        <f t="shared" ca="1" si="44"/>
        <v>175.8</v>
      </c>
      <c r="F155" s="64">
        <f t="shared" ca="1" si="44"/>
        <v>175.8</v>
      </c>
      <c r="G155" s="64">
        <f t="shared" ca="1" si="44"/>
        <v>175.8</v>
      </c>
      <c r="H155" s="64">
        <f t="shared" ca="1" si="44"/>
        <v>175.8</v>
      </c>
      <c r="I155" s="64">
        <f t="shared" ca="1" si="44"/>
        <v>175.8</v>
      </c>
      <c r="J155" s="64">
        <f t="shared" ca="1" si="45"/>
        <v>185.2</v>
      </c>
      <c r="K155" s="64">
        <f t="shared" ca="1" si="45"/>
        <v>185.2</v>
      </c>
      <c r="L155" s="64">
        <f t="shared" ca="1" si="45"/>
        <v>185.2</v>
      </c>
      <c r="M155" s="64">
        <f t="shared" ca="1" si="45"/>
        <v>185.2</v>
      </c>
      <c r="N155" s="64">
        <f t="shared" ca="1" si="45"/>
        <v>185.2</v>
      </c>
      <c r="P155" s="65" t="str">
        <f t="shared" si="46"/>
        <v>Louisa Creek BSP</v>
      </c>
      <c r="Q155" s="65" t="s">
        <v>1719</v>
      </c>
      <c r="R155" s="65" t="str">
        <f t="shared" ca="1" si="38"/>
        <v>'T176'!$I$23:$S$23</v>
      </c>
      <c r="S155" s="65" t="str">
        <f t="shared" ca="1" si="39"/>
        <v>'T176'!$T$23:$AQ$23</v>
      </c>
      <c r="T155" s="65" t="str">
        <f t="shared" ca="1" si="40"/>
        <v>'T176'!$I$24:$S$24</v>
      </c>
      <c r="U155" s="65" t="str">
        <f t="shared" ca="1" si="41"/>
        <v>'T176'!$T$24:$AQ$24</v>
      </c>
      <c r="V155" s="65"/>
      <c r="W155" s="65"/>
    </row>
    <row r="156" spans="2:23" x14ac:dyDescent="0.25">
      <c r="B156" s="59" t="s">
        <v>1412</v>
      </c>
      <c r="C156" s="60" t="s">
        <v>1286</v>
      </c>
      <c r="E156" s="64">
        <f t="shared" ref="E156:I165" ca="1" si="47">IF(AND($R156&lt;&gt;"", $T156&lt;&gt;"", $E$2&lt;&gt;"", $E$2&lt;&gt;"-"), IF(INDEX(INDIRECT($T156), MATCH(E$5, INDIRECT($R156), 0))&lt;&gt;"", IF(ISNUMBER(INDEX(INDIRECT($T156), MATCH(E$5, INDIRECT($R156), 0))), ROUND(INDEX(INDIRECT($T156), MATCH(E$5, INDIRECT($R156), 0)), 1), IF($E$2="Meets Security Standard", PROPER(INDEX(INDIRECT($T156), MATCH(E$5, INDIRECT($R156), 0))), INDEX(INDIRECT($T156), MATCH(E$5, INDIRECT($R156), 0)))), ""), "")</f>
        <v>5.9</v>
      </c>
      <c r="F156" s="64">
        <f t="shared" ca="1" si="47"/>
        <v>5.9</v>
      </c>
      <c r="G156" s="64">
        <f t="shared" ca="1" si="47"/>
        <v>5.9</v>
      </c>
      <c r="H156" s="64">
        <f t="shared" ca="1" si="47"/>
        <v>5.9</v>
      </c>
      <c r="I156" s="64">
        <f t="shared" ca="1" si="47"/>
        <v>5.9</v>
      </c>
      <c r="J156" s="64">
        <f t="shared" ref="J156:N165" ca="1" si="48">IF(AND($S156&lt;&gt;"", $U156&lt;&gt;"", $E$2&lt;&gt;"", $E$2&lt;&gt;"-"), IF(INDEX(INDIRECT($U156), MATCH(TEXT(J$5, "????"), INDIRECT($S156), 0))&lt;&gt;"", IF(INDEX(INDIRECT($U156), MATCH(TEXT(J$5, "????"), INDIRECT($S156), 0))&lt;&gt;"", IF(ISNUMBER(INDEX(INDIRECT($U156), MATCH(TEXT(J$5, "????"), INDIRECT($S156), 0))), ROUND(INDEX(INDIRECT($U156), MATCH(TEXT(J$5, "????"), INDIRECT($S156), 0)), 1), IF($E$2="Meets Security Standard", PROPER(INDEX(INDIRECT($U156), MATCH(TEXT(J$5, "????"), INDIRECT($S156), 0))), INDEX(INDIRECT($U156), MATCH(TEXT(J$5, "????"), INDIRECT($S156), 0)))), ""), ""), "")</f>
        <v>6</v>
      </c>
      <c r="K156" s="64">
        <f t="shared" ca="1" si="48"/>
        <v>6</v>
      </c>
      <c r="L156" s="64">
        <f t="shared" ca="1" si="48"/>
        <v>6</v>
      </c>
      <c r="M156" s="64">
        <f t="shared" ca="1" si="48"/>
        <v>6</v>
      </c>
      <c r="N156" s="64">
        <f t="shared" ca="1" si="48"/>
        <v>6</v>
      </c>
      <c r="P156" s="65" t="str">
        <f t="shared" si="46"/>
        <v>Lucinda</v>
      </c>
      <c r="Q156" s="65" t="s">
        <v>1720</v>
      </c>
      <c r="R156" s="65" t="str">
        <f t="shared" ca="1" si="38"/>
        <v>LUCI!$J$25:$T$25</v>
      </c>
      <c r="S156" s="65" t="str">
        <f t="shared" ca="1" si="39"/>
        <v>LUCI!$U$25:$AQ$25</v>
      </c>
      <c r="T156" s="65" t="str">
        <f t="shared" ca="1" si="40"/>
        <v>LUCI!$J$26:$T$26</v>
      </c>
      <c r="U156" s="65" t="str">
        <f t="shared" ca="1" si="41"/>
        <v>LUCI!$U$26:$AQ$26</v>
      </c>
      <c r="V156" s="65"/>
      <c r="W156" s="65"/>
    </row>
    <row r="157" spans="2:23" x14ac:dyDescent="0.25">
      <c r="B157" s="59" t="s">
        <v>1413</v>
      </c>
      <c r="C157" s="60" t="s">
        <v>1286</v>
      </c>
      <c r="E157" s="64">
        <f t="shared" ca="1" si="47"/>
        <v>1.1000000000000001</v>
      </c>
      <c r="F157" s="64">
        <f t="shared" ca="1" si="47"/>
        <v>1.1000000000000001</v>
      </c>
      <c r="G157" s="64">
        <f t="shared" ca="1" si="47"/>
        <v>1.1000000000000001</v>
      </c>
      <c r="H157" s="64">
        <f t="shared" ca="1" si="47"/>
        <v>1.1000000000000001</v>
      </c>
      <c r="I157" s="64">
        <f t="shared" ca="1" si="47"/>
        <v>1.1000000000000001</v>
      </c>
      <c r="J157" s="64">
        <f t="shared" ca="1" si="48"/>
        <v>1.1000000000000001</v>
      </c>
      <c r="K157" s="64">
        <f t="shared" ca="1" si="48"/>
        <v>1.1000000000000001</v>
      </c>
      <c r="L157" s="64">
        <f t="shared" ca="1" si="48"/>
        <v>1.1000000000000001</v>
      </c>
      <c r="M157" s="64">
        <f t="shared" ca="1" si="48"/>
        <v>1.1000000000000001</v>
      </c>
      <c r="N157" s="64">
        <f t="shared" ca="1" si="48"/>
        <v>1.1000000000000001</v>
      </c>
      <c r="P157" s="65" t="str">
        <f t="shared" si="46"/>
        <v>Lyndley Lane</v>
      </c>
      <c r="Q157" s="65" t="s">
        <v>1721</v>
      </c>
      <c r="R157" s="65" t="str">
        <f t="shared" ca="1" si="38"/>
        <v>LYLA!$J$25:$T$25</v>
      </c>
      <c r="S157" s="65" t="str">
        <f t="shared" ca="1" si="39"/>
        <v>LYLA!$U$25:$AQ$25</v>
      </c>
      <c r="T157" s="65" t="str">
        <f t="shared" ca="1" si="40"/>
        <v>LYLA!$J$26:$T$26</v>
      </c>
      <c r="U157" s="65" t="str">
        <f t="shared" ca="1" si="41"/>
        <v>LYLA!$U$26:$AQ$26</v>
      </c>
      <c r="V157" s="65"/>
      <c r="W157" s="65"/>
    </row>
    <row r="158" spans="2:23" x14ac:dyDescent="0.25">
      <c r="B158" s="59" t="s">
        <v>1414</v>
      </c>
      <c r="C158" s="60" t="s">
        <v>1286</v>
      </c>
      <c r="E158" s="64">
        <f ca="1">IF(AND($R158&lt;&gt;"", $T158&lt;&gt;"", $E$2&lt;&gt;"", $E$2&lt;&gt;"-"), IF(INDEX(INDIRECT($T158), MATCH(E$5, INDIRECT($R158), 0))&lt;&gt;"", IF(ISNUMBER(INDEX(INDIRECT($T158), MATCH(E$5, INDIRECT($R158), 0))), ROUND(INDEX(INDIRECT($T158), MATCH(E$5, INDIRECT($R158), 0)), 1), IF($E$2="Meets Security Standard", PROPER(INDEX(INDIRECT($T158), MATCH(E$5, INDIRECT($R158), 0))), INDEX(INDIRECT($T158), MATCH(E$5, INDIRECT($R158), 0)))), ""), "")</f>
        <v>13.5</v>
      </c>
      <c r="F158" s="64">
        <f t="shared" ca="1" si="47"/>
        <v>13.5</v>
      </c>
      <c r="G158" s="64">
        <f t="shared" ca="1" si="47"/>
        <v>13.5</v>
      </c>
      <c r="H158" s="64">
        <f t="shared" ca="1" si="47"/>
        <v>13.5</v>
      </c>
      <c r="I158" s="64">
        <f t="shared" ca="1" si="47"/>
        <v>13.5</v>
      </c>
      <c r="J158" s="64">
        <f t="shared" ca="1" si="48"/>
        <v>13.4</v>
      </c>
      <c r="K158" s="64">
        <f t="shared" ca="1" si="48"/>
        <v>13.4</v>
      </c>
      <c r="L158" s="64">
        <f t="shared" ca="1" si="48"/>
        <v>13.4</v>
      </c>
      <c r="M158" s="64">
        <f t="shared" ca="1" si="48"/>
        <v>13.4</v>
      </c>
      <c r="N158" s="64">
        <f t="shared" ca="1" si="48"/>
        <v>13.4</v>
      </c>
      <c r="P158" s="65" t="str">
        <f t="shared" si="46"/>
        <v>Macknade</v>
      </c>
      <c r="Q158" s="65" t="s">
        <v>1722</v>
      </c>
      <c r="R158" s="65" t="str">
        <f ca="1">IF(ISERROR(MATCH("PEAK LOAD FORECAST AND CAPACITY", INDIRECT($Q158&amp;"!$e$1:$e$55"), 0))=FALSE, ADDRESS(MATCH("PEAK LOAD FORECAST AND CAPACITY", INDIRECT($Q158&amp;"!$e$1:$e$55"), 0)+1, MATCH("SUMMER", INDIRECT(ADDRESS(MATCH("PEAK LOAD FORECAST AND CAPACITY", INDIRECT($Q158&amp;"!$e$1:$e$55"), 0), 1, 1, TRUE, $Q158)&amp;":$AQ"&amp;MATCH("PEAK LOAD FORECAST AND CAPACITY", INDIRECT($Q158&amp;"!$e$1:$e$55"), 0)), 0), 1, TRUE, $Q158)&amp;":"&amp;ADDRESS(MATCH("PEAK LOAD FORECAST AND CAPACITY", INDIRECT($Q158&amp;"!$e$1:$e$55"), 0)+1, MATCH("WINTER", INDIRECT(ADDRESS(MATCH("PEAK LOAD FORECAST AND CAPACITY", INDIRECT($Q158&amp;"!$e$1:$e$55"), 0), 1, 1, TRUE, $Q158)&amp;":$AQ"&amp;MATCH("PEAK LOAD FORECAST AND CAPACITY", INDIRECT($Q158&amp;"!$e$1:$e$55"), 0)), 0)-1, 1, TRUE),
IF(ISERROR(MATCH("PEAK LOAD FORECAST AND CAPACITY", INDIRECT($Q158&amp;"!$D$1:$D$55"), 0))=FALSE, ADDRESS(MATCH("PEAK LOAD FORECAST AND CAPACITY", INDIRECT($Q158&amp;"!$D$1:$D$55"), 0)+1, MATCH("SUMMER", INDIRECT(ADDRESS(MATCH("PEAK LOAD FORECAST AND CAPACITY", INDIRECT($Q158&amp;"!$D$1:$D$55"), 0), 1, 1, TRUE, $Q158)&amp;":$AQ"&amp;MATCH("PEAK LOAD FORECAST AND CAPACITY", INDIRECT($Q158&amp;"!$D$1:$D$55"), 0)), 0), 1, TRUE, $Q158)&amp;":"&amp;ADDRESS(MATCH("PEAK LOAD FORECAST AND CAPACITY", INDIRECT($Q158&amp;"!$D$1:$D$55"), 0)+1, MATCH("WINTER", INDIRECT(ADDRESS(MATCH("PEAK LOAD FORECAST AND CAPACITY", INDIRECT($Q158&amp;"!$D$1:$D$55"), 0), 1, 1, TRUE, $Q158)&amp;":$AQ"&amp;MATCH("PEAK LOAD FORECAST AND CAPACITY", INDIRECT($Q158&amp;"!$D$1:$D$55"), 0)), 0)-1, 1, TRUE), ""))</f>
        <v>MACN!$J$25:$T$25</v>
      </c>
      <c r="S158" s="65" t="str">
        <f t="shared" ca="1" si="39"/>
        <v>MACN!$U$25:$AQ$25</v>
      </c>
      <c r="T158" s="65" t="str">
        <f t="shared" ca="1" si="40"/>
        <v>MACN!$J$26:$T$26</v>
      </c>
      <c r="U158" s="65" t="str">
        <f t="shared" ca="1" si="41"/>
        <v>MACN!$U$26:$AQ$26</v>
      </c>
      <c r="V158" s="65"/>
      <c r="W158" s="65"/>
    </row>
    <row r="159" spans="2:23" x14ac:dyDescent="0.25">
      <c r="B159" s="59" t="s">
        <v>1415</v>
      </c>
      <c r="C159" s="60" t="s">
        <v>1286</v>
      </c>
      <c r="E159" s="64">
        <f t="shared" ca="1" si="47"/>
        <v>23.8</v>
      </c>
      <c r="F159" s="64">
        <f t="shared" ca="1" si="47"/>
        <v>23.8</v>
      </c>
      <c r="G159" s="64">
        <f t="shared" ca="1" si="47"/>
        <v>23.8</v>
      </c>
      <c r="H159" s="64">
        <f t="shared" ca="1" si="47"/>
        <v>23.8</v>
      </c>
      <c r="I159" s="64">
        <f t="shared" ca="1" si="47"/>
        <v>23.8</v>
      </c>
      <c r="J159" s="64">
        <f t="shared" ca="1" si="48"/>
        <v>28.7</v>
      </c>
      <c r="K159" s="64">
        <f t="shared" ca="1" si="48"/>
        <v>28.7</v>
      </c>
      <c r="L159" s="64">
        <f t="shared" ca="1" si="48"/>
        <v>28.7</v>
      </c>
      <c r="M159" s="64">
        <f t="shared" ca="1" si="48"/>
        <v>28.7</v>
      </c>
      <c r="N159" s="64">
        <f t="shared" ca="1" si="48"/>
        <v>28.7</v>
      </c>
      <c r="P159" s="65" t="str">
        <f t="shared" si="46"/>
        <v>Malchi</v>
      </c>
      <c r="Q159" s="65" t="s">
        <v>1723</v>
      </c>
      <c r="R159" s="65" t="str">
        <f t="shared" ca="1" si="38"/>
        <v>MALC!$J$25:$T$25</v>
      </c>
      <c r="S159" s="65" t="str">
        <f t="shared" ca="1" si="39"/>
        <v>MALC!$U$25:$AQ$25</v>
      </c>
      <c r="T159" s="65" t="str">
        <f t="shared" ca="1" si="40"/>
        <v>MALC!$J$26:$T$26</v>
      </c>
      <c r="U159" s="65" t="str">
        <f t="shared" ca="1" si="41"/>
        <v>MALC!$U$26:$AQ$26</v>
      </c>
      <c r="V159" s="65"/>
      <c r="W159" s="65"/>
    </row>
    <row r="160" spans="2:23" x14ac:dyDescent="0.25">
      <c r="B160" s="59" t="s">
        <v>1416</v>
      </c>
      <c r="C160" s="60" t="s">
        <v>1286</v>
      </c>
      <c r="E160" s="64">
        <f t="shared" ca="1" si="47"/>
        <v>51.2</v>
      </c>
      <c r="F160" s="64">
        <f t="shared" ca="1" si="47"/>
        <v>51.2</v>
      </c>
      <c r="G160" s="64">
        <f t="shared" ca="1" si="47"/>
        <v>51.2</v>
      </c>
      <c r="H160" s="64">
        <f t="shared" ca="1" si="47"/>
        <v>51.2</v>
      </c>
      <c r="I160" s="64">
        <f t="shared" ca="1" si="47"/>
        <v>51.2</v>
      </c>
      <c r="J160" s="64">
        <f t="shared" ca="1" si="48"/>
        <v>63.6</v>
      </c>
      <c r="K160" s="64">
        <f t="shared" ca="1" si="48"/>
        <v>63.6</v>
      </c>
      <c r="L160" s="64">
        <f t="shared" ca="1" si="48"/>
        <v>63.6</v>
      </c>
      <c r="M160" s="64">
        <f t="shared" ca="1" si="48"/>
        <v>63.6</v>
      </c>
      <c r="N160" s="64">
        <f t="shared" ca="1" si="48"/>
        <v>63.6</v>
      </c>
      <c r="P160" s="65" t="str">
        <f t="shared" si="46"/>
        <v>Mareeba</v>
      </c>
      <c r="Q160" s="65" t="s">
        <v>1724</v>
      </c>
      <c r="R160" s="65" t="str">
        <f t="shared" ca="1" si="38"/>
        <v>MARE!$J$25:$T$25</v>
      </c>
      <c r="S160" s="65" t="str">
        <f t="shared" ca="1" si="39"/>
        <v>MARE!$U$25:$AQ$25</v>
      </c>
      <c r="T160" s="65" t="str">
        <f t="shared" ca="1" si="40"/>
        <v>MARE!$J$26:$T$26</v>
      </c>
      <c r="U160" s="65" t="str">
        <f t="shared" ca="1" si="41"/>
        <v>MARE!$U$26:$AQ$26</v>
      </c>
      <c r="V160" s="65"/>
      <c r="W160" s="65"/>
    </row>
    <row r="161" spans="2:23" x14ac:dyDescent="0.25">
      <c r="B161" s="59" t="s">
        <v>1417</v>
      </c>
      <c r="C161" s="60" t="s">
        <v>1286</v>
      </c>
      <c r="E161" s="64">
        <f t="shared" ca="1" si="47"/>
        <v>15</v>
      </c>
      <c r="F161" s="64">
        <f t="shared" ca="1" si="47"/>
        <v>15</v>
      </c>
      <c r="G161" s="64">
        <f t="shared" ca="1" si="47"/>
        <v>15</v>
      </c>
      <c r="H161" s="64">
        <f t="shared" ca="1" si="47"/>
        <v>15</v>
      </c>
      <c r="I161" s="64">
        <f t="shared" ca="1" si="47"/>
        <v>15</v>
      </c>
      <c r="J161" s="64">
        <f t="shared" ca="1" si="48"/>
        <v>15</v>
      </c>
      <c r="K161" s="64">
        <f t="shared" ca="1" si="48"/>
        <v>15</v>
      </c>
      <c r="L161" s="64">
        <f t="shared" ca="1" si="48"/>
        <v>15</v>
      </c>
      <c r="M161" s="64">
        <f t="shared" ca="1" si="48"/>
        <v>15</v>
      </c>
      <c r="N161" s="64">
        <f t="shared" ca="1" si="48"/>
        <v>15</v>
      </c>
      <c r="P161" s="65" t="str">
        <f t="shared" si="46"/>
        <v>Marian South</v>
      </c>
      <c r="Q161" s="65" t="s">
        <v>1725</v>
      </c>
      <c r="R161" s="65" t="str">
        <f t="shared" ca="1" si="38"/>
        <v>MASO!$J$25:$T$25</v>
      </c>
      <c r="S161" s="65" t="str">
        <f t="shared" ca="1" si="39"/>
        <v>MASO!$U$25:$AQ$25</v>
      </c>
      <c r="T161" s="65" t="str">
        <f t="shared" ca="1" si="40"/>
        <v>MASO!$J$26:$T$26</v>
      </c>
      <c r="U161" s="65" t="str">
        <f t="shared" ca="1" si="41"/>
        <v>MASO!$U$26:$AQ$26</v>
      </c>
      <c r="V161" s="65"/>
      <c r="W161" s="65"/>
    </row>
    <row r="162" spans="2:23" x14ac:dyDescent="0.25">
      <c r="B162" s="59" t="s">
        <v>1557</v>
      </c>
      <c r="C162" s="60" t="s">
        <v>1539</v>
      </c>
      <c r="E162" s="64">
        <f t="shared" ca="1" si="47"/>
        <v>356.1</v>
      </c>
      <c r="F162" s="64">
        <f t="shared" ca="1" si="47"/>
        <v>356.1</v>
      </c>
      <c r="G162" s="64">
        <f t="shared" ca="1" si="47"/>
        <v>356.1</v>
      </c>
      <c r="H162" s="64">
        <f t="shared" ca="1" si="47"/>
        <v>356.1</v>
      </c>
      <c r="I162" s="64">
        <f t="shared" ca="1" si="47"/>
        <v>356.1</v>
      </c>
      <c r="J162" s="64">
        <f t="shared" ca="1" si="48"/>
        <v>403.7</v>
      </c>
      <c r="K162" s="64">
        <f t="shared" ca="1" si="48"/>
        <v>403.7</v>
      </c>
      <c r="L162" s="64">
        <f t="shared" ca="1" si="48"/>
        <v>403.7</v>
      </c>
      <c r="M162" s="64">
        <f t="shared" ca="1" si="48"/>
        <v>403.7</v>
      </c>
      <c r="N162" s="64">
        <f t="shared" ca="1" si="48"/>
        <v>403.7</v>
      </c>
      <c r="P162" s="65" t="str">
        <f t="shared" si="46"/>
        <v>Maryborough BSP</v>
      </c>
      <c r="Q162" s="65" t="s">
        <v>1857</v>
      </c>
      <c r="R162" s="65" t="str">
        <f t="shared" ca="1" si="38"/>
        <v>MARY!$I$23:$S$23</v>
      </c>
      <c r="S162" s="65" t="str">
        <f t="shared" ca="1" si="39"/>
        <v>MARY!$T$23:$AQ$23</v>
      </c>
      <c r="T162" s="65" t="str">
        <f t="shared" ca="1" si="40"/>
        <v>MARY!$I$24:$S$24</v>
      </c>
      <c r="U162" s="65" t="str">
        <f t="shared" ca="1" si="41"/>
        <v>MARY!$T$24:$AQ$24</v>
      </c>
      <c r="V162" s="65"/>
      <c r="W162" s="65"/>
    </row>
    <row r="163" spans="2:23" x14ac:dyDescent="0.25">
      <c r="B163" s="59" t="s">
        <v>1418</v>
      </c>
      <c r="C163" s="60" t="s">
        <v>1286</v>
      </c>
      <c r="E163" s="64">
        <f t="shared" ca="1" si="47"/>
        <v>39.6</v>
      </c>
      <c r="F163" s="64">
        <f t="shared" ca="1" si="47"/>
        <v>39.6</v>
      </c>
      <c r="G163" s="64">
        <f t="shared" ca="1" si="47"/>
        <v>39.6</v>
      </c>
      <c r="H163" s="64">
        <f t="shared" ca="1" si="47"/>
        <v>39.6</v>
      </c>
      <c r="I163" s="64">
        <f t="shared" ca="1" si="47"/>
        <v>39.6</v>
      </c>
      <c r="J163" s="64">
        <f t="shared" ca="1" si="48"/>
        <v>42.7</v>
      </c>
      <c r="K163" s="64">
        <f t="shared" ca="1" si="48"/>
        <v>42.7</v>
      </c>
      <c r="L163" s="64">
        <f t="shared" ca="1" si="48"/>
        <v>42.7</v>
      </c>
      <c r="M163" s="64">
        <f t="shared" ca="1" si="48"/>
        <v>42.7</v>
      </c>
      <c r="N163" s="64">
        <f t="shared" ca="1" si="48"/>
        <v>42.7</v>
      </c>
      <c r="P163" s="65" t="str">
        <f t="shared" si="46"/>
        <v>Maryborough City</v>
      </c>
      <c r="Q163" s="65" t="s">
        <v>1726</v>
      </c>
      <c r="R163" s="65" t="str">
        <f t="shared" ca="1" si="38"/>
        <v>MACI!$J$25:$T$25</v>
      </c>
      <c r="S163" s="65" t="str">
        <f t="shared" ca="1" si="39"/>
        <v>MACI!$U$25:$AQ$25</v>
      </c>
      <c r="T163" s="65" t="str">
        <f t="shared" ca="1" si="40"/>
        <v>MACI!$J$26:$T$26</v>
      </c>
      <c r="U163" s="65" t="str">
        <f t="shared" ca="1" si="41"/>
        <v>MACI!$U$26:$AQ$26</v>
      </c>
      <c r="V163" s="65"/>
      <c r="W163" s="65"/>
    </row>
    <row r="164" spans="2:23" x14ac:dyDescent="0.25">
      <c r="B164" s="59" t="s">
        <v>1419</v>
      </c>
      <c r="C164" s="60" t="s">
        <v>1286</v>
      </c>
      <c r="E164" s="64">
        <f t="shared" ca="1" si="47"/>
        <v>76.3</v>
      </c>
      <c r="F164" s="64">
        <f t="shared" ca="1" si="47"/>
        <v>76.3</v>
      </c>
      <c r="G164" s="64">
        <f t="shared" ca="1" si="47"/>
        <v>76.3</v>
      </c>
      <c r="H164" s="64">
        <f t="shared" ca="1" si="47"/>
        <v>76.3</v>
      </c>
      <c r="I164" s="64">
        <f t="shared" ca="1" si="47"/>
        <v>76.3</v>
      </c>
      <c r="J164" s="64">
        <f t="shared" ca="1" si="48"/>
        <v>77.7</v>
      </c>
      <c r="K164" s="64">
        <f t="shared" ca="1" si="48"/>
        <v>77.7</v>
      </c>
      <c r="L164" s="64">
        <f t="shared" ca="1" si="48"/>
        <v>77.7</v>
      </c>
      <c r="M164" s="64">
        <f t="shared" ca="1" si="48"/>
        <v>77.7</v>
      </c>
      <c r="N164" s="64">
        <f t="shared" ca="1" si="48"/>
        <v>77.7</v>
      </c>
      <c r="P164" s="65" t="str">
        <f t="shared" si="46"/>
        <v>Max Fulton</v>
      </c>
      <c r="Q164" s="65" t="s">
        <v>1727</v>
      </c>
      <c r="R164" s="65" t="str">
        <f t="shared" ca="1" si="38"/>
        <v>MAFU!$J$25:$T$25</v>
      </c>
      <c r="S164" s="65" t="str">
        <f t="shared" ca="1" si="39"/>
        <v>MAFU!$U$25:$AQ$25</v>
      </c>
      <c r="T164" s="65" t="str">
        <f t="shared" ca="1" si="40"/>
        <v>MAFU!$J$26:$T$26</v>
      </c>
      <c r="U164" s="65" t="str">
        <f t="shared" ca="1" si="41"/>
        <v>MAFU!$U$26:$AQ$26</v>
      </c>
      <c r="V164" s="65"/>
      <c r="W164" s="65"/>
    </row>
    <row r="165" spans="2:23" x14ac:dyDescent="0.25">
      <c r="B165" s="59" t="s">
        <v>1420</v>
      </c>
      <c r="C165" s="60" t="s">
        <v>1286</v>
      </c>
      <c r="E165" s="64">
        <f t="shared" ca="1" si="47"/>
        <v>15.1</v>
      </c>
      <c r="F165" s="64">
        <f t="shared" ca="1" si="47"/>
        <v>15.1</v>
      </c>
      <c r="G165" s="64">
        <f t="shared" ca="1" si="47"/>
        <v>15.1</v>
      </c>
      <c r="H165" s="64">
        <f t="shared" ca="1" si="47"/>
        <v>15.1</v>
      </c>
      <c r="I165" s="64">
        <f t="shared" ca="1" si="47"/>
        <v>15.1</v>
      </c>
      <c r="J165" s="64">
        <f t="shared" ca="1" si="48"/>
        <v>15.1</v>
      </c>
      <c r="K165" s="64">
        <f t="shared" ca="1" si="48"/>
        <v>15.1</v>
      </c>
      <c r="L165" s="64">
        <f t="shared" ca="1" si="48"/>
        <v>15.1</v>
      </c>
      <c r="M165" s="64">
        <f t="shared" ca="1" si="48"/>
        <v>15.1</v>
      </c>
      <c r="N165" s="64">
        <f t="shared" ca="1" si="48"/>
        <v>15.1</v>
      </c>
      <c r="P165" s="65" t="str">
        <f t="shared" si="46"/>
        <v>McKinley Creek</v>
      </c>
      <c r="Q165" s="65" t="s">
        <v>1728</v>
      </c>
      <c r="R165" s="65" t="str">
        <f t="shared" ca="1" si="38"/>
        <v>MCCR!$J$25:$T$25</v>
      </c>
      <c r="S165" s="65" t="str">
        <f t="shared" ca="1" si="39"/>
        <v>MCCR!$U$25:$AQ$25</v>
      </c>
      <c r="T165" s="65" t="str">
        <f t="shared" ca="1" si="40"/>
        <v>MCCR!$J$26:$T$26</v>
      </c>
      <c r="U165" s="65" t="str">
        <f t="shared" ca="1" si="41"/>
        <v>MCCR!$U$26:$AQ$26</v>
      </c>
      <c r="V165" s="65"/>
      <c r="W165" s="65"/>
    </row>
    <row r="166" spans="2:23" x14ac:dyDescent="0.25">
      <c r="B166" s="59" t="s">
        <v>1421</v>
      </c>
      <c r="C166" s="60" t="s">
        <v>1286</v>
      </c>
      <c r="E166" s="64">
        <f t="shared" ref="E166:I175" ca="1" si="49">IF(AND($R166&lt;&gt;"", $T166&lt;&gt;"", $E$2&lt;&gt;"", $E$2&lt;&gt;"-"), IF(INDEX(INDIRECT($T166), MATCH(E$5, INDIRECT($R166), 0))&lt;&gt;"", IF(ISNUMBER(INDEX(INDIRECT($T166), MATCH(E$5, INDIRECT($R166), 0))), ROUND(INDEX(INDIRECT($T166), MATCH(E$5, INDIRECT($R166), 0)), 1), IF($E$2="Meets Security Standard", PROPER(INDEX(INDIRECT($T166), MATCH(E$5, INDIRECT($R166), 0))), INDEX(INDIRECT($T166), MATCH(E$5, INDIRECT($R166), 0)))), ""), "")</f>
        <v>15.9</v>
      </c>
      <c r="F166" s="64">
        <f t="shared" ca="1" si="49"/>
        <v>15.9</v>
      </c>
      <c r="G166" s="64">
        <f t="shared" ca="1" si="49"/>
        <v>15.9</v>
      </c>
      <c r="H166" s="64">
        <f t="shared" ca="1" si="49"/>
        <v>15.9</v>
      </c>
      <c r="I166" s="64">
        <f t="shared" ca="1" si="49"/>
        <v>15.9</v>
      </c>
      <c r="J166" s="64">
        <f t="shared" ref="J166:N175" ca="1" si="50">IF(AND($S166&lt;&gt;"", $U166&lt;&gt;"", $E$2&lt;&gt;"", $E$2&lt;&gt;"-"), IF(INDEX(INDIRECT($U166), MATCH(TEXT(J$5, "????"), INDIRECT($S166), 0))&lt;&gt;"", IF(INDEX(INDIRECT($U166), MATCH(TEXT(J$5, "????"), INDIRECT($S166), 0))&lt;&gt;"", IF(ISNUMBER(INDEX(INDIRECT($U166), MATCH(TEXT(J$5, "????"), INDIRECT($S166), 0))), ROUND(INDEX(INDIRECT($U166), MATCH(TEXT(J$5, "????"), INDIRECT($S166), 0)), 1), IF($E$2="Meets Security Standard", PROPER(INDEX(INDIRECT($U166), MATCH(TEXT(J$5, "????"), INDIRECT($S166), 0))), INDEX(INDIRECT($U166), MATCH(TEXT(J$5, "????"), INDIRECT($S166), 0)))), ""), ""), "")</f>
        <v>17.3</v>
      </c>
      <c r="K166" s="64">
        <f t="shared" ca="1" si="50"/>
        <v>17.3</v>
      </c>
      <c r="L166" s="64">
        <f t="shared" ca="1" si="50"/>
        <v>17.3</v>
      </c>
      <c r="M166" s="64">
        <f t="shared" ca="1" si="50"/>
        <v>17.3</v>
      </c>
      <c r="N166" s="64">
        <f t="shared" ca="1" si="50"/>
        <v>17.3</v>
      </c>
      <c r="P166" s="65" t="str">
        <f t="shared" si="46"/>
        <v>Meadowvale</v>
      </c>
      <c r="Q166" s="65" t="s">
        <v>1729</v>
      </c>
      <c r="R166" s="65" t="str">
        <f t="shared" ca="1" si="38"/>
        <v>MEAD!$J$25:$T$25</v>
      </c>
      <c r="S166" s="65" t="str">
        <f t="shared" ca="1" si="39"/>
        <v>MEAD!$U$25:$AQ$25</v>
      </c>
      <c r="T166" s="65" t="str">
        <f t="shared" ca="1" si="40"/>
        <v>MEAD!$J$26:$T$26</v>
      </c>
      <c r="U166" s="65" t="str">
        <f t="shared" ca="1" si="41"/>
        <v>MEAD!$U$26:$AQ$26</v>
      </c>
      <c r="V166" s="65"/>
      <c r="W166" s="65"/>
    </row>
    <row r="167" spans="2:23" x14ac:dyDescent="0.25">
      <c r="B167" s="59" t="s">
        <v>1422</v>
      </c>
      <c r="C167" s="60" t="s">
        <v>1286</v>
      </c>
      <c r="E167" s="64">
        <f t="shared" ca="1" si="49"/>
        <v>1</v>
      </c>
      <c r="F167" s="64">
        <f t="shared" ca="1" si="49"/>
        <v>1</v>
      </c>
      <c r="G167" s="64">
        <f t="shared" ca="1" si="49"/>
        <v>1</v>
      </c>
      <c r="H167" s="64">
        <f t="shared" ca="1" si="49"/>
        <v>1</v>
      </c>
      <c r="I167" s="64">
        <f t="shared" ca="1" si="49"/>
        <v>1</v>
      </c>
      <c r="J167" s="64">
        <f t="shared" ca="1" si="50"/>
        <v>1.1000000000000001</v>
      </c>
      <c r="K167" s="64">
        <f t="shared" ca="1" si="50"/>
        <v>1.1000000000000001</v>
      </c>
      <c r="L167" s="64">
        <f t="shared" ca="1" si="50"/>
        <v>1.1000000000000001</v>
      </c>
      <c r="M167" s="64">
        <f t="shared" ca="1" si="50"/>
        <v>1.1000000000000001</v>
      </c>
      <c r="N167" s="64">
        <f t="shared" ca="1" si="50"/>
        <v>1.1000000000000001</v>
      </c>
      <c r="P167" s="65" t="str">
        <f t="shared" si="46"/>
        <v>Meandarra</v>
      </c>
      <c r="Q167" s="65" t="s">
        <v>1730</v>
      </c>
      <c r="R167" s="65" t="str">
        <f t="shared" ca="1" si="38"/>
        <v>MEAN!$J$25:$T$25</v>
      </c>
      <c r="S167" s="65" t="str">
        <f t="shared" ca="1" si="39"/>
        <v>MEAN!$U$25:$AQ$25</v>
      </c>
      <c r="T167" s="65" t="str">
        <f t="shared" ca="1" si="40"/>
        <v>MEAN!$J$26:$T$26</v>
      </c>
      <c r="U167" s="65" t="str">
        <f t="shared" ca="1" si="41"/>
        <v>MEAN!$U$26:$AQ$26</v>
      </c>
      <c r="V167" s="65"/>
      <c r="W167" s="65"/>
    </row>
    <row r="168" spans="2:23" x14ac:dyDescent="0.25">
      <c r="B168" s="59" t="s">
        <v>1423</v>
      </c>
      <c r="C168" s="60" t="s">
        <v>1286</v>
      </c>
      <c r="E168" s="64">
        <f t="shared" ca="1" si="49"/>
        <v>8.1</v>
      </c>
      <c r="F168" s="64">
        <f t="shared" ca="1" si="49"/>
        <v>8.1</v>
      </c>
      <c r="G168" s="64">
        <f t="shared" ca="1" si="49"/>
        <v>8.1</v>
      </c>
      <c r="H168" s="64">
        <f t="shared" ca="1" si="49"/>
        <v>8.1</v>
      </c>
      <c r="I168" s="64">
        <f t="shared" ca="1" si="49"/>
        <v>8.1</v>
      </c>
      <c r="J168" s="64">
        <f t="shared" ca="1" si="50"/>
        <v>8.3000000000000007</v>
      </c>
      <c r="K168" s="64">
        <f t="shared" ca="1" si="50"/>
        <v>8.3000000000000007</v>
      </c>
      <c r="L168" s="64">
        <f t="shared" ca="1" si="50"/>
        <v>8.3000000000000007</v>
      </c>
      <c r="M168" s="64">
        <f t="shared" ca="1" si="50"/>
        <v>8.3000000000000007</v>
      </c>
      <c r="N168" s="64">
        <f t="shared" ca="1" si="50"/>
        <v>8.3000000000000007</v>
      </c>
      <c r="P168" s="65" t="str">
        <f t="shared" si="46"/>
        <v>Merinda</v>
      </c>
      <c r="Q168" s="65" t="s">
        <v>1731</v>
      </c>
      <c r="R168" s="65" t="str">
        <f t="shared" ca="1" si="38"/>
        <v>MERI!$J$25:$T$25</v>
      </c>
      <c r="S168" s="65" t="str">
        <f t="shared" ca="1" si="39"/>
        <v>MERI!$U$25:$AQ$25</v>
      </c>
      <c r="T168" s="65" t="str">
        <f t="shared" ca="1" si="40"/>
        <v>MERI!$J$26:$T$26</v>
      </c>
      <c r="U168" s="65" t="str">
        <f t="shared" ca="1" si="41"/>
        <v>MERI!$U$26:$AQ$26</v>
      </c>
      <c r="V168" s="65"/>
      <c r="W168" s="65"/>
    </row>
    <row r="169" spans="2:23" x14ac:dyDescent="0.25">
      <c r="B169" s="59" t="s">
        <v>1424</v>
      </c>
      <c r="C169" s="60" t="s">
        <v>1286</v>
      </c>
      <c r="E169" s="64">
        <f t="shared" ca="1" si="49"/>
        <v>16.899999999999999</v>
      </c>
      <c r="F169" s="64">
        <f t="shared" ca="1" si="49"/>
        <v>16.899999999999999</v>
      </c>
      <c r="G169" s="64">
        <f t="shared" ca="1" si="49"/>
        <v>16.899999999999999</v>
      </c>
      <c r="H169" s="64">
        <f t="shared" ca="1" si="49"/>
        <v>16.899999999999999</v>
      </c>
      <c r="I169" s="64">
        <f t="shared" ca="1" si="49"/>
        <v>16.899999999999999</v>
      </c>
      <c r="J169" s="64">
        <f t="shared" ca="1" si="50"/>
        <v>18.5</v>
      </c>
      <c r="K169" s="64">
        <f t="shared" ca="1" si="50"/>
        <v>18.5</v>
      </c>
      <c r="L169" s="64">
        <f t="shared" ca="1" si="50"/>
        <v>18.5</v>
      </c>
      <c r="M169" s="64">
        <f t="shared" ca="1" si="50"/>
        <v>18.5</v>
      </c>
      <c r="N169" s="64">
        <f t="shared" ca="1" si="50"/>
        <v>18.5</v>
      </c>
      <c r="P169" s="65" t="str">
        <f t="shared" si="46"/>
        <v>Meringandan</v>
      </c>
      <c r="Q169" s="65" t="s">
        <v>1732</v>
      </c>
      <c r="R169" s="65" t="str">
        <f t="shared" ca="1" si="38"/>
        <v>MERN!$J$25:$T$25</v>
      </c>
      <c r="S169" s="65" t="str">
        <f t="shared" ca="1" si="39"/>
        <v>MERN!$U$25:$AQ$25</v>
      </c>
      <c r="T169" s="65" t="str">
        <f t="shared" ca="1" si="40"/>
        <v>MERN!$J$26:$T$26</v>
      </c>
      <c r="U169" s="65" t="str">
        <f t="shared" ca="1" si="41"/>
        <v>MERN!$U$26:$AQ$26</v>
      </c>
      <c r="V169" s="65"/>
      <c r="W169" s="65"/>
    </row>
    <row r="170" spans="2:23" x14ac:dyDescent="0.25">
      <c r="B170" s="59" t="s">
        <v>1425</v>
      </c>
      <c r="C170" s="60" t="s">
        <v>1286</v>
      </c>
      <c r="E170" s="64">
        <f t="shared" ca="1" si="49"/>
        <v>15.3</v>
      </c>
      <c r="F170" s="64">
        <f t="shared" ca="1" si="49"/>
        <v>15.3</v>
      </c>
      <c r="G170" s="64">
        <f t="shared" ca="1" si="49"/>
        <v>15.3</v>
      </c>
      <c r="H170" s="64">
        <f t="shared" ca="1" si="49"/>
        <v>15.3</v>
      </c>
      <c r="I170" s="64">
        <f t="shared" ca="1" si="49"/>
        <v>15.3</v>
      </c>
      <c r="J170" s="64">
        <f t="shared" ca="1" si="50"/>
        <v>18.600000000000001</v>
      </c>
      <c r="K170" s="64">
        <f t="shared" ca="1" si="50"/>
        <v>18.600000000000001</v>
      </c>
      <c r="L170" s="64">
        <f t="shared" ca="1" si="50"/>
        <v>18.600000000000001</v>
      </c>
      <c r="M170" s="64">
        <f t="shared" ca="1" si="50"/>
        <v>18.600000000000001</v>
      </c>
      <c r="N170" s="64">
        <f t="shared" ca="1" si="50"/>
        <v>18.600000000000001</v>
      </c>
      <c r="P170" s="65" t="str">
        <f t="shared" si="46"/>
        <v>Middlemount</v>
      </c>
      <c r="Q170" s="65" t="s">
        <v>1733</v>
      </c>
      <c r="R170" s="65" t="str">
        <f t="shared" ca="1" si="38"/>
        <v>MIDD!$J$25:$T$25</v>
      </c>
      <c r="S170" s="65" t="str">
        <f t="shared" ca="1" si="39"/>
        <v>MIDD!$U$25:$AQ$25</v>
      </c>
      <c r="T170" s="65" t="str">
        <f t="shared" ca="1" si="40"/>
        <v>MIDD!$J$26:$T$26</v>
      </c>
      <c r="U170" s="65" t="str">
        <f t="shared" ca="1" si="41"/>
        <v>MIDD!$U$26:$AQ$26</v>
      </c>
      <c r="V170" s="65"/>
      <c r="W170" s="65"/>
    </row>
    <row r="171" spans="2:23" x14ac:dyDescent="0.25">
      <c r="B171" s="59" t="s">
        <v>1426</v>
      </c>
      <c r="C171" s="60" t="s">
        <v>1286</v>
      </c>
      <c r="E171" s="64">
        <f t="shared" ca="1" si="49"/>
        <v>8.1</v>
      </c>
      <c r="F171" s="64">
        <f t="shared" ca="1" si="49"/>
        <v>8.1</v>
      </c>
      <c r="G171" s="64">
        <f t="shared" ca="1" si="49"/>
        <v>8.1</v>
      </c>
      <c r="H171" s="64">
        <f t="shared" ca="1" si="49"/>
        <v>8.1</v>
      </c>
      <c r="I171" s="64">
        <f t="shared" ca="1" si="49"/>
        <v>8.1</v>
      </c>
      <c r="J171" s="64">
        <f t="shared" ca="1" si="50"/>
        <v>9.4</v>
      </c>
      <c r="K171" s="64">
        <f t="shared" ca="1" si="50"/>
        <v>9.4</v>
      </c>
      <c r="L171" s="64">
        <f t="shared" ca="1" si="50"/>
        <v>9.4</v>
      </c>
      <c r="M171" s="64">
        <f t="shared" ca="1" si="50"/>
        <v>9.4</v>
      </c>
      <c r="N171" s="64">
        <f t="shared" ca="1" si="50"/>
        <v>9.4</v>
      </c>
      <c r="P171" s="65" t="str">
        <f t="shared" si="46"/>
        <v>Miles</v>
      </c>
      <c r="Q171" s="65" t="s">
        <v>1734</v>
      </c>
      <c r="R171" s="65" t="str">
        <f t="shared" ca="1" si="38"/>
        <v>MILE!$J$25:$T$25</v>
      </c>
      <c r="S171" s="65" t="str">
        <f t="shared" ca="1" si="39"/>
        <v>MILE!$U$25:$AQ$25</v>
      </c>
      <c r="T171" s="65" t="str">
        <f t="shared" ca="1" si="40"/>
        <v>MILE!$J$26:$T$26</v>
      </c>
      <c r="U171" s="65" t="str">
        <f t="shared" ca="1" si="41"/>
        <v>MILE!$U$26:$AQ$26</v>
      </c>
      <c r="V171" s="65"/>
      <c r="W171" s="65"/>
    </row>
    <row r="172" spans="2:23" x14ac:dyDescent="0.25">
      <c r="B172" s="59" t="s">
        <v>1427</v>
      </c>
      <c r="C172" s="60" t="s">
        <v>1286</v>
      </c>
      <c r="E172" s="64">
        <f t="shared" ca="1" si="49"/>
        <v>1.5</v>
      </c>
      <c r="F172" s="64">
        <f t="shared" ca="1" si="49"/>
        <v>1.5</v>
      </c>
      <c r="G172" s="64">
        <f t="shared" ca="1" si="49"/>
        <v>1.5</v>
      </c>
      <c r="H172" s="64">
        <f t="shared" ca="1" si="49"/>
        <v>1.5</v>
      </c>
      <c r="I172" s="64">
        <f t="shared" ca="1" si="49"/>
        <v>1.5</v>
      </c>
      <c r="J172" s="64">
        <f t="shared" ca="1" si="50"/>
        <v>1.6</v>
      </c>
      <c r="K172" s="64">
        <f t="shared" ca="1" si="50"/>
        <v>1.6</v>
      </c>
      <c r="L172" s="64">
        <f t="shared" ca="1" si="50"/>
        <v>1.6</v>
      </c>
      <c r="M172" s="64">
        <f t="shared" ca="1" si="50"/>
        <v>1.6</v>
      </c>
      <c r="N172" s="64">
        <f t="shared" ca="1" si="50"/>
        <v>1.6</v>
      </c>
      <c r="P172" s="65" t="str">
        <f t="shared" si="46"/>
        <v>Miles-Condamine</v>
      </c>
      <c r="Q172" s="65" t="s">
        <v>1735</v>
      </c>
      <c r="R172" s="65" t="str">
        <f t="shared" ca="1" si="38"/>
        <v>MICO!$J$25:$T$25</v>
      </c>
      <c r="S172" s="65" t="str">
        <f t="shared" ca="1" si="39"/>
        <v>MICO!$U$25:$AQ$25</v>
      </c>
      <c r="T172" s="65" t="str">
        <f t="shared" ca="1" si="40"/>
        <v>MICO!$J$26:$T$26</v>
      </c>
      <c r="U172" s="65" t="str">
        <f t="shared" ca="1" si="41"/>
        <v>MICO!$U$26:$AQ$26</v>
      </c>
      <c r="V172" s="65"/>
      <c r="W172" s="65"/>
    </row>
    <row r="173" spans="2:23" x14ac:dyDescent="0.25">
      <c r="B173" s="59" t="s">
        <v>1428</v>
      </c>
      <c r="C173" s="60" t="s">
        <v>1286</v>
      </c>
      <c r="E173" s="64">
        <f t="shared" ca="1" si="49"/>
        <v>5.6</v>
      </c>
      <c r="F173" s="64">
        <f t="shared" ca="1" si="49"/>
        <v>5.6</v>
      </c>
      <c r="G173" s="64">
        <f t="shared" ca="1" si="49"/>
        <v>5.6</v>
      </c>
      <c r="H173" s="64">
        <f t="shared" ca="1" si="49"/>
        <v>5.6</v>
      </c>
      <c r="I173" s="64">
        <f t="shared" ca="1" si="49"/>
        <v>5.6</v>
      </c>
      <c r="J173" s="64">
        <f t="shared" ca="1" si="50"/>
        <v>6.5</v>
      </c>
      <c r="K173" s="64">
        <f t="shared" ca="1" si="50"/>
        <v>6.5</v>
      </c>
      <c r="L173" s="64">
        <f t="shared" ca="1" si="50"/>
        <v>6.5</v>
      </c>
      <c r="M173" s="64">
        <f t="shared" ca="1" si="50"/>
        <v>6.5</v>
      </c>
      <c r="N173" s="64">
        <f t="shared" ca="1" si="50"/>
        <v>6.5</v>
      </c>
      <c r="P173" s="65" t="str">
        <f t="shared" si="46"/>
        <v>Millaroo</v>
      </c>
      <c r="Q173" s="65" t="s">
        <v>1736</v>
      </c>
      <c r="R173" s="65" t="str">
        <f t="shared" ca="1" si="38"/>
        <v>MILL!$J$25:$T$25</v>
      </c>
      <c r="S173" s="65" t="str">
        <f t="shared" ca="1" si="39"/>
        <v>MILL!$U$25:$AQ$25</v>
      </c>
      <c r="T173" s="65" t="str">
        <f t="shared" ca="1" si="40"/>
        <v>MILL!$J$26:$T$26</v>
      </c>
      <c r="U173" s="65" t="str">
        <f t="shared" ca="1" si="41"/>
        <v>MILL!$U$26:$AQ$26</v>
      </c>
      <c r="V173" s="65"/>
      <c r="W173" s="65"/>
    </row>
    <row r="174" spans="2:23" x14ac:dyDescent="0.25">
      <c r="B174" s="59" t="s">
        <v>1429</v>
      </c>
      <c r="C174" s="60" t="s">
        <v>1286</v>
      </c>
      <c r="E174" s="64">
        <f t="shared" ca="1" si="49"/>
        <v>10.6</v>
      </c>
      <c r="F174" s="64">
        <f t="shared" ca="1" si="49"/>
        <v>10.6</v>
      </c>
      <c r="G174" s="64">
        <f t="shared" ca="1" si="49"/>
        <v>10.6</v>
      </c>
      <c r="H174" s="64">
        <f t="shared" ca="1" si="49"/>
        <v>10.6</v>
      </c>
      <c r="I174" s="64">
        <f t="shared" ca="1" si="49"/>
        <v>10.6</v>
      </c>
      <c r="J174" s="64">
        <f t="shared" ca="1" si="50"/>
        <v>12.2</v>
      </c>
      <c r="K174" s="64">
        <f t="shared" ca="1" si="50"/>
        <v>12.2</v>
      </c>
      <c r="L174" s="64">
        <f t="shared" ca="1" si="50"/>
        <v>12.2</v>
      </c>
      <c r="M174" s="64">
        <f t="shared" ca="1" si="50"/>
        <v>12.2</v>
      </c>
      <c r="N174" s="64">
        <f t="shared" ca="1" si="50"/>
        <v>12.2</v>
      </c>
      <c r="P174" s="65" t="str">
        <f t="shared" si="46"/>
        <v>Millchester</v>
      </c>
      <c r="Q174" s="65" t="s">
        <v>1737</v>
      </c>
      <c r="R174" s="65" t="str">
        <f t="shared" ca="1" si="38"/>
        <v>MILC!$J$25:$T$25</v>
      </c>
      <c r="S174" s="65" t="str">
        <f t="shared" ca="1" si="39"/>
        <v>MILC!$U$25:$AQ$25</v>
      </c>
      <c r="T174" s="65" t="str">
        <f t="shared" ca="1" si="40"/>
        <v>MILC!$J$26:$T$26</v>
      </c>
      <c r="U174" s="65" t="str">
        <f t="shared" ca="1" si="41"/>
        <v>MILC!$U$26:$AQ$26</v>
      </c>
      <c r="V174" s="65"/>
      <c r="W174" s="65"/>
    </row>
    <row r="175" spans="2:23" x14ac:dyDescent="0.25">
      <c r="B175" s="59" t="s">
        <v>1558</v>
      </c>
      <c r="C175" s="60" t="s">
        <v>1539</v>
      </c>
      <c r="E175" s="64">
        <f t="shared" ca="1" si="49"/>
        <v>68</v>
      </c>
      <c r="F175" s="64">
        <f t="shared" ca="1" si="49"/>
        <v>68</v>
      </c>
      <c r="G175" s="64">
        <f t="shared" ca="1" si="49"/>
        <v>68</v>
      </c>
      <c r="H175" s="64">
        <f t="shared" ca="1" si="49"/>
        <v>68</v>
      </c>
      <c r="I175" s="64">
        <f t="shared" ca="1" si="49"/>
        <v>68</v>
      </c>
      <c r="J175" s="64">
        <f t="shared" ca="1" si="50"/>
        <v>68</v>
      </c>
      <c r="K175" s="64">
        <f t="shared" ca="1" si="50"/>
        <v>68</v>
      </c>
      <c r="L175" s="64">
        <f t="shared" ca="1" si="50"/>
        <v>68</v>
      </c>
      <c r="M175" s="64">
        <f t="shared" ca="1" si="50"/>
        <v>68</v>
      </c>
      <c r="N175" s="64">
        <f t="shared" ca="1" si="50"/>
        <v>68</v>
      </c>
      <c r="P175" s="65" t="str">
        <f t="shared" si="46"/>
        <v>Millchester BSP</v>
      </c>
      <c r="Q175" s="65" t="s">
        <v>1738</v>
      </c>
      <c r="R175" s="65" t="str">
        <f t="shared" ca="1" si="38"/>
        <v>'T095'!$I$23:$S$23</v>
      </c>
      <c r="S175" s="65" t="str">
        <f t="shared" ca="1" si="39"/>
        <v>'T095'!$T$23:$AQ$23</v>
      </c>
      <c r="T175" s="65" t="str">
        <f t="shared" ca="1" si="40"/>
        <v>'T095'!$I$24:$S$24</v>
      </c>
      <c r="U175" s="65" t="str">
        <f t="shared" ca="1" si="41"/>
        <v>'T095'!$T$24:$AQ$24</v>
      </c>
      <c r="V175" s="65"/>
      <c r="W175" s="65"/>
    </row>
    <row r="176" spans="2:23" x14ac:dyDescent="0.25">
      <c r="B176" s="59" t="s">
        <v>1430</v>
      </c>
      <c r="C176" s="60" t="s">
        <v>1286</v>
      </c>
      <c r="E176" s="64">
        <f t="shared" ref="E176:I185" ca="1" si="51">IF(AND($R176&lt;&gt;"", $T176&lt;&gt;"", $E$2&lt;&gt;"", $E$2&lt;&gt;"-"), IF(INDEX(INDIRECT($T176), MATCH(E$5, INDIRECT($R176), 0))&lt;&gt;"", IF(ISNUMBER(INDEX(INDIRECT($T176), MATCH(E$5, INDIRECT($R176), 0))), ROUND(INDEX(INDIRECT($T176), MATCH(E$5, INDIRECT($R176), 0)), 1), IF($E$2="Meets Security Standard", PROPER(INDEX(INDIRECT($T176), MATCH(E$5, INDIRECT($R176), 0))), INDEX(INDIRECT($T176), MATCH(E$5, INDIRECT($R176), 0)))), ""), "")</f>
        <v>7.6</v>
      </c>
      <c r="F176" s="64">
        <f t="shared" ca="1" si="51"/>
        <v>7.6</v>
      </c>
      <c r="G176" s="64">
        <f t="shared" ca="1" si="51"/>
        <v>7.6</v>
      </c>
      <c r="H176" s="64">
        <f t="shared" ca="1" si="51"/>
        <v>7.6</v>
      </c>
      <c r="I176" s="64">
        <f t="shared" ca="1" si="51"/>
        <v>7.6</v>
      </c>
      <c r="J176" s="64">
        <f t="shared" ref="J176:N185" ca="1" si="52">IF(AND($S176&lt;&gt;"", $U176&lt;&gt;"", $E$2&lt;&gt;"", $E$2&lt;&gt;"-"), IF(INDEX(INDIRECT($U176), MATCH(TEXT(J$5, "????"), INDIRECT($S176), 0))&lt;&gt;"", IF(INDEX(INDIRECT($U176), MATCH(TEXT(J$5, "????"), INDIRECT($S176), 0))&lt;&gt;"", IF(ISNUMBER(INDEX(INDIRECT($U176), MATCH(TEXT(J$5, "????"), INDIRECT($S176), 0))), ROUND(INDEX(INDIRECT($U176), MATCH(TEXT(J$5, "????"), INDIRECT($S176), 0)), 1), IF($E$2="Meets Security Standard", PROPER(INDEX(INDIRECT($U176), MATCH(TEXT(J$5, "????"), INDIRECT($S176), 0))), INDEX(INDIRECT($U176), MATCH(TEXT(J$5, "????"), INDIRECT($S176), 0)))), ""), ""), "")</f>
        <v>8.5</v>
      </c>
      <c r="K176" s="64">
        <f t="shared" ca="1" si="52"/>
        <v>8.5</v>
      </c>
      <c r="L176" s="64">
        <f t="shared" ca="1" si="52"/>
        <v>8.5</v>
      </c>
      <c r="M176" s="64">
        <f t="shared" ca="1" si="52"/>
        <v>8.5</v>
      </c>
      <c r="N176" s="64">
        <f t="shared" ca="1" si="52"/>
        <v>8.5</v>
      </c>
      <c r="P176" s="65" t="str">
        <f t="shared" si="46"/>
        <v>Millmerran</v>
      </c>
      <c r="Q176" s="65" t="s">
        <v>1739</v>
      </c>
      <c r="R176" s="65" t="str">
        <f t="shared" ca="1" si="38"/>
        <v>MILM!$J$25:$T$25</v>
      </c>
      <c r="S176" s="65" t="str">
        <f t="shared" ca="1" si="39"/>
        <v>MILM!$U$25:$AQ$25</v>
      </c>
      <c r="T176" s="65" t="str">
        <f t="shared" ca="1" si="40"/>
        <v>MILM!$J$26:$T$26</v>
      </c>
      <c r="U176" s="65" t="str">
        <f t="shared" ca="1" si="41"/>
        <v>MILM!$U$26:$AQ$26</v>
      </c>
      <c r="V176" s="65"/>
      <c r="W176" s="65"/>
    </row>
    <row r="177" spans="2:23" x14ac:dyDescent="0.25">
      <c r="B177" s="59" t="s">
        <v>1431</v>
      </c>
      <c r="C177" s="60" t="s">
        <v>1286</v>
      </c>
      <c r="E177" s="64">
        <f t="shared" ca="1" si="51"/>
        <v>0.3</v>
      </c>
      <c r="F177" s="64">
        <f t="shared" ca="1" si="51"/>
        <v>0.3</v>
      </c>
      <c r="G177" s="64">
        <f t="shared" ca="1" si="51"/>
        <v>0.3</v>
      </c>
      <c r="H177" s="64">
        <f t="shared" ca="1" si="51"/>
        <v>0.3</v>
      </c>
      <c r="I177" s="64">
        <f t="shared" ca="1" si="51"/>
        <v>0.3</v>
      </c>
      <c r="J177" s="64">
        <f t="shared" ca="1" si="52"/>
        <v>0.3</v>
      </c>
      <c r="K177" s="64">
        <f t="shared" ca="1" si="52"/>
        <v>0.3</v>
      </c>
      <c r="L177" s="64">
        <f t="shared" ca="1" si="52"/>
        <v>0.3</v>
      </c>
      <c r="M177" s="64">
        <f t="shared" ca="1" si="52"/>
        <v>0.3</v>
      </c>
      <c r="N177" s="64">
        <f t="shared" ca="1" si="52"/>
        <v>0.3</v>
      </c>
      <c r="P177" s="65" t="str">
        <f t="shared" si="46"/>
        <v>Mingela</v>
      </c>
      <c r="Q177" s="65" t="s">
        <v>1740</v>
      </c>
      <c r="R177" s="65" t="str">
        <f t="shared" ca="1" si="38"/>
        <v>MING!$J$25:$T$25</v>
      </c>
      <c r="S177" s="65" t="str">
        <f t="shared" ca="1" si="39"/>
        <v>MING!$U$25:$AQ$25</v>
      </c>
      <c r="T177" s="65" t="str">
        <f t="shared" ca="1" si="40"/>
        <v>MING!$J$26:$T$26</v>
      </c>
      <c r="U177" s="65" t="str">
        <f t="shared" ca="1" si="41"/>
        <v>MING!$U$26:$AQ$26</v>
      </c>
      <c r="V177" s="65"/>
      <c r="W177" s="65"/>
    </row>
    <row r="178" spans="2:23" x14ac:dyDescent="0.25">
      <c r="B178" s="59" t="s">
        <v>1432</v>
      </c>
      <c r="C178" s="60" t="s">
        <v>1286</v>
      </c>
      <c r="E178" s="64">
        <f t="shared" ca="1" si="51"/>
        <v>6.1</v>
      </c>
      <c r="F178" s="64">
        <f t="shared" ca="1" si="51"/>
        <v>6.1</v>
      </c>
      <c r="G178" s="64">
        <f t="shared" ca="1" si="51"/>
        <v>6.1</v>
      </c>
      <c r="H178" s="64">
        <f t="shared" ca="1" si="51"/>
        <v>6.1</v>
      </c>
      <c r="I178" s="64">
        <f t="shared" ca="1" si="51"/>
        <v>6.1</v>
      </c>
      <c r="J178" s="64">
        <f t="shared" ca="1" si="52"/>
        <v>7</v>
      </c>
      <c r="K178" s="64">
        <f t="shared" ca="1" si="52"/>
        <v>7</v>
      </c>
      <c r="L178" s="64">
        <f t="shared" ca="1" si="52"/>
        <v>7</v>
      </c>
      <c r="M178" s="64">
        <f t="shared" ca="1" si="52"/>
        <v>7</v>
      </c>
      <c r="N178" s="64">
        <f t="shared" ca="1" si="52"/>
        <v>7</v>
      </c>
      <c r="P178" s="65" t="str">
        <f t="shared" si="46"/>
        <v>Mirani</v>
      </c>
      <c r="Q178" s="65" t="s">
        <v>1741</v>
      </c>
      <c r="R178" s="65" t="str">
        <f t="shared" ca="1" si="38"/>
        <v>MIRA!$J$25:$T$25</v>
      </c>
      <c r="S178" s="65" t="str">
        <f t="shared" ca="1" si="39"/>
        <v>MIRA!$U$25:$AQ$25</v>
      </c>
      <c r="T178" s="65" t="str">
        <f t="shared" ca="1" si="40"/>
        <v>MIRA!$J$26:$T$26</v>
      </c>
      <c r="U178" s="65" t="str">
        <f t="shared" ca="1" si="41"/>
        <v>MIRA!$U$26:$AQ$26</v>
      </c>
      <c r="V178" s="65"/>
      <c r="W178" s="65"/>
    </row>
    <row r="179" spans="2:23" x14ac:dyDescent="0.25">
      <c r="B179" s="59" t="s">
        <v>1433</v>
      </c>
      <c r="C179" s="60" t="s">
        <v>1286</v>
      </c>
      <c r="E179" s="64">
        <f t="shared" ca="1" si="51"/>
        <v>9.1</v>
      </c>
      <c r="F179" s="64">
        <f t="shared" ca="1" si="51"/>
        <v>9.1</v>
      </c>
      <c r="G179" s="64">
        <f t="shared" ca="1" si="51"/>
        <v>9.1</v>
      </c>
      <c r="H179" s="64">
        <f t="shared" ca="1" si="51"/>
        <v>9.1</v>
      </c>
      <c r="I179" s="64">
        <f t="shared" ca="1" si="51"/>
        <v>9.1</v>
      </c>
      <c r="J179" s="64">
        <f t="shared" ca="1" si="52"/>
        <v>9.4</v>
      </c>
      <c r="K179" s="64">
        <f t="shared" ca="1" si="52"/>
        <v>9.4</v>
      </c>
      <c r="L179" s="64">
        <f t="shared" ca="1" si="52"/>
        <v>9.4</v>
      </c>
      <c r="M179" s="64">
        <f t="shared" ca="1" si="52"/>
        <v>9.4</v>
      </c>
      <c r="N179" s="64">
        <f t="shared" ca="1" si="52"/>
        <v>9.4</v>
      </c>
      <c r="P179" s="65" t="str">
        <f t="shared" si="46"/>
        <v>Miriam Vale</v>
      </c>
      <c r="Q179" s="65" t="s">
        <v>1742</v>
      </c>
      <c r="R179" s="65" t="str">
        <f t="shared" ca="1" si="38"/>
        <v>MIVA!$J$25:$T$25</v>
      </c>
      <c r="S179" s="65" t="str">
        <f t="shared" ca="1" si="39"/>
        <v>MIVA!$U$25:$AQ$25</v>
      </c>
      <c r="T179" s="65" t="str">
        <f t="shared" ca="1" si="40"/>
        <v>MIVA!$J$26:$T$26</v>
      </c>
      <c r="U179" s="65" t="str">
        <f t="shared" ca="1" si="41"/>
        <v>MIVA!$U$26:$AQ$26</v>
      </c>
      <c r="V179" s="65"/>
      <c r="W179" s="65"/>
    </row>
    <row r="180" spans="2:23" x14ac:dyDescent="0.25">
      <c r="B180" s="59" t="s">
        <v>1434</v>
      </c>
      <c r="C180" s="60" t="s">
        <v>1286</v>
      </c>
      <c r="E180" s="64">
        <f t="shared" ca="1" si="51"/>
        <v>2.2999999999999998</v>
      </c>
      <c r="F180" s="64">
        <f t="shared" ca="1" si="51"/>
        <v>2.2999999999999998</v>
      </c>
      <c r="G180" s="64">
        <f t="shared" ca="1" si="51"/>
        <v>2.2999999999999998</v>
      </c>
      <c r="H180" s="64">
        <f t="shared" ca="1" si="51"/>
        <v>2.2999999999999998</v>
      </c>
      <c r="I180" s="64">
        <f t="shared" ca="1" si="51"/>
        <v>2.2999999999999998</v>
      </c>
      <c r="J180" s="64">
        <f t="shared" ca="1" si="52"/>
        <v>2.2999999999999998</v>
      </c>
      <c r="K180" s="64">
        <f t="shared" ca="1" si="52"/>
        <v>2.2999999999999998</v>
      </c>
      <c r="L180" s="64">
        <f t="shared" ca="1" si="52"/>
        <v>2.2999999999999998</v>
      </c>
      <c r="M180" s="64">
        <f t="shared" ca="1" si="52"/>
        <v>2.2999999999999998</v>
      </c>
      <c r="N180" s="64">
        <f t="shared" ca="1" si="52"/>
        <v>2.2999999999999998</v>
      </c>
      <c r="P180" s="65" t="str">
        <f t="shared" si="46"/>
        <v>Mitchell</v>
      </c>
      <c r="Q180" s="65" t="s">
        <v>1743</v>
      </c>
      <c r="R180" s="65" t="str">
        <f t="shared" ca="1" si="38"/>
        <v>MITC!$J$25:$T$25</v>
      </c>
      <c r="S180" s="65" t="str">
        <f t="shared" ca="1" si="39"/>
        <v>MITC!$U$25:$AQ$25</v>
      </c>
      <c r="T180" s="65" t="str">
        <f t="shared" ca="1" si="40"/>
        <v>MITC!$J$26:$T$26</v>
      </c>
      <c r="U180" s="65" t="str">
        <f t="shared" ca="1" si="41"/>
        <v>MITC!$U$26:$AQ$26</v>
      </c>
      <c r="V180" s="65"/>
      <c r="W180" s="65"/>
    </row>
    <row r="181" spans="2:23" x14ac:dyDescent="0.25">
      <c r="B181" s="59" t="s">
        <v>1435</v>
      </c>
      <c r="C181" s="60" t="s">
        <v>1286</v>
      </c>
      <c r="E181" s="64">
        <f t="shared" ca="1" si="51"/>
        <v>7.6</v>
      </c>
      <c r="F181" s="64">
        <f t="shared" ca="1" si="51"/>
        <v>7.6</v>
      </c>
      <c r="G181" s="64">
        <f t="shared" ca="1" si="51"/>
        <v>7.6</v>
      </c>
      <c r="H181" s="64">
        <f t="shared" ca="1" si="51"/>
        <v>7.6</v>
      </c>
      <c r="I181" s="64">
        <f t="shared" ca="1" si="51"/>
        <v>7.6</v>
      </c>
      <c r="J181" s="64">
        <f t="shared" ca="1" si="52"/>
        <v>8</v>
      </c>
      <c r="K181" s="64">
        <f t="shared" ca="1" si="52"/>
        <v>8</v>
      </c>
      <c r="L181" s="64">
        <f t="shared" ca="1" si="52"/>
        <v>8</v>
      </c>
      <c r="M181" s="64">
        <f t="shared" ca="1" si="52"/>
        <v>8</v>
      </c>
      <c r="N181" s="64">
        <f t="shared" ca="1" si="52"/>
        <v>8</v>
      </c>
      <c r="P181" s="65" t="str">
        <f t="shared" si="46"/>
        <v>Mona Park</v>
      </c>
      <c r="Q181" s="65" t="s">
        <v>1744</v>
      </c>
      <c r="R181" s="65" t="str">
        <f t="shared" ca="1" si="38"/>
        <v>MOPA!$J$25:$T$25</v>
      </c>
      <c r="S181" s="65" t="str">
        <f t="shared" ca="1" si="39"/>
        <v>MOPA!$U$25:$AQ$25</v>
      </c>
      <c r="T181" s="65" t="str">
        <f t="shared" ca="1" si="40"/>
        <v>MOPA!$J$26:$T$26</v>
      </c>
      <c r="U181" s="65" t="str">
        <f t="shared" ca="1" si="41"/>
        <v>MOPA!$U$26:$AQ$26</v>
      </c>
      <c r="V181" s="65"/>
      <c r="W181" s="65"/>
    </row>
    <row r="182" spans="2:23" x14ac:dyDescent="0.25">
      <c r="B182" s="59" t="s">
        <v>1436</v>
      </c>
      <c r="C182" s="60" t="s">
        <v>1286</v>
      </c>
      <c r="E182" s="64">
        <f t="shared" ca="1" si="51"/>
        <v>1.5</v>
      </c>
      <c r="F182" s="64">
        <f t="shared" ca="1" si="51"/>
        <v>1.5</v>
      </c>
      <c r="G182" s="64">
        <f t="shared" ca="1" si="51"/>
        <v>1.5</v>
      </c>
      <c r="H182" s="64">
        <f t="shared" ca="1" si="51"/>
        <v>1.5</v>
      </c>
      <c r="I182" s="64">
        <f t="shared" ca="1" si="51"/>
        <v>1.5</v>
      </c>
      <c r="J182" s="64">
        <f t="shared" ca="1" si="52"/>
        <v>1.5</v>
      </c>
      <c r="K182" s="64">
        <f t="shared" ca="1" si="52"/>
        <v>1.5</v>
      </c>
      <c r="L182" s="64">
        <f t="shared" ca="1" si="52"/>
        <v>1.5</v>
      </c>
      <c r="M182" s="64">
        <f t="shared" ca="1" si="52"/>
        <v>1.5</v>
      </c>
      <c r="N182" s="64">
        <f t="shared" ca="1" si="52"/>
        <v>1.5</v>
      </c>
      <c r="P182" s="65" t="str">
        <f t="shared" si="46"/>
        <v>Monduran Dam</v>
      </c>
      <c r="Q182" s="65" t="s">
        <v>1745</v>
      </c>
      <c r="R182" s="65" t="str">
        <f t="shared" ca="1" si="38"/>
        <v>MODA!$J$25:$T$25</v>
      </c>
      <c r="S182" s="65" t="str">
        <f t="shared" ca="1" si="39"/>
        <v>MODA!$U$25:$AQ$25</v>
      </c>
      <c r="T182" s="65" t="str">
        <f t="shared" ca="1" si="40"/>
        <v>MODA!$J$26:$T$26</v>
      </c>
      <c r="U182" s="65" t="str">
        <f t="shared" ca="1" si="41"/>
        <v>MODA!$U$26:$AQ$26</v>
      </c>
      <c r="V182" s="65"/>
      <c r="W182" s="65"/>
    </row>
    <row r="183" spans="2:23" x14ac:dyDescent="0.25">
      <c r="B183" s="59" t="s">
        <v>1437</v>
      </c>
      <c r="C183" s="60" t="s">
        <v>1286</v>
      </c>
      <c r="E183" s="64">
        <f t="shared" ca="1" si="51"/>
        <v>14</v>
      </c>
      <c r="F183" s="64">
        <f t="shared" ca="1" si="51"/>
        <v>14</v>
      </c>
      <c r="G183" s="64">
        <f t="shared" ca="1" si="51"/>
        <v>14</v>
      </c>
      <c r="H183" s="64">
        <f t="shared" ca="1" si="51"/>
        <v>14</v>
      </c>
      <c r="I183" s="64">
        <f t="shared" ca="1" si="51"/>
        <v>14</v>
      </c>
      <c r="J183" s="64">
        <f t="shared" ca="1" si="52"/>
        <v>16.7</v>
      </c>
      <c r="K183" s="64">
        <f t="shared" ca="1" si="52"/>
        <v>16.7</v>
      </c>
      <c r="L183" s="64">
        <f t="shared" ca="1" si="52"/>
        <v>16.7</v>
      </c>
      <c r="M183" s="64">
        <f t="shared" ca="1" si="52"/>
        <v>16.7</v>
      </c>
      <c r="N183" s="64">
        <f t="shared" ca="1" si="52"/>
        <v>16.7</v>
      </c>
      <c r="P183" s="65" t="str">
        <f t="shared" si="46"/>
        <v>Monto</v>
      </c>
      <c r="Q183" s="65" t="s">
        <v>1746</v>
      </c>
      <c r="R183" s="65" t="str">
        <f t="shared" ca="1" si="38"/>
        <v>MONT!$J$25:$T$25</v>
      </c>
      <c r="S183" s="65" t="str">
        <f t="shared" ca="1" si="39"/>
        <v>MONT!$U$25:$AQ$25</v>
      </c>
      <c r="T183" s="65" t="str">
        <f t="shared" ca="1" si="40"/>
        <v>MONT!$J$26:$T$26</v>
      </c>
      <c r="U183" s="65" t="str">
        <f t="shared" ca="1" si="41"/>
        <v>MONT!$U$26:$AQ$26</v>
      </c>
      <c r="V183" s="65"/>
      <c r="W183" s="65"/>
    </row>
    <row r="184" spans="2:23" x14ac:dyDescent="0.25">
      <c r="B184" s="59" t="s">
        <v>1438</v>
      </c>
      <c r="C184" s="60" t="s">
        <v>1286</v>
      </c>
      <c r="E184" s="64">
        <f t="shared" ca="1" si="51"/>
        <v>10.5</v>
      </c>
      <c r="F184" s="64">
        <f t="shared" ca="1" si="51"/>
        <v>10.5</v>
      </c>
      <c r="G184" s="64">
        <f t="shared" ca="1" si="51"/>
        <v>10.5</v>
      </c>
      <c r="H184" s="64">
        <f t="shared" ca="1" si="51"/>
        <v>10.5</v>
      </c>
      <c r="I184" s="64">
        <f t="shared" ca="1" si="51"/>
        <v>10.5</v>
      </c>
      <c r="J184" s="64">
        <f t="shared" ca="1" si="52"/>
        <v>11</v>
      </c>
      <c r="K184" s="64">
        <f t="shared" ca="1" si="52"/>
        <v>11</v>
      </c>
      <c r="L184" s="64">
        <f t="shared" ca="1" si="52"/>
        <v>11</v>
      </c>
      <c r="M184" s="64">
        <f t="shared" ca="1" si="52"/>
        <v>11</v>
      </c>
      <c r="N184" s="64">
        <f t="shared" ca="1" si="52"/>
        <v>11</v>
      </c>
      <c r="P184" s="65" t="str">
        <f t="shared" si="46"/>
        <v>Moorvale</v>
      </c>
      <c r="Q184" s="65" t="s">
        <v>1747</v>
      </c>
      <c r="R184" s="65" t="str">
        <f t="shared" ca="1" si="38"/>
        <v>MOOR!$J$25:$T$25</v>
      </c>
      <c r="S184" s="65" t="str">
        <f t="shared" ca="1" si="39"/>
        <v>MOOR!$U$25:$AQ$25</v>
      </c>
      <c r="T184" s="65" t="str">
        <f t="shared" ca="1" si="40"/>
        <v>MOOR!$J$26:$T$26</v>
      </c>
      <c r="U184" s="65" t="str">
        <f t="shared" ca="1" si="41"/>
        <v>MOOR!$U$26:$AQ$26</v>
      </c>
      <c r="V184" s="65"/>
      <c r="W184" s="65"/>
    </row>
    <row r="185" spans="2:23" x14ac:dyDescent="0.25">
      <c r="B185" s="59" t="s">
        <v>1439</v>
      </c>
      <c r="C185" s="60" t="s">
        <v>1286</v>
      </c>
      <c r="E185" s="64">
        <f t="shared" ca="1" si="51"/>
        <v>40</v>
      </c>
      <c r="F185" s="64">
        <f t="shared" ca="1" si="51"/>
        <v>40</v>
      </c>
      <c r="G185" s="64">
        <f t="shared" ca="1" si="51"/>
        <v>40</v>
      </c>
      <c r="H185" s="64">
        <f t="shared" ca="1" si="51"/>
        <v>40</v>
      </c>
      <c r="I185" s="64">
        <f t="shared" ca="1" si="51"/>
        <v>40</v>
      </c>
      <c r="J185" s="64">
        <f t="shared" ca="1" si="52"/>
        <v>40</v>
      </c>
      <c r="K185" s="64">
        <f t="shared" ca="1" si="52"/>
        <v>40</v>
      </c>
      <c r="L185" s="64">
        <f t="shared" ca="1" si="52"/>
        <v>40</v>
      </c>
      <c r="M185" s="64">
        <f t="shared" ca="1" si="52"/>
        <v>40</v>
      </c>
      <c r="N185" s="64">
        <f t="shared" ca="1" si="52"/>
        <v>40</v>
      </c>
      <c r="P185" s="65" t="str">
        <f t="shared" si="46"/>
        <v>Moranbah Town</v>
      </c>
      <c r="Q185" s="65" t="s">
        <v>1748</v>
      </c>
      <c r="R185" s="65" t="str">
        <f t="shared" ca="1" si="38"/>
        <v>MORA!$J$25:$T$25</v>
      </c>
      <c r="S185" s="65" t="str">
        <f t="shared" ca="1" si="39"/>
        <v>MORA!$U$25:$AQ$25</v>
      </c>
      <c r="T185" s="65" t="str">
        <f t="shared" ca="1" si="40"/>
        <v>MORA!$J$26:$T$26</v>
      </c>
      <c r="U185" s="65" t="str">
        <f t="shared" ca="1" si="41"/>
        <v>MORA!$U$26:$AQ$26</v>
      </c>
      <c r="V185" s="65"/>
      <c r="W185" s="65"/>
    </row>
    <row r="186" spans="2:23" x14ac:dyDescent="0.25">
      <c r="B186" s="59" t="s">
        <v>1440</v>
      </c>
      <c r="C186" s="60" t="s">
        <v>1286</v>
      </c>
      <c r="E186" s="64">
        <f t="shared" ref="E186:I195" ca="1" si="53">IF(AND($R186&lt;&gt;"", $T186&lt;&gt;"", $E$2&lt;&gt;"", $E$2&lt;&gt;"-"), IF(INDEX(INDIRECT($T186), MATCH(E$5, INDIRECT($R186), 0))&lt;&gt;"", IF(ISNUMBER(INDEX(INDIRECT($T186), MATCH(E$5, INDIRECT($R186), 0))), ROUND(INDEX(INDIRECT($T186), MATCH(E$5, INDIRECT($R186), 0)), 1), IF($E$2="Meets Security Standard", PROPER(INDEX(INDIRECT($T186), MATCH(E$5, INDIRECT($R186), 0))), INDEX(INDIRECT($T186), MATCH(E$5, INDIRECT($R186), 0)))), ""), "")</f>
        <v>18.5</v>
      </c>
      <c r="F186" s="64">
        <f t="shared" ca="1" si="53"/>
        <v>18.5</v>
      </c>
      <c r="G186" s="64">
        <f t="shared" ca="1" si="53"/>
        <v>18.5</v>
      </c>
      <c r="H186" s="64">
        <f t="shared" ca="1" si="53"/>
        <v>18.5</v>
      </c>
      <c r="I186" s="64">
        <f t="shared" ca="1" si="53"/>
        <v>18.5</v>
      </c>
      <c r="J186" s="64">
        <f t="shared" ref="J186:N195" ca="1" si="54">IF(AND($S186&lt;&gt;"", $U186&lt;&gt;"", $E$2&lt;&gt;"", $E$2&lt;&gt;"-"), IF(INDEX(INDIRECT($U186), MATCH(TEXT(J$5, "????"), INDIRECT($S186), 0))&lt;&gt;"", IF(INDEX(INDIRECT($U186), MATCH(TEXT(J$5, "????"), INDIRECT($S186), 0))&lt;&gt;"", IF(ISNUMBER(INDEX(INDIRECT($U186), MATCH(TEXT(J$5, "????"), INDIRECT($S186), 0))), ROUND(INDEX(INDIRECT($U186), MATCH(TEXT(J$5, "????"), INDIRECT($S186), 0)), 1), IF($E$2="Meets Security Standard", PROPER(INDEX(INDIRECT($U186), MATCH(TEXT(J$5, "????"), INDIRECT($S186), 0))), INDEX(INDIRECT($U186), MATCH(TEXT(J$5, "????"), INDIRECT($S186), 0)))), ""), ""), "")</f>
        <v>20.6</v>
      </c>
      <c r="K186" s="64">
        <f t="shared" ca="1" si="54"/>
        <v>20.6</v>
      </c>
      <c r="L186" s="64">
        <f t="shared" ca="1" si="54"/>
        <v>20.6</v>
      </c>
      <c r="M186" s="64">
        <f t="shared" ca="1" si="54"/>
        <v>20.6</v>
      </c>
      <c r="N186" s="64">
        <f t="shared" ca="1" si="54"/>
        <v>20.6</v>
      </c>
      <c r="P186" s="65" t="str">
        <f t="shared" si="46"/>
        <v>Mossman</v>
      </c>
      <c r="Q186" s="65" t="s">
        <v>1749</v>
      </c>
      <c r="R186" s="65" t="str">
        <f t="shared" ca="1" si="38"/>
        <v>MOSS!$J$25:$T$25</v>
      </c>
      <c r="S186" s="65" t="str">
        <f t="shared" ca="1" si="39"/>
        <v>MOSS!$U$25:$AQ$25</v>
      </c>
      <c r="T186" s="65" t="str">
        <f t="shared" ca="1" si="40"/>
        <v>MOSS!$J$26:$T$26</v>
      </c>
      <c r="U186" s="65" t="str">
        <f t="shared" ca="1" si="41"/>
        <v>MOSS!$U$26:$AQ$26</v>
      </c>
      <c r="V186" s="65"/>
      <c r="W186" s="65"/>
    </row>
    <row r="187" spans="2:23" x14ac:dyDescent="0.25">
      <c r="B187" s="59" t="s">
        <v>1441</v>
      </c>
      <c r="C187" s="60" t="s">
        <v>1286</v>
      </c>
      <c r="E187" s="64">
        <f t="shared" ca="1" si="53"/>
        <v>0.7</v>
      </c>
      <c r="F187" s="64">
        <f t="shared" ca="1" si="53"/>
        <v>0.7</v>
      </c>
      <c r="G187" s="64">
        <f t="shared" ca="1" si="53"/>
        <v>0.7</v>
      </c>
      <c r="H187" s="64">
        <f t="shared" ca="1" si="53"/>
        <v>0.7</v>
      </c>
      <c r="I187" s="64">
        <f t="shared" ca="1" si="53"/>
        <v>0.7</v>
      </c>
      <c r="J187" s="64">
        <f t="shared" ca="1" si="54"/>
        <v>0.7</v>
      </c>
      <c r="K187" s="64">
        <f t="shared" ca="1" si="54"/>
        <v>0.7</v>
      </c>
      <c r="L187" s="64">
        <f t="shared" ca="1" si="54"/>
        <v>0.7</v>
      </c>
      <c r="M187" s="64">
        <f t="shared" ca="1" si="54"/>
        <v>0.7</v>
      </c>
      <c r="N187" s="64">
        <f t="shared" ca="1" si="54"/>
        <v>0.7</v>
      </c>
      <c r="P187" s="65" t="str">
        <f t="shared" si="46"/>
        <v>Mount Fox</v>
      </c>
      <c r="Q187" s="65" t="s">
        <v>1750</v>
      </c>
      <c r="R187" s="65" t="str">
        <f t="shared" ca="1" si="38"/>
        <v>MOFO!$J$25:$T$25</v>
      </c>
      <c r="S187" s="65" t="str">
        <f t="shared" ca="1" si="39"/>
        <v>MOFO!$U$25:$AQ$25</v>
      </c>
      <c r="T187" s="65" t="str">
        <f t="shared" ca="1" si="40"/>
        <v>MOFO!$J$26:$T$26</v>
      </c>
      <c r="U187" s="65" t="str">
        <f t="shared" ca="1" si="41"/>
        <v>MOFO!$U$26:$AQ$26</v>
      </c>
      <c r="V187" s="65"/>
      <c r="W187" s="65"/>
    </row>
    <row r="188" spans="2:23" x14ac:dyDescent="0.25">
      <c r="B188" s="59" t="s">
        <v>1442</v>
      </c>
      <c r="C188" s="60" t="s">
        <v>1286</v>
      </c>
      <c r="E188" s="64">
        <f t="shared" ca="1" si="53"/>
        <v>0.6</v>
      </c>
      <c r="F188" s="64">
        <f t="shared" ca="1" si="53"/>
        <v>0.6</v>
      </c>
      <c r="G188" s="64">
        <f t="shared" ca="1" si="53"/>
        <v>0.6</v>
      </c>
      <c r="H188" s="64">
        <f t="shared" ca="1" si="53"/>
        <v>0.6</v>
      </c>
      <c r="I188" s="64">
        <f t="shared" ca="1" si="53"/>
        <v>0.6</v>
      </c>
      <c r="J188" s="64">
        <f t="shared" ca="1" si="54"/>
        <v>0.6</v>
      </c>
      <c r="K188" s="64">
        <f t="shared" ca="1" si="54"/>
        <v>0.6</v>
      </c>
      <c r="L188" s="64">
        <f t="shared" ca="1" si="54"/>
        <v>0.6</v>
      </c>
      <c r="M188" s="64">
        <f t="shared" ca="1" si="54"/>
        <v>0.6</v>
      </c>
      <c r="N188" s="64">
        <f t="shared" ca="1" si="54"/>
        <v>0.6</v>
      </c>
      <c r="P188" s="65" t="str">
        <f t="shared" si="46"/>
        <v>Mount Leyshon Pump</v>
      </c>
      <c r="Q188" s="65" t="s">
        <v>1751</v>
      </c>
      <c r="R188" s="65" t="str">
        <f t="shared" ca="1" si="38"/>
        <v>MLEP!$J$25:$T$25</v>
      </c>
      <c r="S188" s="65" t="str">
        <f t="shared" ca="1" si="39"/>
        <v>MLEP!$U$25:$AQ$25</v>
      </c>
      <c r="T188" s="65" t="str">
        <f t="shared" ca="1" si="40"/>
        <v>MLEP!$J$26:$T$26</v>
      </c>
      <c r="U188" s="65" t="str">
        <f t="shared" ca="1" si="41"/>
        <v>MLEP!$U$26:$AQ$26</v>
      </c>
      <c r="V188" s="65"/>
      <c r="W188" s="65"/>
    </row>
    <row r="189" spans="2:23" x14ac:dyDescent="0.25">
      <c r="B189" s="59" t="s">
        <v>1443</v>
      </c>
      <c r="C189" s="60" t="s">
        <v>1286</v>
      </c>
      <c r="E189" s="64">
        <f t="shared" ca="1" si="53"/>
        <v>5.8</v>
      </c>
      <c r="F189" s="64">
        <f t="shared" ca="1" si="53"/>
        <v>5.8</v>
      </c>
      <c r="G189" s="64">
        <f t="shared" ca="1" si="53"/>
        <v>5.8</v>
      </c>
      <c r="H189" s="64">
        <f t="shared" ca="1" si="53"/>
        <v>5.8</v>
      </c>
      <c r="I189" s="64">
        <f t="shared" ca="1" si="53"/>
        <v>5.8</v>
      </c>
      <c r="J189" s="64">
        <f t="shared" ca="1" si="54"/>
        <v>6.4</v>
      </c>
      <c r="K189" s="64">
        <f t="shared" ca="1" si="54"/>
        <v>6.4</v>
      </c>
      <c r="L189" s="64">
        <f t="shared" ca="1" si="54"/>
        <v>6.4</v>
      </c>
      <c r="M189" s="64">
        <f t="shared" ca="1" si="54"/>
        <v>6.4</v>
      </c>
      <c r="N189" s="64">
        <f t="shared" ca="1" si="54"/>
        <v>6.4</v>
      </c>
      <c r="P189" s="65" t="str">
        <f t="shared" si="46"/>
        <v>Mount Rooper</v>
      </c>
      <c r="Q189" s="65" t="s">
        <v>1752</v>
      </c>
      <c r="R189" s="65" t="str">
        <f t="shared" ca="1" si="38"/>
        <v>MORO!$J$25:$T$25</v>
      </c>
      <c r="S189" s="65" t="str">
        <f t="shared" ca="1" si="39"/>
        <v>MORO!$U$25:$AQ$25</v>
      </c>
      <c r="T189" s="65" t="str">
        <f t="shared" ca="1" si="40"/>
        <v>MORO!$J$26:$T$26</v>
      </c>
      <c r="U189" s="65" t="str">
        <f t="shared" ca="1" si="41"/>
        <v>MORO!$U$26:$AQ$26</v>
      </c>
      <c r="V189" s="65"/>
      <c r="W189" s="65"/>
    </row>
    <row r="190" spans="2:23" x14ac:dyDescent="0.25">
      <c r="B190" s="59" t="s">
        <v>1444</v>
      </c>
      <c r="C190" s="60" t="s">
        <v>1286</v>
      </c>
      <c r="E190" s="64">
        <f t="shared" ca="1" si="53"/>
        <v>20</v>
      </c>
      <c r="F190" s="64">
        <f t="shared" ca="1" si="53"/>
        <v>20</v>
      </c>
      <c r="G190" s="64">
        <f t="shared" ca="1" si="53"/>
        <v>20</v>
      </c>
      <c r="H190" s="64">
        <f t="shared" ca="1" si="53"/>
        <v>20</v>
      </c>
      <c r="I190" s="64">
        <f t="shared" ca="1" si="53"/>
        <v>20</v>
      </c>
      <c r="J190" s="64">
        <f t="shared" ca="1" si="54"/>
        <v>20</v>
      </c>
      <c r="K190" s="64">
        <f t="shared" ca="1" si="54"/>
        <v>20</v>
      </c>
      <c r="L190" s="64">
        <f t="shared" ca="1" si="54"/>
        <v>20</v>
      </c>
      <c r="M190" s="64">
        <f t="shared" ca="1" si="54"/>
        <v>20</v>
      </c>
      <c r="N190" s="64">
        <f t="shared" ca="1" si="54"/>
        <v>20</v>
      </c>
      <c r="P190" s="65" t="str">
        <f t="shared" si="46"/>
        <v>Moura</v>
      </c>
      <c r="Q190" s="65" t="s">
        <v>1753</v>
      </c>
      <c r="R190" s="65" t="str">
        <f t="shared" ca="1" si="38"/>
        <v>MOUR!$J$25:$T$25</v>
      </c>
      <c r="S190" s="65" t="str">
        <f t="shared" ca="1" si="39"/>
        <v>MOUR!$U$25:$AQ$25</v>
      </c>
      <c r="T190" s="65" t="str">
        <f t="shared" ca="1" si="40"/>
        <v>MOUR!$J$26:$T$26</v>
      </c>
      <c r="U190" s="65" t="str">
        <f t="shared" ca="1" si="41"/>
        <v>MOUR!$U$26:$AQ$26</v>
      </c>
      <c r="V190" s="65"/>
      <c r="W190" s="65"/>
    </row>
    <row r="191" spans="2:23" x14ac:dyDescent="0.25">
      <c r="B191" s="59" t="s">
        <v>1445</v>
      </c>
      <c r="C191" s="60" t="s">
        <v>1286</v>
      </c>
      <c r="E191" s="64">
        <f t="shared" ca="1" si="53"/>
        <v>39</v>
      </c>
      <c r="F191" s="64">
        <f t="shared" ca="1" si="53"/>
        <v>39</v>
      </c>
      <c r="G191" s="64">
        <f t="shared" ca="1" si="53"/>
        <v>39</v>
      </c>
      <c r="H191" s="64">
        <f t="shared" ca="1" si="53"/>
        <v>39</v>
      </c>
      <c r="I191" s="64">
        <f t="shared" ca="1" si="53"/>
        <v>39</v>
      </c>
      <c r="J191" s="64">
        <f t="shared" ca="1" si="54"/>
        <v>42</v>
      </c>
      <c r="K191" s="64">
        <f t="shared" ca="1" si="54"/>
        <v>42</v>
      </c>
      <c r="L191" s="64">
        <f t="shared" ca="1" si="54"/>
        <v>42</v>
      </c>
      <c r="M191" s="64">
        <f t="shared" ca="1" si="54"/>
        <v>42</v>
      </c>
      <c r="N191" s="64">
        <f t="shared" ca="1" si="54"/>
        <v>42</v>
      </c>
      <c r="P191" s="65" t="str">
        <f t="shared" si="46"/>
        <v>Mt Bassett</v>
      </c>
      <c r="Q191" s="65" t="s">
        <v>1754</v>
      </c>
      <c r="R191" s="65" t="str">
        <f t="shared" ca="1" si="38"/>
        <v>MOBA!$J$25:$T$25</v>
      </c>
      <c r="S191" s="65" t="str">
        <f t="shared" ca="1" si="39"/>
        <v>MOBA!$U$25:$AQ$25</v>
      </c>
      <c r="T191" s="65" t="str">
        <f t="shared" ca="1" si="40"/>
        <v>MOBA!$J$26:$T$26</v>
      </c>
      <c r="U191" s="65" t="str">
        <f t="shared" ca="1" si="41"/>
        <v>MOBA!$U$26:$AQ$26</v>
      </c>
      <c r="V191" s="65"/>
      <c r="W191" s="65"/>
    </row>
    <row r="192" spans="2:23" x14ac:dyDescent="0.25">
      <c r="B192" s="59" t="s">
        <v>1446</v>
      </c>
      <c r="C192" s="60" t="s">
        <v>1286</v>
      </c>
      <c r="E192" s="64">
        <f t="shared" ca="1" si="53"/>
        <v>8.5</v>
      </c>
      <c r="F192" s="64">
        <f t="shared" ca="1" si="53"/>
        <v>8.5</v>
      </c>
      <c r="G192" s="64">
        <f t="shared" ca="1" si="53"/>
        <v>8.5</v>
      </c>
      <c r="H192" s="64">
        <f t="shared" ca="1" si="53"/>
        <v>8.5</v>
      </c>
      <c r="I192" s="64">
        <f t="shared" ca="1" si="53"/>
        <v>8.5</v>
      </c>
      <c r="J192" s="64">
        <f t="shared" ca="1" si="54"/>
        <v>9.3000000000000007</v>
      </c>
      <c r="K192" s="64">
        <f t="shared" ca="1" si="54"/>
        <v>9.3000000000000007</v>
      </c>
      <c r="L192" s="64">
        <f t="shared" ca="1" si="54"/>
        <v>9.3000000000000007</v>
      </c>
      <c r="M192" s="64">
        <f t="shared" ca="1" si="54"/>
        <v>9.3000000000000007</v>
      </c>
      <c r="N192" s="64">
        <f t="shared" ca="1" si="54"/>
        <v>9.3000000000000007</v>
      </c>
      <c r="P192" s="65" t="str">
        <f t="shared" si="46"/>
        <v>Mt Garnet</v>
      </c>
      <c r="Q192" s="65" t="s">
        <v>1755</v>
      </c>
      <c r="R192" s="65" t="str">
        <f t="shared" ca="1" si="38"/>
        <v>MOGA!$J$25:$T$25</v>
      </c>
      <c r="S192" s="65" t="str">
        <f t="shared" ca="1" si="39"/>
        <v>MOGA!$U$25:$AQ$25</v>
      </c>
      <c r="T192" s="65" t="str">
        <f t="shared" ca="1" si="40"/>
        <v>MOGA!$J$26:$T$26</v>
      </c>
      <c r="U192" s="65" t="str">
        <f t="shared" ca="1" si="41"/>
        <v>MOGA!$U$26:$AQ$26</v>
      </c>
      <c r="V192" s="65"/>
      <c r="W192" s="65"/>
    </row>
    <row r="193" spans="2:23" x14ac:dyDescent="0.25">
      <c r="B193" s="59" t="s">
        <v>1447</v>
      </c>
      <c r="C193" s="60" t="s">
        <v>1286</v>
      </c>
      <c r="E193" s="64">
        <f t="shared" ca="1" si="53"/>
        <v>16.399999999999999</v>
      </c>
      <c r="F193" s="64">
        <f t="shared" ca="1" si="53"/>
        <v>16.399999999999999</v>
      </c>
      <c r="G193" s="64">
        <f t="shared" ca="1" si="53"/>
        <v>16.399999999999999</v>
      </c>
      <c r="H193" s="64">
        <f t="shared" ca="1" si="53"/>
        <v>16.399999999999999</v>
      </c>
      <c r="I193" s="64">
        <f t="shared" ca="1" si="53"/>
        <v>16.399999999999999</v>
      </c>
      <c r="J193" s="64">
        <f t="shared" ca="1" si="54"/>
        <v>18</v>
      </c>
      <c r="K193" s="64">
        <f t="shared" ca="1" si="54"/>
        <v>18</v>
      </c>
      <c r="L193" s="64">
        <f t="shared" ca="1" si="54"/>
        <v>18</v>
      </c>
      <c r="M193" s="64">
        <f t="shared" ca="1" si="54"/>
        <v>18</v>
      </c>
      <c r="N193" s="64">
        <f t="shared" ca="1" si="54"/>
        <v>18</v>
      </c>
      <c r="P193" s="65" t="str">
        <f t="shared" si="46"/>
        <v>Mt Molloy</v>
      </c>
      <c r="Q193" s="65" t="s">
        <v>1756</v>
      </c>
      <c r="R193" s="65" t="str">
        <f t="shared" ca="1" si="38"/>
        <v>MOMO!$J$25:$T$25</v>
      </c>
      <c r="S193" s="65" t="str">
        <f t="shared" ca="1" si="39"/>
        <v>MOMO!$U$25:$AQ$25</v>
      </c>
      <c r="T193" s="65" t="str">
        <f t="shared" ca="1" si="40"/>
        <v>MOMO!$J$26:$T$26</v>
      </c>
      <c r="U193" s="65" t="str">
        <f t="shared" ca="1" si="41"/>
        <v>MOMO!$U$26:$AQ$26</v>
      </c>
      <c r="V193" s="65"/>
      <c r="W193" s="65"/>
    </row>
    <row r="194" spans="2:23" x14ac:dyDescent="0.25">
      <c r="B194" s="59" t="s">
        <v>1448</v>
      </c>
      <c r="C194" s="60" t="s">
        <v>1286</v>
      </c>
      <c r="E194" s="64">
        <f t="shared" ca="1" si="53"/>
        <v>15.8</v>
      </c>
      <c r="F194" s="64">
        <f t="shared" ca="1" si="53"/>
        <v>15.8</v>
      </c>
      <c r="G194" s="64">
        <f t="shared" ca="1" si="53"/>
        <v>15.8</v>
      </c>
      <c r="H194" s="64">
        <f t="shared" ca="1" si="53"/>
        <v>15.8</v>
      </c>
      <c r="I194" s="64">
        <f t="shared" ca="1" si="53"/>
        <v>15.8</v>
      </c>
      <c r="J194" s="64">
        <f t="shared" ca="1" si="54"/>
        <v>18</v>
      </c>
      <c r="K194" s="64">
        <f t="shared" ca="1" si="54"/>
        <v>18</v>
      </c>
      <c r="L194" s="64">
        <f t="shared" ca="1" si="54"/>
        <v>18</v>
      </c>
      <c r="M194" s="64">
        <f t="shared" ca="1" si="54"/>
        <v>18</v>
      </c>
      <c r="N194" s="64">
        <f t="shared" ca="1" si="54"/>
        <v>18</v>
      </c>
      <c r="P194" s="65" t="str">
        <f t="shared" si="46"/>
        <v>Mt Morgan</v>
      </c>
      <c r="Q194" s="65" t="s">
        <v>1757</v>
      </c>
      <c r="R194" s="65" t="str">
        <f t="shared" ca="1" si="38"/>
        <v>MOMR!$J$25:$T$25</v>
      </c>
      <c r="S194" s="65" t="str">
        <f t="shared" ca="1" si="39"/>
        <v>MOMR!$U$25:$AQ$25</v>
      </c>
      <c r="T194" s="65" t="str">
        <f t="shared" ca="1" si="40"/>
        <v>MOMR!$J$26:$T$26</v>
      </c>
      <c r="U194" s="65" t="str">
        <f t="shared" ca="1" si="41"/>
        <v>MOMR!$U$26:$AQ$26</v>
      </c>
      <c r="V194" s="65"/>
      <c r="W194" s="65"/>
    </row>
    <row r="195" spans="2:23" x14ac:dyDescent="0.25">
      <c r="B195" s="59" t="s">
        <v>1449</v>
      </c>
      <c r="C195" s="60" t="s">
        <v>1286</v>
      </c>
      <c r="E195" s="64">
        <f t="shared" ca="1" si="53"/>
        <v>1</v>
      </c>
      <c r="F195" s="64">
        <f t="shared" ca="1" si="53"/>
        <v>1</v>
      </c>
      <c r="G195" s="64">
        <f t="shared" ca="1" si="53"/>
        <v>1</v>
      </c>
      <c r="H195" s="64">
        <f t="shared" ca="1" si="53"/>
        <v>1</v>
      </c>
      <c r="I195" s="64">
        <f t="shared" ca="1" si="53"/>
        <v>1</v>
      </c>
      <c r="J195" s="64">
        <f t="shared" ca="1" si="54"/>
        <v>1</v>
      </c>
      <c r="K195" s="64">
        <f t="shared" ca="1" si="54"/>
        <v>1</v>
      </c>
      <c r="L195" s="64">
        <f t="shared" ca="1" si="54"/>
        <v>1</v>
      </c>
      <c r="M195" s="64">
        <f t="shared" ca="1" si="54"/>
        <v>1</v>
      </c>
      <c r="N195" s="64">
        <f t="shared" ca="1" si="54"/>
        <v>1</v>
      </c>
      <c r="P195" s="65" t="str">
        <f t="shared" si="46"/>
        <v>Mt Mowbullan</v>
      </c>
      <c r="Q195" s="65" t="s">
        <v>1758</v>
      </c>
      <c r="R195" s="65" t="str">
        <f t="shared" ca="1" si="38"/>
        <v>MOMW!$J$25:$T$25</v>
      </c>
      <c r="S195" s="65" t="str">
        <f t="shared" ca="1" si="39"/>
        <v>MOMW!$U$25:$AQ$25</v>
      </c>
      <c r="T195" s="65" t="str">
        <f t="shared" ca="1" si="40"/>
        <v>MOMW!$J$26:$T$26</v>
      </c>
      <c r="U195" s="65" t="str">
        <f t="shared" ca="1" si="41"/>
        <v>MOMW!$U$26:$AQ$26</v>
      </c>
      <c r="V195" s="65"/>
      <c r="W195" s="65"/>
    </row>
    <row r="196" spans="2:23" x14ac:dyDescent="0.25">
      <c r="B196" s="59" t="s">
        <v>1450</v>
      </c>
      <c r="C196" s="60" t="s">
        <v>1286</v>
      </c>
      <c r="E196" s="64">
        <f t="shared" ref="E196:I205" ca="1" si="55">IF(AND($R196&lt;&gt;"", $T196&lt;&gt;"", $E$2&lt;&gt;"", $E$2&lt;&gt;"-"), IF(INDEX(INDIRECT($T196), MATCH(E$5, INDIRECT($R196), 0))&lt;&gt;"", IF(ISNUMBER(INDEX(INDIRECT($T196), MATCH(E$5, INDIRECT($R196), 0))), ROUND(INDEX(INDIRECT($T196), MATCH(E$5, INDIRECT($R196), 0)), 1), IF($E$2="Meets Security Standard", PROPER(INDEX(INDIRECT($T196), MATCH(E$5, INDIRECT($R196), 0))), INDEX(INDIRECT($T196), MATCH(E$5, INDIRECT($R196), 0)))), ""), "")</f>
        <v>6.3</v>
      </c>
      <c r="F196" s="64">
        <f t="shared" ca="1" si="55"/>
        <v>6.3</v>
      </c>
      <c r="G196" s="64">
        <f t="shared" ca="1" si="55"/>
        <v>6.3</v>
      </c>
      <c r="H196" s="64">
        <f t="shared" ca="1" si="55"/>
        <v>6.3</v>
      </c>
      <c r="I196" s="64">
        <f t="shared" ca="1" si="55"/>
        <v>6.3</v>
      </c>
      <c r="J196" s="64">
        <f t="shared" ref="J196:N205" ca="1" si="56">IF(AND($S196&lt;&gt;"", $U196&lt;&gt;"", $E$2&lt;&gt;"", $E$2&lt;&gt;"-"), IF(INDEX(INDIRECT($U196), MATCH(TEXT(J$5, "????"), INDIRECT($S196), 0))&lt;&gt;"", IF(INDEX(INDIRECT($U196), MATCH(TEXT(J$5, "????"), INDIRECT($S196), 0))&lt;&gt;"", IF(ISNUMBER(INDEX(INDIRECT($U196), MATCH(TEXT(J$5, "????"), INDIRECT($S196), 0))), ROUND(INDEX(INDIRECT($U196), MATCH(TEXT(J$5, "????"), INDIRECT($S196), 0)), 1), IF($E$2="Meets Security Standard", PROPER(INDEX(INDIRECT($U196), MATCH(TEXT(J$5, "????"), INDIRECT($S196), 0))), INDEX(INDIRECT($U196), MATCH(TEXT(J$5, "????"), INDIRECT($S196), 0)))), ""), ""), "")</f>
        <v>6.3</v>
      </c>
      <c r="K196" s="64">
        <f t="shared" ca="1" si="56"/>
        <v>6.3</v>
      </c>
      <c r="L196" s="64">
        <f t="shared" ca="1" si="56"/>
        <v>6.3</v>
      </c>
      <c r="M196" s="64">
        <f t="shared" ca="1" si="56"/>
        <v>6.3</v>
      </c>
      <c r="N196" s="64">
        <f t="shared" ca="1" si="56"/>
        <v>6.3</v>
      </c>
      <c r="P196" s="65" t="str">
        <f t="shared" si="46"/>
        <v>Mt Sibley</v>
      </c>
      <c r="Q196" s="65" t="s">
        <v>1759</v>
      </c>
      <c r="R196" s="65" t="str">
        <f t="shared" ca="1" si="38"/>
        <v>MOSI!$J$25:$T$25</v>
      </c>
      <c r="S196" s="65" t="str">
        <f t="shared" ca="1" si="39"/>
        <v>MOSI!$U$25:$AQ$25</v>
      </c>
      <c r="T196" s="65" t="str">
        <f t="shared" ca="1" si="40"/>
        <v>MOSI!$J$26:$T$26</v>
      </c>
      <c r="U196" s="65" t="str">
        <f t="shared" ca="1" si="41"/>
        <v>MOSI!$U$26:$AQ$26</v>
      </c>
      <c r="V196" s="65"/>
      <c r="W196" s="65"/>
    </row>
    <row r="197" spans="2:23" x14ac:dyDescent="0.25">
      <c r="B197" s="59" t="s">
        <v>1451</v>
      </c>
      <c r="C197" s="60" t="s">
        <v>1286</v>
      </c>
      <c r="E197" s="64">
        <f t="shared" ca="1" si="55"/>
        <v>49.4</v>
      </c>
      <c r="F197" s="64">
        <f t="shared" ca="1" si="55"/>
        <v>49.4</v>
      </c>
      <c r="G197" s="64">
        <f t="shared" ca="1" si="55"/>
        <v>49.4</v>
      </c>
      <c r="H197" s="64">
        <f t="shared" ca="1" si="55"/>
        <v>49.4</v>
      </c>
      <c r="I197" s="64">
        <f t="shared" ca="1" si="55"/>
        <v>49.4</v>
      </c>
      <c r="J197" s="64">
        <f t="shared" ca="1" si="56"/>
        <v>54.6</v>
      </c>
      <c r="K197" s="64">
        <f t="shared" ca="1" si="56"/>
        <v>54.6</v>
      </c>
      <c r="L197" s="64">
        <f t="shared" ca="1" si="56"/>
        <v>54.6</v>
      </c>
      <c r="M197" s="64">
        <f t="shared" ca="1" si="56"/>
        <v>54.6</v>
      </c>
      <c r="N197" s="64">
        <f t="shared" ca="1" si="56"/>
        <v>54.6</v>
      </c>
      <c r="P197" s="65" t="str">
        <f t="shared" si="46"/>
        <v>Mundubbera Town</v>
      </c>
      <c r="Q197" s="66" t="s">
        <v>1864</v>
      </c>
      <c r="R197" s="65" t="str">
        <f t="shared" ca="1" si="38"/>
        <v>MUTO!$J$25:$T$25</v>
      </c>
      <c r="S197" s="65" t="str">
        <f t="shared" ca="1" si="39"/>
        <v>MUTO!$U$25:$AQ$25</v>
      </c>
      <c r="T197" s="65" t="str">
        <f t="shared" ca="1" si="40"/>
        <v>MUTO!$J$26:$T$26</v>
      </c>
      <c r="U197" s="65" t="str">
        <f t="shared" ca="1" si="41"/>
        <v>MUTO!$U$26:$AQ$26</v>
      </c>
      <c r="V197" s="65"/>
      <c r="W197" s="65"/>
    </row>
    <row r="198" spans="2:23" x14ac:dyDescent="0.25">
      <c r="B198" s="59" t="s">
        <v>1452</v>
      </c>
      <c r="C198" s="60" t="s">
        <v>1286</v>
      </c>
      <c r="E198" s="64">
        <f t="shared" ca="1" si="55"/>
        <v>29.6</v>
      </c>
      <c r="F198" s="64">
        <f t="shared" ca="1" si="55"/>
        <v>29.6</v>
      </c>
      <c r="G198" s="64">
        <f t="shared" ca="1" si="55"/>
        <v>29.6</v>
      </c>
      <c r="H198" s="64">
        <f t="shared" ca="1" si="55"/>
        <v>29.6</v>
      </c>
      <c r="I198" s="64">
        <f t="shared" ca="1" si="55"/>
        <v>29.6</v>
      </c>
      <c r="J198" s="64">
        <f t="shared" ca="1" si="56"/>
        <v>35.4</v>
      </c>
      <c r="K198" s="64">
        <f t="shared" ca="1" si="56"/>
        <v>35.4</v>
      </c>
      <c r="L198" s="64">
        <f t="shared" ca="1" si="56"/>
        <v>35.4</v>
      </c>
      <c r="M198" s="64">
        <f t="shared" ca="1" si="56"/>
        <v>35.4</v>
      </c>
      <c r="N198" s="64">
        <f t="shared" ca="1" si="56"/>
        <v>35.4</v>
      </c>
      <c r="P198" s="65" t="str">
        <f t="shared" si="46"/>
        <v>Murgon</v>
      </c>
      <c r="Q198" s="65" t="s">
        <v>1760</v>
      </c>
      <c r="R198" s="65" t="str">
        <f t="shared" ref="R198:R262" ca="1" si="57">IF(ISERROR(MATCH("PEAK LOAD FORECAST AND CAPACITY", INDIRECT($Q198&amp;"!$e$1:$e$55"), 0))=FALSE, ADDRESS(MATCH("PEAK LOAD FORECAST AND CAPACITY", INDIRECT($Q198&amp;"!$e$1:$e$55"), 0)+1, MATCH("SUMMER", INDIRECT(ADDRESS(MATCH("PEAK LOAD FORECAST AND CAPACITY", INDIRECT($Q198&amp;"!$e$1:$e$55"), 0), 1, 1, TRUE, $Q198)&amp;":$AQ"&amp;MATCH("PEAK LOAD FORECAST AND CAPACITY", INDIRECT($Q198&amp;"!$e$1:$e$55"), 0)), 0), 1, TRUE, $Q198)&amp;":"&amp;ADDRESS(MATCH("PEAK LOAD FORECAST AND CAPACITY", INDIRECT($Q198&amp;"!$e$1:$e$55"), 0)+1, MATCH("WINTER", INDIRECT(ADDRESS(MATCH("PEAK LOAD FORECAST AND CAPACITY", INDIRECT($Q198&amp;"!$e$1:$e$55"), 0), 1, 1, TRUE, $Q198)&amp;":$AQ"&amp;MATCH("PEAK LOAD FORECAST AND CAPACITY", INDIRECT($Q198&amp;"!$e$1:$e$55"), 0)), 0)-1, 1, TRUE),
IF(ISERROR(MATCH("PEAK LOAD FORECAST AND CAPACITY", INDIRECT($Q198&amp;"!$D$1:$D$55"), 0))=FALSE, ADDRESS(MATCH("PEAK LOAD FORECAST AND CAPACITY", INDIRECT($Q198&amp;"!$D$1:$D$55"), 0)+1, MATCH("SUMMER", INDIRECT(ADDRESS(MATCH("PEAK LOAD FORECAST AND CAPACITY", INDIRECT($Q198&amp;"!$D$1:$D$55"), 0), 1, 1, TRUE, $Q198)&amp;":$AQ"&amp;MATCH("PEAK LOAD FORECAST AND CAPACITY", INDIRECT($Q198&amp;"!$D$1:$D$55"), 0)), 0), 1, TRUE, $Q198)&amp;":"&amp;ADDRESS(MATCH("PEAK LOAD FORECAST AND CAPACITY", INDIRECT($Q198&amp;"!$D$1:$D$55"), 0)+1, MATCH("WINTER", INDIRECT(ADDRESS(MATCH("PEAK LOAD FORECAST AND CAPACITY", INDIRECT($Q198&amp;"!$D$1:$D$55"), 0), 1, 1, TRUE, $Q198)&amp;":$AQ"&amp;MATCH("PEAK LOAD FORECAST AND CAPACITY", INDIRECT($Q198&amp;"!$D$1:$D$55"), 0)), 0)-1, 1, TRUE), ""))</f>
        <v>MURG!$J$25:$T$25</v>
      </c>
      <c r="S198" s="65" t="str">
        <f t="shared" ref="S198:S262" ca="1" si="58">IF(ISERROR(MATCH("PEAK LOAD FORECAST AND CAPACITY", INDIRECT($Q198&amp;"!$e$1:$e$55"), 0))=FALSE, ADDRESS(MATCH("PEAK LOAD FORECAST AND CAPACITY", INDIRECT($Q198&amp;"!$e$1:$e$55"), 0)+1, MATCH("WINTER", INDIRECT(ADDRESS(MATCH("PEAK LOAD FORECAST AND CAPACITY", INDIRECT($Q198&amp;"!$e$1:$e$55"), 0), 1, 1, TRUE, $Q198)&amp;":$AQ"&amp;MATCH("PEAK LOAD FORECAST AND CAPACITY", INDIRECT($Q198&amp;"!$e$1:$e$55"), 0)), 0), 1, TRUE, $Q198)&amp;":"&amp;ADDRESS(MATCH("PEAK LOAD FORECAST AND CAPACITY", INDIRECT($Q198&amp;"!$e$1:$e$55"), 0)+1, 43, 1, TRUE),
IF(ISERROR(MATCH("PEAK LOAD FORECAST AND CAPACITY", INDIRECT($Q198&amp;"!$D$1:$D$55"), 0))=FALSE, ADDRESS(MATCH("PEAK LOAD FORECAST AND CAPACITY", INDIRECT($Q198&amp;"!$D$1:$D$55"), 0)+1, MATCH("WINTER", INDIRECT(ADDRESS(MATCH("PEAK LOAD FORECAST AND CAPACITY", INDIRECT($Q198&amp;"!$D$1:$D$55"), 0), 1, 1, TRUE, $Q198)&amp;":$AQ"&amp;MATCH("PEAK LOAD FORECAST AND CAPACITY", INDIRECT($Q198&amp;"!$D$1:$D$55"), 0)), 0), 1, TRUE, $Q198)&amp;":"&amp;ADDRESS(MATCH("PEAK LOAD FORECAST AND CAPACITY", INDIRECT($Q198&amp;"!$D$1:$D$55"), 0)+1, 43, 1, TRUE), ""))</f>
        <v>MURG!$U$25:$AQ$25</v>
      </c>
      <c r="T198" s="65" t="str">
        <f t="shared" ref="T198:T262" ca="1" si="59">IF(ISERROR(MATCH($E$2, INDIRECT($Q198&amp;"!$E$1:$E$55"), 0))=FALSE, ADDRESS(MATCH($E$2, INDIRECT($Q198&amp;"!$E$1:$E$55"), 0), MATCH("SUMMER", INDIRECT(ADDRESS(MATCH("PEAK LOAD FORECAST AND CAPACITY", INDIRECT($Q198&amp;"!$E$1:$E$55"), 0), 1, 1, TRUE, $Q198)&amp;":$AQ"&amp;MATCH("PEAK LOAD FORECAST AND CAPACITY", INDIRECT($Q198&amp;"!$E$1:$E$55"), 0)), 0), 1, TRUE, $Q198)&amp;":"&amp;
ADDRESS(MATCH($E$2, INDIRECT($Q198&amp;"!$E$1:$E$55"), 0), MATCH("WINTER", INDIRECT(ADDRESS(MATCH("PEAK LOAD FORECAST AND CAPACITY", INDIRECT($Q198&amp;"!$E$1:$E$55"), 0), 1, 1, TRUE, $Q198)&amp;":$AQ"&amp;MATCH("PEAK LOAD FORECAST AND CAPACITY", INDIRECT($Q198&amp;"!$E$1:$E$55"), 0)), 0)-1, 1, TRUE),
IF(ISERROR(MATCH($E$2, INDIRECT($Q198&amp;"!$d$1:$d$55"), 0))=FALSE, ADDRESS(MATCH($E$2, INDIRECT($Q198&amp;"!$d$1:$d$55"), 0), MATCH("SUMMER", INDIRECT(ADDRESS(MATCH("PEAK LOAD FORECAST AND CAPACITY", INDIRECT($Q198&amp;"!$d$1:$d$55"), 0), 1, 1, TRUE, $Q198)&amp;":$AQ"&amp;MATCH("PEAK LOAD FORECAST AND CAPACITY", INDIRECT($Q198&amp;"!$d$1:$d$55"), 0)), 0), 1, TRUE, $Q198)&amp;":"&amp;
ADDRESS(MATCH($E$2, INDIRECT($Q198&amp;"!$d$1:$d$55"), 0), MATCH("WINTER", INDIRECT(ADDRESS(MATCH("PEAK LOAD FORECAST AND CAPACITY", INDIRECT($Q198&amp;"!$d$1:$d$55"), 0), 1, 1, TRUE, $Q198)&amp;":$AQ"&amp;MATCH("PEAK LOAD FORECAST AND CAPACITY", INDIRECT($Q198&amp;"!$d$1:$d$55"), 0)), 0)-1, 1, TRUE), ""))</f>
        <v>MURG!$J$26:$T$26</v>
      </c>
      <c r="U198" s="65" t="str">
        <f t="shared" ref="U198:U262" ca="1" si="60">IF(ISERROR(MATCH($E$2, INDIRECT($Q198&amp;"!$E$1:$E$55"), 0))=FALSE, ADDRESS(MATCH($E$2, INDIRECT($Q198&amp;"!$E$1:$E$55"), 0), MATCH("WINTER", INDIRECT(ADDRESS(MATCH("PEAK LOAD FORECAST AND CAPACITY", INDIRECT($Q198&amp;"!$E$1:$E$55"), 0), 1, 1, TRUE, $Q198)&amp;":$AQ"&amp;MATCH("PEAK LOAD FORECAST AND CAPACITY", INDIRECT($Q198&amp;"!$E$1:$E$55"), 0)), 0), 1, TRUE, $Q198)&amp;":"&amp;
ADDRESS(MATCH($E$2, INDIRECT($Q198&amp;"!$E$1:$E$55"), 0), 43, 1, TRUE),
IF(ISERROR(MATCH($E$2, INDIRECT($Q198&amp;"!$d$1:$d$55"), 0))=FALSE, ADDRESS(MATCH($E$2, INDIRECT($Q198&amp;"!$d$1:$d$55"), 0), MATCH("WINTER", INDIRECT(ADDRESS(MATCH("PEAK LOAD FORECAST AND CAPACITY", INDIRECT($Q198&amp;"!$d$1:$d$55"), 0), 1, 1, TRUE, $Q198)&amp;":$AQ"&amp;MATCH("PEAK LOAD FORECAST AND CAPACITY", INDIRECT($Q198&amp;"!$d$1:$d$55"), 0)), 0), 1, TRUE, $Q198)&amp;":"&amp;
ADDRESS(MATCH($E$2, INDIRECT($Q198&amp;"!$d$1:$d$55"), 0), 43, 1, TRUE), ""))</f>
        <v>MURG!$U$26:$AQ$26</v>
      </c>
      <c r="V198" s="65"/>
      <c r="W198" s="65"/>
    </row>
    <row r="199" spans="2:23" x14ac:dyDescent="0.25">
      <c r="B199" s="59" t="s">
        <v>1453</v>
      </c>
      <c r="C199" s="60" t="s">
        <v>1286</v>
      </c>
      <c r="E199" s="64">
        <f t="shared" ca="1" si="55"/>
        <v>1.1000000000000001</v>
      </c>
      <c r="F199" s="64">
        <f t="shared" ca="1" si="55"/>
        <v>1.1000000000000001</v>
      </c>
      <c r="G199" s="64">
        <f t="shared" ca="1" si="55"/>
        <v>1.1000000000000001</v>
      </c>
      <c r="H199" s="64">
        <f t="shared" ca="1" si="55"/>
        <v>1.1000000000000001</v>
      </c>
      <c r="I199" s="64">
        <f t="shared" ca="1" si="55"/>
        <v>1.1000000000000001</v>
      </c>
      <c r="J199" s="64">
        <f t="shared" ca="1" si="56"/>
        <v>1.1000000000000001</v>
      </c>
      <c r="K199" s="64">
        <f t="shared" ca="1" si="56"/>
        <v>1.1000000000000001</v>
      </c>
      <c r="L199" s="64">
        <f t="shared" ca="1" si="56"/>
        <v>1.1000000000000001</v>
      </c>
      <c r="M199" s="64">
        <f t="shared" ca="1" si="56"/>
        <v>1.1000000000000001</v>
      </c>
      <c r="N199" s="64">
        <f t="shared" ca="1" si="56"/>
        <v>1.1000000000000001</v>
      </c>
      <c r="P199" s="65" t="str">
        <f t="shared" si="46"/>
        <v>Mutarnee</v>
      </c>
      <c r="Q199" s="65" t="s">
        <v>1761</v>
      </c>
      <c r="R199" s="65" t="str">
        <f t="shared" ca="1" si="57"/>
        <v>MUTA!$J$25:$T$25</v>
      </c>
      <c r="S199" s="65" t="str">
        <f t="shared" ca="1" si="58"/>
        <v>MUTA!$U$25:$AQ$25</v>
      </c>
      <c r="T199" s="65" t="str">
        <f t="shared" ca="1" si="59"/>
        <v>MUTA!$J$26:$T$26</v>
      </c>
      <c r="U199" s="65" t="str">
        <f t="shared" ca="1" si="60"/>
        <v>MUTA!$U$26:$AQ$26</v>
      </c>
      <c r="V199" s="65"/>
      <c r="W199" s="65"/>
    </row>
    <row r="200" spans="2:23" x14ac:dyDescent="0.25">
      <c r="B200" s="59" t="s">
        <v>1454</v>
      </c>
      <c r="C200" s="60" t="s">
        <v>1286</v>
      </c>
      <c r="E200" s="64">
        <f t="shared" ca="1" si="55"/>
        <v>13.7</v>
      </c>
      <c r="F200" s="64">
        <f t="shared" ca="1" si="55"/>
        <v>13.7</v>
      </c>
      <c r="G200" s="64">
        <f t="shared" ca="1" si="55"/>
        <v>13.7</v>
      </c>
      <c r="H200" s="64">
        <f t="shared" ca="1" si="55"/>
        <v>13.7</v>
      </c>
      <c r="I200" s="64">
        <f t="shared" ca="1" si="55"/>
        <v>13.7</v>
      </c>
      <c r="J200" s="64">
        <f t="shared" ca="1" si="56"/>
        <v>15.6</v>
      </c>
      <c r="K200" s="64">
        <f t="shared" ca="1" si="56"/>
        <v>15.6</v>
      </c>
      <c r="L200" s="64">
        <f t="shared" ca="1" si="56"/>
        <v>15.6</v>
      </c>
      <c r="M200" s="64">
        <f t="shared" ca="1" si="56"/>
        <v>15.6</v>
      </c>
      <c r="N200" s="64">
        <f t="shared" ca="1" si="56"/>
        <v>15.6</v>
      </c>
      <c r="P200" s="65" t="str">
        <f t="shared" si="46"/>
        <v>Nanango</v>
      </c>
      <c r="Q200" s="65" t="s">
        <v>1762</v>
      </c>
      <c r="R200" s="65" t="str">
        <f t="shared" ca="1" si="57"/>
        <v>NANA!$J$25:$T$25</v>
      </c>
      <c r="S200" s="65" t="str">
        <f t="shared" ca="1" si="58"/>
        <v>NANA!$U$25:$AQ$25</v>
      </c>
      <c r="T200" s="65" t="str">
        <f t="shared" ca="1" si="59"/>
        <v>NANA!$J$26:$T$26</v>
      </c>
      <c r="U200" s="65" t="str">
        <f t="shared" ca="1" si="60"/>
        <v>NANA!$U$26:$AQ$26</v>
      </c>
      <c r="V200" s="65"/>
      <c r="W200" s="65"/>
    </row>
    <row r="201" spans="2:23" x14ac:dyDescent="0.25">
      <c r="B201" s="59" t="s">
        <v>1455</v>
      </c>
      <c r="C201" s="60" t="s">
        <v>1286</v>
      </c>
      <c r="E201" s="64">
        <f t="shared" ca="1" si="55"/>
        <v>2</v>
      </c>
      <c r="F201" s="64">
        <f t="shared" ca="1" si="55"/>
        <v>2</v>
      </c>
      <c r="G201" s="64">
        <f t="shared" ca="1" si="55"/>
        <v>2</v>
      </c>
      <c r="H201" s="64">
        <f t="shared" ca="1" si="55"/>
        <v>2</v>
      </c>
      <c r="I201" s="64">
        <f t="shared" ca="1" si="55"/>
        <v>2</v>
      </c>
      <c r="J201" s="64">
        <f t="shared" ca="1" si="56"/>
        <v>2</v>
      </c>
      <c r="K201" s="64">
        <f t="shared" ca="1" si="56"/>
        <v>2</v>
      </c>
      <c r="L201" s="64">
        <f t="shared" ca="1" si="56"/>
        <v>2</v>
      </c>
      <c r="M201" s="64">
        <f t="shared" ca="1" si="56"/>
        <v>2</v>
      </c>
      <c r="N201" s="64">
        <f t="shared" ca="1" si="56"/>
        <v>2</v>
      </c>
      <c r="P201" s="65" t="str">
        <f t="shared" si="46"/>
        <v>Nandi</v>
      </c>
      <c r="Q201" s="65" t="s">
        <v>1763</v>
      </c>
      <c r="R201" s="65" t="str">
        <f t="shared" ca="1" si="57"/>
        <v>NAND!$J$25:$T$25</v>
      </c>
      <c r="S201" s="65" t="str">
        <f t="shared" ca="1" si="58"/>
        <v>NAND!$U$25:$AQ$25</v>
      </c>
      <c r="T201" s="65" t="str">
        <f t="shared" ca="1" si="59"/>
        <v>NAND!$J$26:$T$26</v>
      </c>
      <c r="U201" s="65" t="str">
        <f t="shared" ca="1" si="60"/>
        <v>NAND!$U$26:$AQ$26</v>
      </c>
      <c r="V201" s="65"/>
      <c r="W201" s="65"/>
    </row>
    <row r="202" spans="2:23" x14ac:dyDescent="0.25">
      <c r="B202" s="59" t="s">
        <v>1456</v>
      </c>
      <c r="C202" s="60" t="s">
        <v>1286</v>
      </c>
      <c r="E202" s="64">
        <f t="shared" ca="1" si="55"/>
        <v>10</v>
      </c>
      <c r="F202" s="64">
        <f t="shared" ca="1" si="55"/>
        <v>10</v>
      </c>
      <c r="G202" s="64">
        <f t="shared" ca="1" si="55"/>
        <v>10</v>
      </c>
      <c r="H202" s="64">
        <f t="shared" ca="1" si="55"/>
        <v>10</v>
      </c>
      <c r="I202" s="64">
        <f t="shared" ca="1" si="55"/>
        <v>10</v>
      </c>
      <c r="J202" s="64">
        <f t="shared" ca="1" si="56"/>
        <v>10</v>
      </c>
      <c r="K202" s="64">
        <f t="shared" ca="1" si="56"/>
        <v>10</v>
      </c>
      <c r="L202" s="64">
        <f t="shared" ca="1" si="56"/>
        <v>10</v>
      </c>
      <c r="M202" s="64">
        <f t="shared" ca="1" si="56"/>
        <v>10</v>
      </c>
      <c r="N202" s="64">
        <f t="shared" ca="1" si="56"/>
        <v>10</v>
      </c>
      <c r="P202" s="65" t="str">
        <f t="shared" si="46"/>
        <v>Nebo</v>
      </c>
      <c r="Q202" s="65" t="s">
        <v>1764</v>
      </c>
      <c r="R202" s="65" t="str">
        <f t="shared" ca="1" si="57"/>
        <v>NEBO!$J$25:$T$25</v>
      </c>
      <c r="S202" s="65" t="str">
        <f t="shared" ca="1" si="58"/>
        <v>NEBO!$U$25:$AQ$25</v>
      </c>
      <c r="T202" s="65" t="str">
        <f t="shared" ca="1" si="59"/>
        <v>NEBO!$J$26:$T$26</v>
      </c>
      <c r="U202" s="65" t="str">
        <f t="shared" ca="1" si="60"/>
        <v>NEBO!$U$26:$AQ$26</v>
      </c>
      <c r="V202" s="65"/>
      <c r="W202" s="65"/>
    </row>
    <row r="203" spans="2:23" x14ac:dyDescent="0.25">
      <c r="B203" s="59" t="s">
        <v>1457</v>
      </c>
      <c r="C203" s="60" t="s">
        <v>1286</v>
      </c>
      <c r="E203" s="64">
        <f t="shared" ca="1" si="55"/>
        <v>65.5</v>
      </c>
      <c r="F203" s="64">
        <f t="shared" ca="1" si="55"/>
        <v>65.5</v>
      </c>
      <c r="G203" s="64">
        <f t="shared" ca="1" si="55"/>
        <v>65.5</v>
      </c>
      <c r="H203" s="64">
        <f t="shared" ca="1" si="55"/>
        <v>65.5</v>
      </c>
      <c r="I203" s="64">
        <f t="shared" ca="1" si="55"/>
        <v>65.5</v>
      </c>
      <c r="J203" s="64">
        <f t="shared" ca="1" si="56"/>
        <v>68</v>
      </c>
      <c r="K203" s="64">
        <f t="shared" ca="1" si="56"/>
        <v>68</v>
      </c>
      <c r="L203" s="64">
        <f t="shared" ca="1" si="56"/>
        <v>68</v>
      </c>
      <c r="M203" s="64">
        <f t="shared" ca="1" si="56"/>
        <v>68</v>
      </c>
      <c r="N203" s="64">
        <f t="shared" ca="1" si="56"/>
        <v>68</v>
      </c>
      <c r="P203" s="65" t="str">
        <f t="shared" si="46"/>
        <v>Neil Smith</v>
      </c>
      <c r="Q203" s="65" t="s">
        <v>1765</v>
      </c>
      <c r="R203" s="65" t="str">
        <f t="shared" ca="1" si="57"/>
        <v>NESM!$J$25:$T$25</v>
      </c>
      <c r="S203" s="65" t="str">
        <f t="shared" ca="1" si="58"/>
        <v>NESM!$U$25:$AQ$25</v>
      </c>
      <c r="T203" s="65" t="str">
        <f t="shared" ca="1" si="59"/>
        <v>NESM!$J$26:$T$26</v>
      </c>
      <c r="U203" s="65" t="str">
        <f t="shared" ca="1" si="60"/>
        <v>NESM!$U$26:$AQ$26</v>
      </c>
      <c r="V203" s="65"/>
      <c r="W203" s="65"/>
    </row>
    <row r="204" spans="2:23" x14ac:dyDescent="0.25">
      <c r="B204" s="59" t="s">
        <v>1458</v>
      </c>
      <c r="C204" s="60" t="s">
        <v>1286</v>
      </c>
      <c r="E204" s="64">
        <f t="shared" ca="1" si="55"/>
        <v>10.199999999999999</v>
      </c>
      <c r="F204" s="64">
        <f t="shared" ca="1" si="55"/>
        <v>10.199999999999999</v>
      </c>
      <c r="G204" s="64">
        <f t="shared" ca="1" si="55"/>
        <v>10.199999999999999</v>
      </c>
      <c r="H204" s="64">
        <f t="shared" ca="1" si="55"/>
        <v>10.199999999999999</v>
      </c>
      <c r="I204" s="64">
        <f t="shared" ca="1" si="55"/>
        <v>10.199999999999999</v>
      </c>
      <c r="J204" s="64">
        <f t="shared" ca="1" si="56"/>
        <v>10.199999999999999</v>
      </c>
      <c r="K204" s="64">
        <f t="shared" ca="1" si="56"/>
        <v>10.199999999999999</v>
      </c>
      <c r="L204" s="64">
        <f t="shared" ca="1" si="56"/>
        <v>10.199999999999999</v>
      </c>
      <c r="M204" s="64">
        <f t="shared" ca="1" si="56"/>
        <v>10.199999999999999</v>
      </c>
      <c r="N204" s="64">
        <f t="shared" ca="1" si="56"/>
        <v>10.199999999999999</v>
      </c>
      <c r="P204" s="65" t="str">
        <f t="shared" si="46"/>
        <v>Normanton</v>
      </c>
      <c r="Q204" s="65" t="s">
        <v>1766</v>
      </c>
      <c r="R204" s="65" t="str">
        <f t="shared" ca="1" si="57"/>
        <v>NORM!$J$25:$T$25</v>
      </c>
      <c r="S204" s="65" t="str">
        <f t="shared" ca="1" si="58"/>
        <v>NORM!$U$25:$AQ$25</v>
      </c>
      <c r="T204" s="65" t="str">
        <f t="shared" ca="1" si="59"/>
        <v>NORM!$J$26:$T$26</v>
      </c>
      <c r="U204" s="65" t="str">
        <f t="shared" ca="1" si="60"/>
        <v>NORM!$U$26:$AQ$26</v>
      </c>
      <c r="V204" s="65"/>
      <c r="W204" s="65"/>
    </row>
    <row r="205" spans="2:23" x14ac:dyDescent="0.25">
      <c r="B205" s="59" t="s">
        <v>1459</v>
      </c>
      <c r="C205" s="60" t="s">
        <v>1286</v>
      </c>
      <c r="E205" s="64">
        <f t="shared" ca="1" si="55"/>
        <v>10.8</v>
      </c>
      <c r="F205" s="64">
        <f t="shared" ca="1" si="55"/>
        <v>10.8</v>
      </c>
      <c r="G205" s="64">
        <f t="shared" ca="1" si="55"/>
        <v>10.8</v>
      </c>
      <c r="H205" s="64">
        <f t="shared" ca="1" si="55"/>
        <v>10.8</v>
      </c>
      <c r="I205" s="64">
        <f t="shared" ca="1" si="55"/>
        <v>10.8</v>
      </c>
      <c r="J205" s="64">
        <f t="shared" ca="1" si="56"/>
        <v>13.1</v>
      </c>
      <c r="K205" s="64">
        <f t="shared" ca="1" si="56"/>
        <v>13.1</v>
      </c>
      <c r="L205" s="64">
        <f t="shared" ca="1" si="56"/>
        <v>13.1</v>
      </c>
      <c r="M205" s="64">
        <f t="shared" ca="1" si="56"/>
        <v>13.1</v>
      </c>
      <c r="N205" s="64">
        <f t="shared" ca="1" si="56"/>
        <v>13.1</v>
      </c>
      <c r="P205" s="65" t="str">
        <f t="shared" si="46"/>
        <v>North Cloncurry</v>
      </c>
      <c r="Q205" s="65" t="s">
        <v>1767</v>
      </c>
      <c r="R205" s="65" t="str">
        <f t="shared" ca="1" si="57"/>
        <v>NOCL!$J$25:$T$25</v>
      </c>
      <c r="S205" s="65" t="str">
        <f t="shared" ca="1" si="58"/>
        <v>NOCL!$U$25:$AQ$25</v>
      </c>
      <c r="T205" s="65" t="str">
        <f t="shared" ca="1" si="59"/>
        <v>NOCL!$J$26:$T$26</v>
      </c>
      <c r="U205" s="65" t="str">
        <f t="shared" ca="1" si="60"/>
        <v>NOCL!$U$26:$AQ$26</v>
      </c>
      <c r="V205" s="65"/>
      <c r="W205" s="65"/>
    </row>
    <row r="206" spans="2:23" x14ac:dyDescent="0.25">
      <c r="B206" s="59" t="s">
        <v>1460</v>
      </c>
      <c r="C206" s="60" t="s">
        <v>1286</v>
      </c>
      <c r="E206" s="64">
        <f t="shared" ref="E206:I215" ca="1" si="61">IF(AND($R206&lt;&gt;"", $T206&lt;&gt;"", $E$2&lt;&gt;"", $E$2&lt;&gt;"-"), IF(INDEX(INDIRECT($T206), MATCH(E$5, INDIRECT($R206), 0))&lt;&gt;"", IF(ISNUMBER(INDEX(INDIRECT($T206), MATCH(E$5, INDIRECT($R206), 0))), ROUND(INDEX(INDIRECT($T206), MATCH(E$5, INDIRECT($R206), 0)), 1), IF($E$2="Meets Security Standard", PROPER(INDEX(INDIRECT($T206), MATCH(E$5, INDIRECT($R206), 0))), INDEX(INDIRECT($T206), MATCH(E$5, INDIRECT($R206), 0)))), ""), "")</f>
        <v>47.7</v>
      </c>
      <c r="F206" s="64">
        <f t="shared" ca="1" si="61"/>
        <v>47.7</v>
      </c>
      <c r="G206" s="64">
        <f t="shared" ca="1" si="61"/>
        <v>47.7</v>
      </c>
      <c r="H206" s="64">
        <f t="shared" ca="1" si="61"/>
        <v>47.7</v>
      </c>
      <c r="I206" s="64">
        <f t="shared" ca="1" si="61"/>
        <v>47.7</v>
      </c>
      <c r="J206" s="64">
        <f t="shared" ref="J206:N215" ca="1" si="62">IF(AND($S206&lt;&gt;"", $U206&lt;&gt;"", $E$2&lt;&gt;"", $E$2&lt;&gt;"-"), IF(INDEX(INDIRECT($U206), MATCH(TEXT(J$5, "????"), INDIRECT($S206), 0))&lt;&gt;"", IF(INDEX(INDIRECT($U206), MATCH(TEXT(J$5, "????"), INDIRECT($S206), 0))&lt;&gt;"", IF(ISNUMBER(INDEX(INDIRECT($U206), MATCH(TEXT(J$5, "????"), INDIRECT($S206), 0))), ROUND(INDEX(INDIRECT($U206), MATCH(TEXT(J$5, "????"), INDIRECT($S206), 0)), 1), IF($E$2="Meets Security Standard", PROPER(INDEX(INDIRECT($U206), MATCH(TEXT(J$5, "????"), INDIRECT($S206), 0))), INDEX(INDIRECT($U206), MATCH(TEXT(J$5, "????"), INDIRECT($S206), 0)))), ""), ""), "")</f>
        <v>53.1</v>
      </c>
      <c r="K206" s="64">
        <f t="shared" ca="1" si="62"/>
        <v>53.1</v>
      </c>
      <c r="L206" s="64">
        <f t="shared" ca="1" si="62"/>
        <v>53.1</v>
      </c>
      <c r="M206" s="64">
        <f t="shared" ca="1" si="62"/>
        <v>53.1</v>
      </c>
      <c r="N206" s="64">
        <f t="shared" ca="1" si="62"/>
        <v>53.1</v>
      </c>
      <c r="P206" s="65" t="str">
        <f t="shared" si="46"/>
        <v>North Mackay</v>
      </c>
      <c r="Q206" s="65" t="s">
        <v>1768</v>
      </c>
      <c r="R206" s="65" t="str">
        <f t="shared" ca="1" si="57"/>
        <v>NOMA!$J$25:$T$25</v>
      </c>
      <c r="S206" s="65" t="str">
        <f t="shared" ca="1" si="58"/>
        <v>NOMA!$U$25:$AQ$25</v>
      </c>
      <c r="T206" s="65" t="str">
        <f t="shared" ca="1" si="59"/>
        <v>NOMA!$J$26:$T$26</v>
      </c>
      <c r="U206" s="65" t="str">
        <f t="shared" ca="1" si="60"/>
        <v>NOMA!$U$26:$AQ$26</v>
      </c>
      <c r="V206" s="65"/>
      <c r="W206" s="65"/>
    </row>
    <row r="207" spans="2:23" x14ac:dyDescent="0.25">
      <c r="B207" s="59" t="s">
        <v>1461</v>
      </c>
      <c r="C207" s="60" t="s">
        <v>1286</v>
      </c>
      <c r="E207" s="64">
        <f t="shared" ca="1" si="61"/>
        <v>31.1</v>
      </c>
      <c r="F207" s="64">
        <f t="shared" ca="1" si="61"/>
        <v>31.1</v>
      </c>
      <c r="G207" s="64">
        <f t="shared" ca="1" si="61"/>
        <v>31.1</v>
      </c>
      <c r="H207" s="64">
        <f t="shared" ca="1" si="61"/>
        <v>31.1</v>
      </c>
      <c r="I207" s="64">
        <f t="shared" ca="1" si="61"/>
        <v>31.1</v>
      </c>
      <c r="J207" s="64">
        <f t="shared" ca="1" si="62"/>
        <v>34.5</v>
      </c>
      <c r="K207" s="64">
        <f t="shared" ca="1" si="62"/>
        <v>34.5</v>
      </c>
      <c r="L207" s="64">
        <f t="shared" ca="1" si="62"/>
        <v>34.5</v>
      </c>
      <c r="M207" s="64">
        <f t="shared" ca="1" si="62"/>
        <v>34.5</v>
      </c>
      <c r="N207" s="64">
        <f t="shared" ca="1" si="62"/>
        <v>34.5</v>
      </c>
      <c r="P207" s="65" t="str">
        <f t="shared" si="46"/>
        <v>North Street</v>
      </c>
      <c r="Q207" s="65" t="s">
        <v>1769</v>
      </c>
      <c r="R207" s="65" t="str">
        <f t="shared" ca="1" si="57"/>
        <v>NOST!$J$25:$T$25</v>
      </c>
      <c r="S207" s="65" t="str">
        <f t="shared" ca="1" si="58"/>
        <v>NOST!$U$25:$AQ$25</v>
      </c>
      <c r="T207" s="65" t="str">
        <f t="shared" ca="1" si="59"/>
        <v>NOST!$J$26:$T$26</v>
      </c>
      <c r="U207" s="65" t="str">
        <f t="shared" ca="1" si="60"/>
        <v>NOST!$U$26:$AQ$26</v>
      </c>
      <c r="V207" s="65"/>
      <c r="W207" s="65"/>
    </row>
    <row r="208" spans="2:23" x14ac:dyDescent="0.25">
      <c r="B208" s="59" t="s">
        <v>1462</v>
      </c>
      <c r="C208" s="60" t="s">
        <v>1286</v>
      </c>
      <c r="E208" s="64">
        <f t="shared" ca="1" si="61"/>
        <v>22</v>
      </c>
      <c r="F208" s="64">
        <f t="shared" ca="1" si="61"/>
        <v>22</v>
      </c>
      <c r="G208" s="64">
        <f t="shared" ca="1" si="61"/>
        <v>22</v>
      </c>
      <c r="H208" s="64">
        <f t="shared" ca="1" si="61"/>
        <v>22</v>
      </c>
      <c r="I208" s="64">
        <f t="shared" ca="1" si="61"/>
        <v>22</v>
      </c>
      <c r="J208" s="64">
        <f t="shared" ca="1" si="62"/>
        <v>22</v>
      </c>
      <c r="K208" s="64">
        <f t="shared" ca="1" si="62"/>
        <v>22</v>
      </c>
      <c r="L208" s="64">
        <f t="shared" ca="1" si="62"/>
        <v>22</v>
      </c>
      <c r="M208" s="64">
        <f t="shared" ca="1" si="62"/>
        <v>22</v>
      </c>
      <c r="N208" s="64">
        <f t="shared" ca="1" si="62"/>
        <v>22</v>
      </c>
      <c r="P208" s="65" t="str">
        <f t="shared" si="46"/>
        <v>Norwin</v>
      </c>
      <c r="Q208" s="65" t="s">
        <v>1770</v>
      </c>
      <c r="R208" s="65" t="str">
        <f t="shared" ca="1" si="57"/>
        <v>NORW!$J$25:$T$25</v>
      </c>
      <c r="S208" s="65" t="str">
        <f t="shared" ca="1" si="58"/>
        <v>NORW!$U$25:$AQ$25</v>
      </c>
      <c r="T208" s="65" t="str">
        <f t="shared" ca="1" si="59"/>
        <v>NORW!$J$26:$T$26</v>
      </c>
      <c r="U208" s="65" t="str">
        <f t="shared" ca="1" si="60"/>
        <v>NORW!$U$26:$AQ$26</v>
      </c>
      <c r="V208" s="65"/>
      <c r="W208" s="65"/>
    </row>
    <row r="209" spans="2:23" x14ac:dyDescent="0.25">
      <c r="B209" s="59" t="s">
        <v>1463</v>
      </c>
      <c r="C209" s="60" t="s">
        <v>1286</v>
      </c>
      <c r="E209" s="64">
        <f t="shared" ca="1" si="61"/>
        <v>49.7</v>
      </c>
      <c r="F209" s="64">
        <f t="shared" ca="1" si="61"/>
        <v>49.7</v>
      </c>
      <c r="G209" s="64">
        <f t="shared" ca="1" si="61"/>
        <v>49.7</v>
      </c>
      <c r="H209" s="64">
        <f t="shared" ca="1" si="61"/>
        <v>49.7</v>
      </c>
      <c r="I209" s="64">
        <f t="shared" ca="1" si="61"/>
        <v>49.7</v>
      </c>
      <c r="J209" s="64">
        <f t="shared" ca="1" si="62"/>
        <v>56.3</v>
      </c>
      <c r="K209" s="64">
        <f t="shared" ca="1" si="62"/>
        <v>56.3</v>
      </c>
      <c r="L209" s="64">
        <f t="shared" ca="1" si="62"/>
        <v>56.3</v>
      </c>
      <c r="M209" s="64">
        <f t="shared" ca="1" si="62"/>
        <v>56.3</v>
      </c>
      <c r="N209" s="64">
        <f t="shared" ca="1" si="62"/>
        <v>56.3</v>
      </c>
      <c r="P209" s="65" t="str">
        <f t="shared" si="46"/>
        <v>Oakey</v>
      </c>
      <c r="Q209" s="65" t="s">
        <v>1771</v>
      </c>
      <c r="R209" s="65" t="str">
        <f t="shared" ca="1" si="57"/>
        <v>OAKE!$J$25:$T$25</v>
      </c>
      <c r="S209" s="65" t="str">
        <f t="shared" ca="1" si="58"/>
        <v>OAKE!$U$25:$AQ$25</v>
      </c>
      <c r="T209" s="65" t="str">
        <f t="shared" ca="1" si="59"/>
        <v>OAKE!$J$26:$T$26</v>
      </c>
      <c r="U209" s="65" t="str">
        <f t="shared" ca="1" si="60"/>
        <v>OAKE!$U$26:$AQ$26</v>
      </c>
      <c r="V209" s="65"/>
      <c r="W209" s="65"/>
    </row>
    <row r="210" spans="2:23" x14ac:dyDescent="0.25">
      <c r="B210" s="59" t="s">
        <v>1559</v>
      </c>
      <c r="C210" s="60" t="s">
        <v>1539</v>
      </c>
      <c r="E210" s="64">
        <f t="shared" ca="1" si="61"/>
        <v>147.19999999999999</v>
      </c>
      <c r="F210" s="64">
        <f t="shared" ca="1" si="61"/>
        <v>147.19999999999999</v>
      </c>
      <c r="G210" s="64">
        <f t="shared" ca="1" si="61"/>
        <v>147.19999999999999</v>
      </c>
      <c r="H210" s="64">
        <f t="shared" ca="1" si="61"/>
        <v>147.19999999999999</v>
      </c>
      <c r="I210" s="64">
        <f t="shared" ca="1" si="61"/>
        <v>147.19999999999999</v>
      </c>
      <c r="J210" s="64">
        <f t="shared" ca="1" si="62"/>
        <v>165.2</v>
      </c>
      <c r="K210" s="64">
        <f t="shared" ca="1" si="62"/>
        <v>165.2</v>
      </c>
      <c r="L210" s="64">
        <f t="shared" ca="1" si="62"/>
        <v>165.2</v>
      </c>
      <c r="M210" s="64">
        <f t="shared" ca="1" si="62"/>
        <v>165.2</v>
      </c>
      <c r="N210" s="64">
        <f t="shared" ca="1" si="62"/>
        <v>165.2</v>
      </c>
      <c r="P210" s="65" t="str">
        <f t="shared" si="46"/>
        <v>Oakey BSP</v>
      </c>
      <c r="Q210" s="65" t="s">
        <v>1772</v>
      </c>
      <c r="R210" s="65" t="str">
        <f t="shared" ca="1" si="57"/>
        <v>'T189'!$I$23:$S$23</v>
      </c>
      <c r="S210" s="65" t="str">
        <f t="shared" ca="1" si="58"/>
        <v>'T189'!$T$23:$AQ$23</v>
      </c>
      <c r="T210" s="65" t="str">
        <f t="shared" ca="1" si="59"/>
        <v>'T189'!$I$24:$S$24</v>
      </c>
      <c r="U210" s="65" t="str">
        <f t="shared" ca="1" si="60"/>
        <v>'T189'!$T$24:$AQ$24</v>
      </c>
      <c r="V210" s="65"/>
      <c r="W210" s="65"/>
    </row>
    <row r="211" spans="2:23" x14ac:dyDescent="0.25">
      <c r="B211" s="59" t="s">
        <v>1464</v>
      </c>
      <c r="C211" s="60" t="s">
        <v>1286</v>
      </c>
      <c r="E211" s="64">
        <f t="shared" ca="1" si="61"/>
        <v>74.2</v>
      </c>
      <c r="F211" s="64">
        <f t="shared" ca="1" si="61"/>
        <v>74.2</v>
      </c>
      <c r="G211" s="64">
        <f t="shared" ca="1" si="61"/>
        <v>74.2</v>
      </c>
      <c r="H211" s="64">
        <f t="shared" ca="1" si="61"/>
        <v>74.2</v>
      </c>
      <c r="I211" s="64">
        <f t="shared" ca="1" si="61"/>
        <v>74.2</v>
      </c>
      <c r="J211" s="64">
        <f t="shared" ca="1" si="62"/>
        <v>77.599999999999994</v>
      </c>
      <c r="K211" s="64">
        <f t="shared" ca="1" si="62"/>
        <v>77.599999999999994</v>
      </c>
      <c r="L211" s="64">
        <f t="shared" ca="1" si="62"/>
        <v>77.599999999999994</v>
      </c>
      <c r="M211" s="64">
        <f t="shared" ca="1" si="62"/>
        <v>77.599999999999994</v>
      </c>
      <c r="N211" s="64">
        <f t="shared" ca="1" si="62"/>
        <v>77.599999999999994</v>
      </c>
      <c r="P211" s="65" t="str">
        <f t="shared" si="46"/>
        <v>Oonoonba</v>
      </c>
      <c r="Q211" s="65" t="s">
        <v>1773</v>
      </c>
      <c r="R211" s="65" t="str">
        <f t="shared" ca="1" si="57"/>
        <v>OONN!$J$25:$T$25</v>
      </c>
      <c r="S211" s="65" t="str">
        <f t="shared" ca="1" si="58"/>
        <v>OONN!$U$25:$AQ$25</v>
      </c>
      <c r="T211" s="65" t="str">
        <f t="shared" ca="1" si="59"/>
        <v>OONN!$J$26:$T$26</v>
      </c>
      <c r="U211" s="65" t="str">
        <f t="shared" ca="1" si="60"/>
        <v>OONN!$U$26:$AQ$26</v>
      </c>
      <c r="V211" s="65"/>
      <c r="W211" s="65"/>
    </row>
    <row r="212" spans="2:23" x14ac:dyDescent="0.25">
      <c r="B212" s="59" t="s">
        <v>1465</v>
      </c>
      <c r="C212" s="60" t="s">
        <v>1286</v>
      </c>
      <c r="E212" s="64">
        <f t="shared" ca="1" si="61"/>
        <v>22</v>
      </c>
      <c r="F212" s="64">
        <f t="shared" ca="1" si="61"/>
        <v>22</v>
      </c>
      <c r="G212" s="64">
        <f t="shared" ca="1" si="61"/>
        <v>22</v>
      </c>
      <c r="H212" s="64">
        <f t="shared" ca="1" si="61"/>
        <v>22</v>
      </c>
      <c r="I212" s="64">
        <f t="shared" ca="1" si="61"/>
        <v>22</v>
      </c>
      <c r="J212" s="64">
        <f t="shared" ca="1" si="62"/>
        <v>22</v>
      </c>
      <c r="K212" s="64">
        <f t="shared" ca="1" si="62"/>
        <v>22</v>
      </c>
      <c r="L212" s="64">
        <f t="shared" ca="1" si="62"/>
        <v>22</v>
      </c>
      <c r="M212" s="64">
        <f t="shared" ca="1" si="62"/>
        <v>22</v>
      </c>
      <c r="N212" s="64">
        <f t="shared" ca="1" si="62"/>
        <v>22</v>
      </c>
      <c r="P212" s="65" t="str">
        <f t="shared" ref="P212:P276" si="63">IF($B212&lt;&gt;"",IF(ISERROR(FIND(" (",$B212))=FALSE, IF(ISERROR(FIND("Skid", MID($B212,1,FIND(" (",$B212)-1)))=FALSE, MID($B212, FIND("(", $B212)+1, FIND(")", $B212)-(FIND("(", $B212)+1)), MID($B212,1,FIND(" (",$B212)-1)),""))</f>
        <v>Owanyilla</v>
      </c>
      <c r="Q212" s="65" t="s">
        <v>1774</v>
      </c>
      <c r="R212" s="65" t="str">
        <f t="shared" ca="1" si="57"/>
        <v>OWAN!$J$25:$T$25</v>
      </c>
      <c r="S212" s="65" t="str">
        <f t="shared" ca="1" si="58"/>
        <v>OWAN!$U$25:$AQ$25</v>
      </c>
      <c r="T212" s="65" t="str">
        <f t="shared" ca="1" si="59"/>
        <v>OWAN!$J$26:$T$26</v>
      </c>
      <c r="U212" s="65" t="str">
        <f t="shared" ca="1" si="60"/>
        <v>OWAN!$U$26:$AQ$26</v>
      </c>
      <c r="V212" s="65"/>
      <c r="W212" s="65"/>
    </row>
    <row r="213" spans="2:23" x14ac:dyDescent="0.25">
      <c r="B213" s="59" t="s">
        <v>1466</v>
      </c>
      <c r="C213" s="60" t="s">
        <v>1286</v>
      </c>
      <c r="E213" s="64">
        <f t="shared" ca="1" si="61"/>
        <v>10</v>
      </c>
      <c r="F213" s="64">
        <f t="shared" ca="1" si="61"/>
        <v>10</v>
      </c>
      <c r="G213" s="64">
        <f t="shared" ca="1" si="61"/>
        <v>10</v>
      </c>
      <c r="H213" s="64">
        <f t="shared" ca="1" si="61"/>
        <v>10</v>
      </c>
      <c r="I213" s="64">
        <f t="shared" ca="1" si="61"/>
        <v>10</v>
      </c>
      <c r="J213" s="64">
        <f t="shared" ca="1" si="62"/>
        <v>10</v>
      </c>
      <c r="K213" s="64">
        <f t="shared" ca="1" si="62"/>
        <v>10</v>
      </c>
      <c r="L213" s="64">
        <f t="shared" ca="1" si="62"/>
        <v>10</v>
      </c>
      <c r="M213" s="64">
        <f t="shared" ca="1" si="62"/>
        <v>10</v>
      </c>
      <c r="N213" s="64">
        <f t="shared" ca="1" si="62"/>
        <v>10</v>
      </c>
      <c r="P213" s="65" t="str">
        <f t="shared" si="63"/>
        <v>Pampas</v>
      </c>
      <c r="Q213" s="65" t="s">
        <v>1775</v>
      </c>
      <c r="R213" s="65" t="str">
        <f t="shared" ca="1" si="57"/>
        <v>PAMP!$J$25:$T$25</v>
      </c>
      <c r="S213" s="65" t="str">
        <f t="shared" ca="1" si="58"/>
        <v>PAMP!$U$25:$AQ$25</v>
      </c>
      <c r="T213" s="65" t="str">
        <f t="shared" ca="1" si="59"/>
        <v>PAMP!$J$26:$T$26</v>
      </c>
      <c r="U213" s="65" t="str">
        <f t="shared" ca="1" si="60"/>
        <v>PAMP!$U$26:$AQ$26</v>
      </c>
      <c r="V213" s="65"/>
      <c r="W213" s="65"/>
    </row>
    <row r="214" spans="2:23" x14ac:dyDescent="0.25">
      <c r="B214" s="59" t="s">
        <v>1467</v>
      </c>
      <c r="C214" s="60" t="s">
        <v>1286</v>
      </c>
      <c r="E214" s="64">
        <f t="shared" ca="1" si="61"/>
        <v>23.2</v>
      </c>
      <c r="F214" s="64">
        <f t="shared" ca="1" si="61"/>
        <v>23.2</v>
      </c>
      <c r="G214" s="64">
        <f t="shared" ca="1" si="61"/>
        <v>23.2</v>
      </c>
      <c r="H214" s="64">
        <f t="shared" ca="1" si="61"/>
        <v>23.2</v>
      </c>
      <c r="I214" s="64">
        <f t="shared" ca="1" si="61"/>
        <v>23.2</v>
      </c>
      <c r="J214" s="64">
        <f t="shared" ca="1" si="62"/>
        <v>26.6</v>
      </c>
      <c r="K214" s="64">
        <f t="shared" ca="1" si="62"/>
        <v>26.6</v>
      </c>
      <c r="L214" s="64">
        <f t="shared" ca="1" si="62"/>
        <v>26.6</v>
      </c>
      <c r="M214" s="64">
        <f t="shared" ca="1" si="62"/>
        <v>26.6</v>
      </c>
      <c r="N214" s="64">
        <f t="shared" ca="1" si="62"/>
        <v>26.6</v>
      </c>
      <c r="P214" s="65" t="str">
        <f t="shared" si="63"/>
        <v>Pandoin</v>
      </c>
      <c r="Q214" s="65" t="s">
        <v>1776</v>
      </c>
      <c r="R214" s="65" t="str">
        <f t="shared" ca="1" si="57"/>
        <v>PAND!$J$25:$T$25</v>
      </c>
      <c r="S214" s="65" t="str">
        <f t="shared" ca="1" si="58"/>
        <v>PAND!$U$25:$AQ$25</v>
      </c>
      <c r="T214" s="65" t="str">
        <f t="shared" ca="1" si="59"/>
        <v>PAND!$J$26:$T$26</v>
      </c>
      <c r="U214" s="65" t="str">
        <f t="shared" ca="1" si="60"/>
        <v>PAND!$U$26:$AQ$26</v>
      </c>
      <c r="V214" s="65"/>
      <c r="W214" s="65"/>
    </row>
    <row r="215" spans="2:23" x14ac:dyDescent="0.25">
      <c r="B215" s="59" t="s">
        <v>1468</v>
      </c>
      <c r="C215" s="60" t="s">
        <v>1286</v>
      </c>
      <c r="E215" s="64">
        <f t="shared" ca="1" si="61"/>
        <v>48.3</v>
      </c>
      <c r="F215" s="64">
        <f t="shared" ca="1" si="61"/>
        <v>48.3</v>
      </c>
      <c r="G215" s="64">
        <f t="shared" ca="1" si="61"/>
        <v>48.3</v>
      </c>
      <c r="H215" s="64">
        <f t="shared" ca="1" si="61"/>
        <v>48.3</v>
      </c>
      <c r="I215" s="64">
        <f t="shared" ca="1" si="61"/>
        <v>48.3</v>
      </c>
      <c r="J215" s="64">
        <f t="shared" ca="1" si="62"/>
        <v>55.4</v>
      </c>
      <c r="K215" s="64">
        <f t="shared" ca="1" si="62"/>
        <v>55.4</v>
      </c>
      <c r="L215" s="64">
        <f t="shared" ca="1" si="62"/>
        <v>55.4</v>
      </c>
      <c r="M215" s="64">
        <f t="shared" ca="1" si="62"/>
        <v>55.4</v>
      </c>
      <c r="N215" s="64">
        <f t="shared" ca="1" si="62"/>
        <v>55.4</v>
      </c>
      <c r="P215" s="65" t="str">
        <f t="shared" si="63"/>
        <v>Parkhurst</v>
      </c>
      <c r="Q215" s="65" t="s">
        <v>1777</v>
      </c>
      <c r="R215" s="65" t="str">
        <f t="shared" ca="1" si="57"/>
        <v>PARK!$J$25:$T$25</v>
      </c>
      <c r="S215" s="65" t="str">
        <f t="shared" ca="1" si="58"/>
        <v>PARK!$U$25:$AQ$25</v>
      </c>
      <c r="T215" s="65" t="str">
        <f t="shared" ca="1" si="59"/>
        <v>PARK!$J$26:$T$26</v>
      </c>
      <c r="U215" s="65" t="str">
        <f t="shared" ca="1" si="60"/>
        <v>PARK!$U$26:$AQ$26</v>
      </c>
      <c r="V215" s="65"/>
      <c r="W215" s="65"/>
    </row>
    <row r="216" spans="2:23" x14ac:dyDescent="0.25">
      <c r="B216" s="59" t="s">
        <v>1469</v>
      </c>
      <c r="C216" s="60" t="s">
        <v>1286</v>
      </c>
      <c r="E216" s="64">
        <f t="shared" ref="E216:I226" ca="1" si="64">IF(AND($R216&lt;&gt;"", $T216&lt;&gt;"", $E$2&lt;&gt;"", $E$2&lt;&gt;"-"), IF(INDEX(INDIRECT($T216), MATCH(E$5, INDIRECT($R216), 0))&lt;&gt;"", IF(ISNUMBER(INDEX(INDIRECT($T216), MATCH(E$5, INDIRECT($R216), 0))), ROUND(INDEX(INDIRECT($T216), MATCH(E$5, INDIRECT($R216), 0)), 1), IF($E$2="Meets Security Standard", PROPER(INDEX(INDIRECT($T216), MATCH(E$5, INDIRECT($R216), 0))), INDEX(INDIRECT($T216), MATCH(E$5, INDIRECT($R216), 0)))), ""), "")</f>
        <v>4.7</v>
      </c>
      <c r="F216" s="64">
        <f t="shared" ca="1" si="64"/>
        <v>4.7</v>
      </c>
      <c r="G216" s="64">
        <f t="shared" ca="1" si="64"/>
        <v>4.7</v>
      </c>
      <c r="H216" s="64">
        <f t="shared" ca="1" si="64"/>
        <v>4.7</v>
      </c>
      <c r="I216" s="64">
        <f t="shared" ca="1" si="64"/>
        <v>4.7</v>
      </c>
      <c r="J216" s="64">
        <f t="shared" ref="J216:N226" ca="1" si="65">IF(AND($S216&lt;&gt;"", $U216&lt;&gt;"", $E$2&lt;&gt;"", $E$2&lt;&gt;"-"), IF(INDEX(INDIRECT($U216), MATCH(TEXT(J$5, "????"), INDIRECT($S216), 0))&lt;&gt;"", IF(INDEX(INDIRECT($U216), MATCH(TEXT(J$5, "????"), INDIRECT($S216), 0))&lt;&gt;"", IF(ISNUMBER(INDEX(INDIRECT($U216), MATCH(TEXT(J$5, "????"), INDIRECT($S216), 0))), ROUND(INDEX(INDIRECT($U216), MATCH(TEXT(J$5, "????"), INDIRECT($S216), 0)), 1), IF($E$2="Meets Security Standard", PROPER(INDEX(INDIRECT($U216), MATCH(TEXT(J$5, "????"), INDIRECT($S216), 0))), INDEX(INDIRECT($U216), MATCH(TEXT(J$5, "????"), INDIRECT($S216), 0)))), ""), ""), "")</f>
        <v>5.0999999999999996</v>
      </c>
      <c r="K216" s="64">
        <f t="shared" ca="1" si="65"/>
        <v>5.0999999999999996</v>
      </c>
      <c r="L216" s="64">
        <f t="shared" ca="1" si="65"/>
        <v>5.0999999999999996</v>
      </c>
      <c r="M216" s="64">
        <f t="shared" ca="1" si="65"/>
        <v>5.0999999999999996</v>
      </c>
      <c r="N216" s="64">
        <f t="shared" ca="1" si="65"/>
        <v>5.0999999999999996</v>
      </c>
      <c r="P216" s="65" t="str">
        <f t="shared" si="63"/>
        <v>Peranga</v>
      </c>
      <c r="Q216" s="65" t="s">
        <v>1778</v>
      </c>
      <c r="R216" s="65" t="str">
        <f t="shared" ca="1" si="57"/>
        <v>PERA!$J$25:$T$25</v>
      </c>
      <c r="S216" s="65" t="str">
        <f t="shared" ca="1" si="58"/>
        <v>PERA!$U$25:$AQ$25</v>
      </c>
      <c r="T216" s="65" t="str">
        <f t="shared" ca="1" si="59"/>
        <v>PERA!$J$26:$T$26</v>
      </c>
      <c r="U216" s="65" t="str">
        <f t="shared" ca="1" si="60"/>
        <v>PERA!$U$26:$AQ$26</v>
      </c>
      <c r="V216" s="65"/>
      <c r="W216" s="65"/>
    </row>
    <row r="217" spans="2:23" x14ac:dyDescent="0.25">
      <c r="B217" s="59" t="s">
        <v>1470</v>
      </c>
      <c r="C217" s="60" t="s">
        <v>1286</v>
      </c>
      <c r="E217" s="64">
        <f t="shared" ca="1" si="64"/>
        <v>78.900000000000006</v>
      </c>
      <c r="F217" s="64">
        <f t="shared" ca="1" si="64"/>
        <v>78.900000000000006</v>
      </c>
      <c r="G217" s="64">
        <f t="shared" ca="1" si="64"/>
        <v>78.900000000000006</v>
      </c>
      <c r="H217" s="64">
        <f t="shared" ca="1" si="64"/>
        <v>78.900000000000006</v>
      </c>
      <c r="I217" s="64">
        <f t="shared" ca="1" si="64"/>
        <v>78.900000000000006</v>
      </c>
      <c r="J217" s="64">
        <f t="shared" ca="1" si="65"/>
        <v>87.4</v>
      </c>
      <c r="K217" s="64">
        <f t="shared" ca="1" si="65"/>
        <v>87.4</v>
      </c>
      <c r="L217" s="64">
        <f t="shared" ca="1" si="65"/>
        <v>87.4</v>
      </c>
      <c r="M217" s="64">
        <f t="shared" ca="1" si="65"/>
        <v>87.4</v>
      </c>
      <c r="N217" s="64">
        <f t="shared" ca="1" si="65"/>
        <v>87.4</v>
      </c>
      <c r="P217" s="65" t="str">
        <f t="shared" si="63"/>
        <v>Peter Arlett</v>
      </c>
      <c r="Q217" s="65" t="s">
        <v>1779</v>
      </c>
      <c r="R217" s="65" t="str">
        <f t="shared" ca="1" si="57"/>
        <v>PEAR!$J$25:$T$25</v>
      </c>
      <c r="S217" s="65" t="str">
        <f t="shared" ca="1" si="58"/>
        <v>PEAR!$U$25:$AQ$25</v>
      </c>
      <c r="T217" s="65" t="str">
        <f t="shared" ca="1" si="59"/>
        <v>PEAR!$J$26:$T$26</v>
      </c>
      <c r="U217" s="65" t="str">
        <f t="shared" ca="1" si="60"/>
        <v>PEAR!$U$26:$AQ$26</v>
      </c>
      <c r="V217" s="65"/>
      <c r="W217" s="65"/>
    </row>
    <row r="218" spans="2:23" x14ac:dyDescent="0.25">
      <c r="B218" s="59" t="s">
        <v>1471</v>
      </c>
      <c r="C218" s="60" t="s">
        <v>1286</v>
      </c>
      <c r="E218" s="64">
        <f t="shared" ca="1" si="64"/>
        <v>33.200000000000003</v>
      </c>
      <c r="F218" s="64">
        <f t="shared" ca="1" si="64"/>
        <v>33.200000000000003</v>
      </c>
      <c r="G218" s="64">
        <f t="shared" ca="1" si="64"/>
        <v>33.200000000000003</v>
      </c>
      <c r="H218" s="64">
        <f t="shared" ca="1" si="64"/>
        <v>33.200000000000003</v>
      </c>
      <c r="I218" s="64">
        <f t="shared" ca="1" si="64"/>
        <v>33.200000000000003</v>
      </c>
      <c r="J218" s="64">
        <f t="shared" ca="1" si="65"/>
        <v>37.200000000000003</v>
      </c>
      <c r="K218" s="64">
        <f t="shared" ca="1" si="65"/>
        <v>37.200000000000003</v>
      </c>
      <c r="L218" s="64">
        <f t="shared" ca="1" si="65"/>
        <v>37.200000000000003</v>
      </c>
      <c r="M218" s="64">
        <f t="shared" ca="1" si="65"/>
        <v>37.200000000000003</v>
      </c>
      <c r="N218" s="64">
        <f t="shared" ca="1" si="65"/>
        <v>37.200000000000003</v>
      </c>
      <c r="P218" s="65" t="str">
        <f t="shared" si="63"/>
        <v>Pialba</v>
      </c>
      <c r="Q218" s="65" t="s">
        <v>1780</v>
      </c>
      <c r="R218" s="65" t="str">
        <f t="shared" ca="1" si="57"/>
        <v>PIAL!$J$25:$T$25</v>
      </c>
      <c r="S218" s="65" t="str">
        <f t="shared" ca="1" si="58"/>
        <v>PIAL!$U$25:$AQ$25</v>
      </c>
      <c r="T218" s="65" t="str">
        <f t="shared" ca="1" si="59"/>
        <v>PIAL!$J$26:$T$26</v>
      </c>
      <c r="U218" s="65" t="str">
        <f t="shared" ca="1" si="60"/>
        <v>PIAL!$U$26:$AQ$26</v>
      </c>
      <c r="V218" s="65"/>
      <c r="W218" s="65"/>
    </row>
    <row r="219" spans="2:23" x14ac:dyDescent="0.25">
      <c r="B219" s="59" t="s">
        <v>1472</v>
      </c>
      <c r="C219" s="60" t="s">
        <v>1286</v>
      </c>
      <c r="E219" s="64">
        <f t="shared" ca="1" si="64"/>
        <v>11</v>
      </c>
      <c r="F219" s="64">
        <f t="shared" ca="1" si="64"/>
        <v>11</v>
      </c>
      <c r="G219" s="64">
        <f t="shared" ca="1" si="64"/>
        <v>11</v>
      </c>
      <c r="H219" s="64">
        <f t="shared" ca="1" si="64"/>
        <v>11</v>
      </c>
      <c r="I219" s="64">
        <f t="shared" ca="1" si="64"/>
        <v>11</v>
      </c>
      <c r="J219" s="64">
        <f t="shared" ca="1" si="65"/>
        <v>12</v>
      </c>
      <c r="K219" s="64">
        <f t="shared" ca="1" si="65"/>
        <v>12</v>
      </c>
      <c r="L219" s="64">
        <f t="shared" ca="1" si="65"/>
        <v>12</v>
      </c>
      <c r="M219" s="64">
        <f t="shared" ca="1" si="65"/>
        <v>12</v>
      </c>
      <c r="N219" s="64">
        <f t="shared" ca="1" si="65"/>
        <v>12</v>
      </c>
      <c r="P219" s="65" t="str">
        <f t="shared" si="63"/>
        <v>Pinnacle</v>
      </c>
      <c r="Q219" s="65" t="s">
        <v>1781</v>
      </c>
      <c r="R219" s="65" t="str">
        <f t="shared" ca="1" si="57"/>
        <v>PINN!$J$25:$T$25</v>
      </c>
      <c r="S219" s="65" t="str">
        <f t="shared" ca="1" si="58"/>
        <v>PINN!$U$25:$AQ$25</v>
      </c>
      <c r="T219" s="65" t="str">
        <f t="shared" ca="1" si="59"/>
        <v>PINN!$J$26:$T$26</v>
      </c>
      <c r="U219" s="65" t="str">
        <f t="shared" ca="1" si="60"/>
        <v>PINN!$U$26:$AQ$26</v>
      </c>
      <c r="V219" s="65"/>
      <c r="W219" s="65"/>
    </row>
    <row r="220" spans="2:23" x14ac:dyDescent="0.25">
      <c r="B220" s="59" t="s">
        <v>1473</v>
      </c>
      <c r="C220" s="60" t="s">
        <v>1286</v>
      </c>
      <c r="E220" s="64">
        <f t="shared" ca="1" si="64"/>
        <v>3.2</v>
      </c>
      <c r="F220" s="64">
        <f t="shared" ca="1" si="64"/>
        <v>3.2</v>
      </c>
      <c r="G220" s="64">
        <f t="shared" ca="1" si="64"/>
        <v>3.2</v>
      </c>
      <c r="H220" s="64">
        <f t="shared" ca="1" si="64"/>
        <v>3.2</v>
      </c>
      <c r="I220" s="64">
        <f t="shared" ca="1" si="64"/>
        <v>3.2</v>
      </c>
      <c r="J220" s="64">
        <f t="shared" ca="1" si="65"/>
        <v>3.2</v>
      </c>
      <c r="K220" s="64">
        <f t="shared" ca="1" si="65"/>
        <v>3.2</v>
      </c>
      <c r="L220" s="64">
        <f t="shared" ca="1" si="65"/>
        <v>3.2</v>
      </c>
      <c r="M220" s="64">
        <f t="shared" ca="1" si="65"/>
        <v>3.2</v>
      </c>
      <c r="N220" s="64">
        <f t="shared" ca="1" si="65"/>
        <v>3.2</v>
      </c>
      <c r="P220" s="65" t="str">
        <f t="shared" si="63"/>
        <v>Pirrinuan</v>
      </c>
      <c r="Q220" s="65" t="s">
        <v>1782</v>
      </c>
      <c r="R220" s="65" t="str">
        <f t="shared" ca="1" si="57"/>
        <v>PIRR!$J$25:$T$25</v>
      </c>
      <c r="S220" s="65" t="str">
        <f t="shared" ca="1" si="58"/>
        <v>PIRR!$U$25:$AQ$25</v>
      </c>
      <c r="T220" s="65" t="str">
        <f t="shared" ca="1" si="59"/>
        <v>PIRR!$J$26:$T$26</v>
      </c>
      <c r="U220" s="65" t="str">
        <f t="shared" ca="1" si="60"/>
        <v>PIRR!$U$26:$AQ$26</v>
      </c>
      <c r="V220" s="65"/>
      <c r="W220" s="65"/>
    </row>
    <row r="221" spans="2:23" x14ac:dyDescent="0.25">
      <c r="B221" s="59" t="s">
        <v>1474</v>
      </c>
      <c r="C221" s="60" t="s">
        <v>1286</v>
      </c>
      <c r="E221" s="64">
        <f t="shared" ca="1" si="64"/>
        <v>30.6</v>
      </c>
      <c r="F221" s="64">
        <f t="shared" ca="1" si="64"/>
        <v>30.6</v>
      </c>
      <c r="G221" s="64">
        <f t="shared" ca="1" si="64"/>
        <v>30.6</v>
      </c>
      <c r="H221" s="64">
        <f t="shared" ca="1" si="64"/>
        <v>30.6</v>
      </c>
      <c r="I221" s="64">
        <f t="shared" ca="1" si="64"/>
        <v>30.6</v>
      </c>
      <c r="J221" s="64">
        <f t="shared" ca="1" si="65"/>
        <v>30.6</v>
      </c>
      <c r="K221" s="64">
        <f t="shared" ca="1" si="65"/>
        <v>30.6</v>
      </c>
      <c r="L221" s="64">
        <f t="shared" ca="1" si="65"/>
        <v>30.6</v>
      </c>
      <c r="M221" s="64">
        <f t="shared" ca="1" si="65"/>
        <v>30.6</v>
      </c>
      <c r="N221" s="64">
        <f t="shared" ca="1" si="65"/>
        <v>30.6</v>
      </c>
      <c r="P221" s="65" t="str">
        <f t="shared" si="63"/>
        <v>Planella</v>
      </c>
      <c r="Q221" s="65" t="s">
        <v>1783</v>
      </c>
      <c r="R221" s="65" t="str">
        <f t="shared" ca="1" si="57"/>
        <v>PLAN!$J$25:$T$25</v>
      </c>
      <c r="S221" s="65" t="str">
        <f t="shared" ca="1" si="58"/>
        <v>PLAN!$U$25:$AQ$25</v>
      </c>
      <c r="T221" s="65" t="str">
        <f t="shared" ca="1" si="59"/>
        <v>PLAN!$J$26:$T$26</v>
      </c>
      <c r="U221" s="65" t="str">
        <f t="shared" ca="1" si="60"/>
        <v>PLAN!$U$26:$AQ$26</v>
      </c>
      <c r="V221" s="65"/>
      <c r="W221" s="65"/>
    </row>
    <row r="222" spans="2:23" x14ac:dyDescent="0.25">
      <c r="B222" s="59" t="s">
        <v>1475</v>
      </c>
      <c r="C222" s="60" t="s">
        <v>1286</v>
      </c>
      <c r="E222" s="64">
        <f t="shared" ca="1" si="64"/>
        <v>13.5</v>
      </c>
      <c r="F222" s="64">
        <f t="shared" ca="1" si="64"/>
        <v>13.5</v>
      </c>
      <c r="G222" s="64">
        <f t="shared" ca="1" si="64"/>
        <v>13.5</v>
      </c>
      <c r="H222" s="64">
        <f t="shared" ca="1" si="64"/>
        <v>13.5</v>
      </c>
      <c r="I222" s="64">
        <f t="shared" ca="1" si="64"/>
        <v>13.5</v>
      </c>
      <c r="J222" s="64">
        <f t="shared" ca="1" si="65"/>
        <v>13.5</v>
      </c>
      <c r="K222" s="64">
        <f t="shared" ca="1" si="65"/>
        <v>13.5</v>
      </c>
      <c r="L222" s="64">
        <f t="shared" ca="1" si="65"/>
        <v>13.5</v>
      </c>
      <c r="M222" s="64">
        <f t="shared" ca="1" si="65"/>
        <v>13.5</v>
      </c>
      <c r="N222" s="64">
        <f t="shared" ca="1" si="65"/>
        <v>13.5</v>
      </c>
      <c r="P222" s="65" t="str">
        <f t="shared" si="63"/>
        <v>Pleystowe</v>
      </c>
      <c r="Q222" s="65" t="s">
        <v>1784</v>
      </c>
      <c r="R222" s="65" t="str">
        <f t="shared" ca="1" si="57"/>
        <v>PLEY!$J$25:$T$25</v>
      </c>
      <c r="S222" s="65" t="str">
        <f t="shared" ca="1" si="58"/>
        <v>PLEY!$U$25:$AQ$25</v>
      </c>
      <c r="T222" s="65" t="str">
        <f t="shared" ca="1" si="59"/>
        <v>PLEY!$J$26:$T$26</v>
      </c>
      <c r="U222" s="65" t="str">
        <f t="shared" ca="1" si="60"/>
        <v>PLEY!$U$26:$AQ$26</v>
      </c>
      <c r="V222" s="65"/>
      <c r="W222" s="65"/>
    </row>
    <row r="223" spans="2:23" x14ac:dyDescent="0.25">
      <c r="B223" s="59" t="s">
        <v>1476</v>
      </c>
      <c r="C223" s="60" t="s">
        <v>1286</v>
      </c>
      <c r="E223" s="64">
        <f t="shared" ca="1" si="64"/>
        <v>84.6</v>
      </c>
      <c r="F223" s="64">
        <f t="shared" ca="1" si="64"/>
        <v>84.6</v>
      </c>
      <c r="G223" s="64">
        <f t="shared" ca="1" si="64"/>
        <v>84.6</v>
      </c>
      <c r="H223" s="64">
        <f t="shared" ca="1" si="64"/>
        <v>84.6</v>
      </c>
      <c r="I223" s="64">
        <f t="shared" ca="1" si="64"/>
        <v>84.6</v>
      </c>
      <c r="J223" s="64">
        <f t="shared" ca="1" si="65"/>
        <v>95.7</v>
      </c>
      <c r="K223" s="64">
        <f t="shared" ca="1" si="65"/>
        <v>95.7</v>
      </c>
      <c r="L223" s="64">
        <f t="shared" ca="1" si="65"/>
        <v>95.7</v>
      </c>
      <c r="M223" s="64">
        <f t="shared" ca="1" si="65"/>
        <v>95.7</v>
      </c>
      <c r="N223" s="64">
        <f t="shared" ca="1" si="65"/>
        <v>95.7</v>
      </c>
      <c r="P223" s="65" t="str">
        <f t="shared" si="63"/>
        <v>Point Vernon</v>
      </c>
      <c r="Q223" s="65" t="s">
        <v>1785</v>
      </c>
      <c r="R223" s="65" t="str">
        <f t="shared" ca="1" si="57"/>
        <v>POVE!$J$25:$T$25</v>
      </c>
      <c r="S223" s="65" t="str">
        <f t="shared" ca="1" si="58"/>
        <v>POVE!$U$25:$AQ$25</v>
      </c>
      <c r="T223" s="65" t="str">
        <f t="shared" ca="1" si="59"/>
        <v>POVE!$J$26:$T$26</v>
      </c>
      <c r="U223" s="65" t="str">
        <f t="shared" ca="1" si="60"/>
        <v>POVE!$U$26:$AQ$26</v>
      </c>
      <c r="V223" s="65"/>
      <c r="W223" s="65"/>
    </row>
    <row r="224" spans="2:23" x14ac:dyDescent="0.25">
      <c r="B224" s="59" t="s">
        <v>1477</v>
      </c>
      <c r="C224" s="60" t="s">
        <v>1286</v>
      </c>
      <c r="E224" s="64">
        <f t="shared" ca="1" si="64"/>
        <v>7.1</v>
      </c>
      <c r="F224" s="64">
        <f t="shared" ca="1" si="64"/>
        <v>7.1</v>
      </c>
      <c r="G224" s="64">
        <f t="shared" ca="1" si="64"/>
        <v>7.1</v>
      </c>
      <c r="H224" s="64">
        <f t="shared" ca="1" si="64"/>
        <v>7.1</v>
      </c>
      <c r="I224" s="64">
        <f t="shared" ca="1" si="64"/>
        <v>7.1</v>
      </c>
      <c r="J224" s="64">
        <f t="shared" ca="1" si="65"/>
        <v>7.5</v>
      </c>
      <c r="K224" s="64">
        <f t="shared" ca="1" si="65"/>
        <v>7.5</v>
      </c>
      <c r="L224" s="64">
        <f t="shared" ca="1" si="65"/>
        <v>7.5</v>
      </c>
      <c r="M224" s="64">
        <f t="shared" ca="1" si="65"/>
        <v>7.5</v>
      </c>
      <c r="N224" s="64">
        <f t="shared" ca="1" si="65"/>
        <v>7.5</v>
      </c>
      <c r="P224" s="65" t="str">
        <f t="shared" si="63"/>
        <v>Pozieres</v>
      </c>
      <c r="Q224" s="65" t="s">
        <v>1786</v>
      </c>
      <c r="R224" s="65" t="str">
        <f t="shared" ca="1" si="57"/>
        <v>POZI!$J$25:$T$25</v>
      </c>
      <c r="S224" s="65" t="str">
        <f t="shared" ca="1" si="58"/>
        <v>POZI!$U$25:$AQ$25</v>
      </c>
      <c r="T224" s="65" t="str">
        <f t="shared" ca="1" si="59"/>
        <v>POZI!$J$26:$T$26</v>
      </c>
      <c r="U224" s="65" t="str">
        <f t="shared" ca="1" si="60"/>
        <v>POZI!$U$26:$AQ$26</v>
      </c>
      <c r="V224" s="65"/>
      <c r="W224" s="65"/>
    </row>
    <row r="225" spans="2:23" x14ac:dyDescent="0.25">
      <c r="B225" s="59" t="s">
        <v>1886</v>
      </c>
      <c r="C225" s="60" t="s">
        <v>1286</v>
      </c>
      <c r="E225" s="64">
        <f ca="1">IF(AND($R225&lt;&gt;"", $T225&lt;&gt;"", $E$2&lt;&gt;"", $E$2&lt;&gt;"-"), IF(INDEX(INDIRECT($T225), MATCH(E$5, INDIRECT($R225), 0))&lt;&gt;"", IF(ISNUMBER(INDEX(INDIRECT($T225), MATCH(E$5, INDIRECT($R225), 0))), ROUND(INDEX(INDIRECT($T225), MATCH(E$5, INDIRECT($R225), 0)), 1), IF($E$2="Meets Security Standard", PROPER(INDEX(INDIRECT($T225), MATCH(E$5, INDIRECT($R225), 0))), INDEX(INDIRECT($T225), MATCH(E$5, INDIRECT($R225), 0)))), ""), "")</f>
        <v>14.4</v>
      </c>
      <c r="F225" s="64">
        <f ca="1">IF(AND($R225&lt;&gt;"", $T225&lt;&gt;"", $E$2&lt;&gt;"", $E$2&lt;&gt;"-"), IF(INDEX(INDIRECT($T225), MATCH(F$5, INDIRECT($R225), 0))&lt;&gt;"", IF(ISNUMBER(INDEX(INDIRECT($T225), MATCH(F$5, INDIRECT($R225), 0))), ROUND(INDEX(INDIRECT($T225), MATCH(F$5, INDIRECT($R225), 0)), 1), IF($E$2="Meets Security Standard", PROPER(INDEX(INDIRECT($T225), MATCH(F$5, INDIRECT($R225), 0))), INDEX(INDIRECT($T225), MATCH(F$5, INDIRECT($R225), 0)))), ""), "")</f>
        <v>14.4</v>
      </c>
      <c r="G225" s="64">
        <f ca="1">IF(AND($R225&lt;&gt;"", $T225&lt;&gt;"", $E$2&lt;&gt;"", $E$2&lt;&gt;"-"), IF(INDEX(INDIRECT($T225), MATCH(G$5, INDIRECT($R225), 0))&lt;&gt;"", IF(ISNUMBER(INDEX(INDIRECT($T225), MATCH(G$5, INDIRECT($R225), 0))), ROUND(INDEX(INDIRECT($T225), MATCH(G$5, INDIRECT($R225), 0)), 1), IF($E$2="Meets Security Standard", PROPER(INDEX(INDIRECT($T225), MATCH(G$5, INDIRECT($R225), 0))), INDEX(INDIRECT($T225), MATCH(G$5, INDIRECT($R225), 0)))), ""), "")</f>
        <v>14.4</v>
      </c>
      <c r="H225" s="64">
        <f ca="1">IF(AND($R225&lt;&gt;"", $T225&lt;&gt;"", $E$2&lt;&gt;"", $E$2&lt;&gt;"-"), IF(INDEX(INDIRECT($T225), MATCH(H$5, INDIRECT($R225), 0))&lt;&gt;"", IF(ISNUMBER(INDEX(INDIRECT($T225), MATCH(H$5, INDIRECT($R225), 0))), ROUND(INDEX(INDIRECT($T225), MATCH(H$5, INDIRECT($R225), 0)), 1), IF($E$2="Meets Security Standard", PROPER(INDEX(INDIRECT($T225), MATCH(H$5, INDIRECT($R225), 0))), INDEX(INDIRECT($T225), MATCH(H$5, INDIRECT($R225), 0)))), ""), "")</f>
        <v>14.4</v>
      </c>
      <c r="I225" s="64">
        <f ca="1">IF(AND($R225&lt;&gt;"", $T225&lt;&gt;"", $E$2&lt;&gt;"", $E$2&lt;&gt;"-"), IF(INDEX(INDIRECT($T225), MATCH(I$5, INDIRECT($R225), 0))&lt;&gt;"", IF(ISNUMBER(INDEX(INDIRECT($T225), MATCH(I$5, INDIRECT($R225), 0))), ROUND(INDEX(INDIRECT($T225), MATCH(I$5, INDIRECT($R225), 0)), 1), IF($E$2="Meets Security Standard", PROPER(INDEX(INDIRECT($T225), MATCH(I$5, INDIRECT($R225), 0))), INDEX(INDIRECT($T225), MATCH(I$5, INDIRECT($R225), 0)))), ""), "")</f>
        <v>14.4</v>
      </c>
      <c r="J225" s="64">
        <f ca="1">IF(AND($S225&lt;&gt;"", $U225&lt;&gt;"", $E$2&lt;&gt;"", $E$2&lt;&gt;"-"), IF(INDEX(INDIRECT($U225), MATCH(TEXT(J$5, "????"), INDIRECT($S225), 0))&lt;&gt;"", IF(INDEX(INDIRECT($U225), MATCH(TEXT(J$5, "????"), INDIRECT($S225), 0))&lt;&gt;"", IF(ISNUMBER(INDEX(INDIRECT($U225), MATCH(TEXT(J$5, "????"), INDIRECT($S225), 0))), ROUND(INDEX(INDIRECT($U225), MATCH(TEXT(J$5, "????"), INDIRECT($S225), 0)), 1), IF($E$2="Meets Security Standard", PROPER(INDEX(INDIRECT($U225), MATCH(TEXT(J$5, "????"), INDIRECT($S225), 0))), INDEX(INDIRECT($U225), MATCH(TEXT(J$5, "????"), INDIRECT($S225), 0)))), ""), ""), "")</f>
        <v>15.2</v>
      </c>
      <c r="K225" s="64">
        <f ca="1">IF(AND($S225&lt;&gt;"", $U225&lt;&gt;"", $E$2&lt;&gt;"", $E$2&lt;&gt;"-"), IF(INDEX(INDIRECT($U225), MATCH(TEXT(K$5, "????"), INDIRECT($S225), 0))&lt;&gt;"", IF(INDEX(INDIRECT($U225), MATCH(TEXT(K$5, "????"), INDIRECT($S225), 0))&lt;&gt;"", IF(ISNUMBER(INDEX(INDIRECT($U225), MATCH(TEXT(K$5, "????"), INDIRECT($S225), 0))), ROUND(INDEX(INDIRECT($U225), MATCH(TEXT(K$5, "????"), INDIRECT($S225), 0)), 1), IF($E$2="Meets Security Standard", PROPER(INDEX(INDIRECT($U225), MATCH(TEXT(K$5, "????"), INDIRECT($S225), 0))), INDEX(INDIRECT($U225), MATCH(TEXT(K$5, "????"), INDIRECT($S225), 0)))), ""), ""), "")</f>
        <v>15.2</v>
      </c>
      <c r="L225" s="64">
        <f ca="1">IF(AND($S225&lt;&gt;"", $U225&lt;&gt;"", $E$2&lt;&gt;"", $E$2&lt;&gt;"-"), IF(INDEX(INDIRECT($U225), MATCH(TEXT(L$5, "????"), INDIRECT($S225), 0))&lt;&gt;"", IF(INDEX(INDIRECT($U225), MATCH(TEXT(L$5, "????"), INDIRECT($S225), 0))&lt;&gt;"", IF(ISNUMBER(INDEX(INDIRECT($U225), MATCH(TEXT(L$5, "????"), INDIRECT($S225), 0))), ROUND(INDEX(INDIRECT($U225), MATCH(TEXT(L$5, "????"), INDIRECT($S225), 0)), 1), IF($E$2="Meets Security Standard", PROPER(INDEX(INDIRECT($U225), MATCH(TEXT(L$5, "????"), INDIRECT($S225), 0))), INDEX(INDIRECT($U225), MATCH(TEXT(L$5, "????"), INDIRECT($S225), 0)))), ""), ""), "")</f>
        <v>15.2</v>
      </c>
      <c r="M225" s="64">
        <f ca="1">IF(AND($S225&lt;&gt;"", $U225&lt;&gt;"", $E$2&lt;&gt;"", $E$2&lt;&gt;"-"), IF(INDEX(INDIRECT($U225), MATCH(TEXT(M$5, "????"), INDIRECT($S225), 0))&lt;&gt;"", IF(INDEX(INDIRECT($U225), MATCH(TEXT(M$5, "????"), INDIRECT($S225), 0))&lt;&gt;"", IF(ISNUMBER(INDEX(INDIRECT($U225), MATCH(TEXT(M$5, "????"), INDIRECT($S225), 0))), ROUND(INDEX(INDIRECT($U225), MATCH(TEXT(M$5, "????"), INDIRECT($S225), 0)), 1), IF($E$2="Meets Security Standard", PROPER(INDEX(INDIRECT($U225), MATCH(TEXT(M$5, "????"), INDIRECT($S225), 0))), INDEX(INDIRECT($U225), MATCH(TEXT(M$5, "????"), INDIRECT($S225), 0)))), ""), ""), "")</f>
        <v>15.2</v>
      </c>
      <c r="N225" s="64">
        <f ca="1">IF(AND($S225&lt;&gt;"", $U225&lt;&gt;"", $E$2&lt;&gt;"", $E$2&lt;&gt;"-"), IF(INDEX(INDIRECT($U225), MATCH(TEXT(N$5, "????"), INDIRECT($S225), 0))&lt;&gt;"", IF(INDEX(INDIRECT($U225), MATCH(TEXT(N$5, "????"), INDIRECT($S225), 0))&lt;&gt;"", IF(ISNUMBER(INDEX(INDIRECT($U225), MATCH(TEXT(N$5, "????"), INDIRECT($S225), 0))), ROUND(INDEX(INDIRECT($U225), MATCH(TEXT(N$5, "????"), INDIRECT($S225), 0)), 1), IF($E$2="Meets Security Standard", PROPER(INDEX(INDIRECT($U225), MATCH(TEXT(N$5, "????"), INDIRECT($S225), 0))), INDEX(INDIRECT($U225), MATCH(TEXT(N$5, "????"), INDIRECT($S225), 0)))), ""), ""), "")</f>
        <v>15.2</v>
      </c>
      <c r="P225" s="65" t="s">
        <v>1888</v>
      </c>
      <c r="Q225" s="65" t="s">
        <v>1887</v>
      </c>
      <c r="R225" s="65" t="str">
        <f ca="1">IF(ISERROR(MATCH("PEAK LOAD FORECAST AND CAPACITY", INDIRECT($Q225&amp;"!$e$1:$e$55"), 0))=FALSE, ADDRESS(MATCH("PEAK LOAD FORECAST AND CAPACITY", INDIRECT($Q225&amp;"!$e$1:$e$55"), 0)+1, MATCH("SUMMER", INDIRECT(ADDRESS(MATCH("PEAK LOAD FORECAST AND CAPACITY", INDIRECT($Q225&amp;"!$e$1:$e$55"), 0), 1, 1, TRUE, $Q225)&amp;":$AQ"&amp;MATCH("PEAK LOAD FORECAST AND CAPACITY", INDIRECT($Q225&amp;"!$e$1:$e$55"), 0)), 0), 1, TRUE, $Q225)&amp;":"&amp;ADDRESS(MATCH("PEAK LOAD FORECAST AND CAPACITY", INDIRECT($Q225&amp;"!$e$1:$e$55"), 0)+1, MATCH("WINTER", INDIRECT(ADDRESS(MATCH("PEAK LOAD FORECAST AND CAPACITY", INDIRECT($Q225&amp;"!$e$1:$e$55"), 0), 1, 1, TRUE, $Q225)&amp;":$AQ"&amp;MATCH("PEAK LOAD FORECAST AND CAPACITY", INDIRECT($Q225&amp;"!$e$1:$e$55"), 0)), 0)-1, 1, TRUE),
IF(ISERROR(MATCH("PEAK LOAD FORECAST AND CAPACITY", INDIRECT($Q225&amp;"!$D$1:$D$55"), 0))=FALSE, ADDRESS(MATCH("PEAK LOAD FORECAST AND CAPACITY", INDIRECT($Q225&amp;"!$D$1:$D$55"), 0)+1, MATCH("SUMMER", INDIRECT(ADDRESS(MATCH("PEAK LOAD FORECAST AND CAPACITY", INDIRECT($Q225&amp;"!$D$1:$D$55"), 0), 1, 1, TRUE, $Q225)&amp;":$AQ"&amp;MATCH("PEAK LOAD FORECAST AND CAPACITY", INDIRECT($Q225&amp;"!$D$1:$D$55"), 0)), 0), 1, TRUE, $Q225)&amp;":"&amp;ADDRESS(MATCH("PEAK LOAD FORECAST AND CAPACITY", INDIRECT($Q225&amp;"!$D$1:$D$55"), 0)+1, MATCH("WINTER", INDIRECT(ADDRESS(MATCH("PEAK LOAD FORECAST AND CAPACITY", INDIRECT($Q225&amp;"!$D$1:$D$55"), 0), 1, 1, TRUE, $Q225)&amp;":$AQ"&amp;MATCH("PEAK LOAD FORECAST AND CAPACITY", INDIRECT($Q225&amp;"!$D$1:$D$55"), 0)), 0)-1, 1, TRUE), ""))</f>
        <v>PRMI!$J$25:$T$25</v>
      </c>
      <c r="S225" s="65" t="str">
        <f ca="1">IF(ISERROR(MATCH("PEAK LOAD FORECAST AND CAPACITY", INDIRECT($Q225&amp;"!$e$1:$e$55"), 0))=FALSE, ADDRESS(MATCH("PEAK LOAD FORECAST AND CAPACITY", INDIRECT($Q225&amp;"!$e$1:$e$55"), 0)+1, MATCH("WINTER", INDIRECT(ADDRESS(MATCH("PEAK LOAD FORECAST AND CAPACITY", INDIRECT($Q225&amp;"!$e$1:$e$55"), 0), 1, 1, TRUE, $Q225)&amp;":$AQ"&amp;MATCH("PEAK LOAD FORECAST AND CAPACITY", INDIRECT($Q225&amp;"!$e$1:$e$55"), 0)), 0), 1, TRUE, $Q225)&amp;":"&amp;ADDRESS(MATCH("PEAK LOAD FORECAST AND CAPACITY", INDIRECT($Q225&amp;"!$e$1:$e$55"), 0)+1, 43, 1, TRUE),
IF(ISERROR(MATCH("PEAK LOAD FORECAST AND CAPACITY", INDIRECT($Q225&amp;"!$D$1:$D$55"), 0))=FALSE, ADDRESS(MATCH("PEAK LOAD FORECAST AND CAPACITY", INDIRECT($Q225&amp;"!$D$1:$D$55"), 0)+1, MATCH("WINTER", INDIRECT(ADDRESS(MATCH("PEAK LOAD FORECAST AND CAPACITY", INDIRECT($Q225&amp;"!$D$1:$D$55"), 0), 1, 1, TRUE, $Q225)&amp;":$AQ"&amp;MATCH("PEAK LOAD FORECAST AND CAPACITY", INDIRECT($Q225&amp;"!$D$1:$D$55"), 0)), 0), 1, TRUE, $Q225)&amp;":"&amp;ADDRESS(MATCH("PEAK LOAD FORECAST AND CAPACITY", INDIRECT($Q225&amp;"!$D$1:$D$55"), 0)+1, 43, 1, TRUE), ""))</f>
        <v>PRMI!$U$25:$AQ$25</v>
      </c>
      <c r="T225" s="65" t="str">
        <f ca="1">IF(ISERROR(MATCH($E$2, INDIRECT($Q225&amp;"!$E$1:$E$55"), 0))=FALSE, ADDRESS(MATCH($E$2, INDIRECT($Q225&amp;"!$E$1:$E$55"), 0), MATCH("SUMMER", INDIRECT(ADDRESS(MATCH("PEAK LOAD FORECAST AND CAPACITY", INDIRECT($Q225&amp;"!$E$1:$E$55"), 0), 1, 1, TRUE, $Q225)&amp;":$AQ"&amp;MATCH("PEAK LOAD FORECAST AND CAPACITY", INDIRECT($Q225&amp;"!$E$1:$E$55"), 0)), 0), 1, TRUE, $Q225)&amp;":"&amp;
ADDRESS(MATCH($E$2, INDIRECT($Q225&amp;"!$E$1:$E$55"), 0), MATCH("WINTER", INDIRECT(ADDRESS(MATCH("PEAK LOAD FORECAST AND CAPACITY", INDIRECT($Q225&amp;"!$E$1:$E$55"), 0), 1, 1, TRUE, $Q225)&amp;":$AQ"&amp;MATCH("PEAK LOAD FORECAST AND CAPACITY", INDIRECT($Q225&amp;"!$E$1:$E$55"), 0)), 0)-1, 1, TRUE),
IF(ISERROR(MATCH($E$2, INDIRECT($Q225&amp;"!$d$1:$d$55"), 0))=FALSE, ADDRESS(MATCH($E$2, INDIRECT($Q225&amp;"!$d$1:$d$55"), 0), MATCH("SUMMER", INDIRECT(ADDRESS(MATCH("PEAK LOAD FORECAST AND CAPACITY", INDIRECT($Q225&amp;"!$d$1:$d$55"), 0), 1, 1, TRUE, $Q225)&amp;":$AQ"&amp;MATCH("PEAK LOAD FORECAST AND CAPACITY", INDIRECT($Q225&amp;"!$d$1:$d$55"), 0)), 0), 1, TRUE, $Q225)&amp;":"&amp;
ADDRESS(MATCH($E$2, INDIRECT($Q225&amp;"!$d$1:$d$55"), 0), MATCH("WINTER", INDIRECT(ADDRESS(MATCH("PEAK LOAD FORECAST AND CAPACITY", INDIRECT($Q225&amp;"!$d$1:$d$55"), 0), 1, 1, TRUE, $Q225)&amp;":$AQ"&amp;MATCH("PEAK LOAD FORECAST AND CAPACITY", INDIRECT($Q225&amp;"!$d$1:$d$55"), 0)), 0)-1, 1, TRUE), ""))</f>
        <v>PRMI!$J$26:$T$26</v>
      </c>
      <c r="U225" s="65" t="str">
        <f ca="1">IF(ISERROR(MATCH($E$2, INDIRECT($Q225&amp;"!$E$1:$E$55"), 0))=FALSE, ADDRESS(MATCH($E$2, INDIRECT($Q225&amp;"!$E$1:$E$55"), 0), MATCH("WINTER", INDIRECT(ADDRESS(MATCH("PEAK LOAD FORECAST AND CAPACITY", INDIRECT($Q225&amp;"!$E$1:$E$55"), 0), 1, 1, TRUE, $Q225)&amp;":$AQ"&amp;MATCH("PEAK LOAD FORECAST AND CAPACITY", INDIRECT($Q225&amp;"!$E$1:$E$55"), 0)), 0), 1, TRUE, $Q225)&amp;":"&amp;
ADDRESS(MATCH($E$2, INDIRECT($Q225&amp;"!$E$1:$E$55"), 0), 43, 1, TRUE),
IF(ISERROR(MATCH($E$2, INDIRECT($Q225&amp;"!$d$1:$d$55"), 0))=FALSE, ADDRESS(MATCH($E$2, INDIRECT($Q225&amp;"!$d$1:$d$55"), 0), MATCH("WINTER", INDIRECT(ADDRESS(MATCH("PEAK LOAD FORECAST AND CAPACITY", INDIRECT($Q225&amp;"!$d$1:$d$55"), 0), 1, 1, TRUE, $Q225)&amp;":$AQ"&amp;MATCH("PEAK LOAD FORECAST AND CAPACITY", INDIRECT($Q225&amp;"!$d$1:$d$55"), 0)), 0), 1, TRUE, $Q225)&amp;":"&amp;
ADDRESS(MATCH($E$2, INDIRECT($Q225&amp;"!$d$1:$d$55"), 0), 43, 1, TRUE), ""))</f>
        <v>PRMI!$U$26:$AQ$26</v>
      </c>
      <c r="V225" s="65"/>
      <c r="W225" s="65"/>
    </row>
    <row r="226" spans="2:23" x14ac:dyDescent="0.25">
      <c r="B226" s="59" t="s">
        <v>1478</v>
      </c>
      <c r="C226" s="60" t="s">
        <v>1286</v>
      </c>
      <c r="E226" s="64">
        <f t="shared" ca="1" si="64"/>
        <v>5.4</v>
      </c>
      <c r="F226" s="64">
        <f t="shared" ca="1" si="64"/>
        <v>5.4</v>
      </c>
      <c r="G226" s="64">
        <f t="shared" ca="1" si="64"/>
        <v>5.4</v>
      </c>
      <c r="H226" s="64">
        <f t="shared" ca="1" si="64"/>
        <v>5.4</v>
      </c>
      <c r="I226" s="64">
        <f t="shared" ca="1" si="64"/>
        <v>5.4</v>
      </c>
      <c r="J226" s="64">
        <f t="shared" ca="1" si="65"/>
        <v>6</v>
      </c>
      <c r="K226" s="64">
        <f t="shared" ca="1" si="65"/>
        <v>6</v>
      </c>
      <c r="L226" s="64">
        <f t="shared" ca="1" si="65"/>
        <v>6</v>
      </c>
      <c r="M226" s="64">
        <f t="shared" ca="1" si="65"/>
        <v>6</v>
      </c>
      <c r="N226" s="64">
        <f t="shared" ca="1" si="65"/>
        <v>6</v>
      </c>
      <c r="P226" s="65" t="str">
        <f t="shared" si="63"/>
        <v>Proston</v>
      </c>
      <c r="Q226" s="65" t="s">
        <v>1787</v>
      </c>
      <c r="R226" s="65" t="str">
        <f t="shared" ca="1" si="57"/>
        <v>PROT!$J$25:$T$25</v>
      </c>
      <c r="S226" s="65" t="str">
        <f t="shared" ca="1" si="58"/>
        <v>PROT!$U$25:$AQ$25</v>
      </c>
      <c r="T226" s="65" t="str">
        <f t="shared" ca="1" si="59"/>
        <v>PROT!$J$26:$T$26</v>
      </c>
      <c r="U226" s="65" t="str">
        <f t="shared" ca="1" si="60"/>
        <v>PROT!$U$26:$AQ$26</v>
      </c>
      <c r="V226" s="65"/>
      <c r="W226" s="65"/>
    </row>
    <row r="227" spans="2:23" x14ac:dyDescent="0.25">
      <c r="B227" s="59" t="s">
        <v>1479</v>
      </c>
      <c r="C227" s="60" t="s">
        <v>1286</v>
      </c>
      <c r="E227" s="64">
        <f t="shared" ref="E227:I236" ca="1" si="66">IF(AND($R227&lt;&gt;"", $T227&lt;&gt;"", $E$2&lt;&gt;"", $E$2&lt;&gt;"-"), IF(INDEX(INDIRECT($T227), MATCH(E$5, INDIRECT($R227), 0))&lt;&gt;"", IF(ISNUMBER(INDEX(INDIRECT($T227), MATCH(E$5, INDIRECT($R227), 0))), ROUND(INDEX(INDIRECT($T227), MATCH(E$5, INDIRECT($R227), 0)), 1), IF($E$2="Meets Security Standard", PROPER(INDEX(INDIRECT($T227), MATCH(E$5, INDIRECT($R227), 0))), INDEX(INDIRECT($T227), MATCH(E$5, INDIRECT($R227), 0)))), ""), "")</f>
        <v>14</v>
      </c>
      <c r="F227" s="64">
        <f t="shared" ca="1" si="66"/>
        <v>14</v>
      </c>
      <c r="G227" s="64">
        <f t="shared" ca="1" si="66"/>
        <v>14</v>
      </c>
      <c r="H227" s="64">
        <f t="shared" ca="1" si="66"/>
        <v>14</v>
      </c>
      <c r="I227" s="64">
        <f t="shared" ca="1" si="66"/>
        <v>14</v>
      </c>
      <c r="J227" s="64">
        <f t="shared" ref="J227:N236" ca="1" si="67">IF(AND($S227&lt;&gt;"", $U227&lt;&gt;"", $E$2&lt;&gt;"", $E$2&lt;&gt;"-"), IF(INDEX(INDIRECT($U227), MATCH(TEXT(J$5, "????"), INDIRECT($S227), 0))&lt;&gt;"", IF(INDEX(INDIRECT($U227), MATCH(TEXT(J$5, "????"), INDIRECT($S227), 0))&lt;&gt;"", IF(ISNUMBER(INDEX(INDIRECT($U227), MATCH(TEXT(J$5, "????"), INDIRECT($S227), 0))), ROUND(INDEX(INDIRECT($U227), MATCH(TEXT(J$5, "????"), INDIRECT($S227), 0)), 1), IF($E$2="Meets Security Standard", PROPER(INDEX(INDIRECT($U227), MATCH(TEXT(J$5, "????"), INDIRECT($S227), 0))), INDEX(INDIRECT($U227), MATCH(TEXT(J$5, "????"), INDIRECT($S227), 0)))), ""), ""), "")</f>
        <v>15.5</v>
      </c>
      <c r="K227" s="64">
        <f t="shared" ca="1" si="67"/>
        <v>15.5</v>
      </c>
      <c r="L227" s="64">
        <f t="shared" ca="1" si="67"/>
        <v>15.5</v>
      </c>
      <c r="M227" s="64">
        <f t="shared" ca="1" si="67"/>
        <v>15.5</v>
      </c>
      <c r="N227" s="64">
        <f t="shared" ca="1" si="67"/>
        <v>15.5</v>
      </c>
      <c r="P227" s="65" t="str">
        <f t="shared" si="63"/>
        <v>Purrawunda</v>
      </c>
      <c r="Q227" s="65" t="s">
        <v>1788</v>
      </c>
      <c r="R227" s="65" t="str">
        <f t="shared" ca="1" si="57"/>
        <v>PURR!$J$25:$T$25</v>
      </c>
      <c r="S227" s="65" t="str">
        <f t="shared" ca="1" si="58"/>
        <v>PURR!$U$25:$AQ$25</v>
      </c>
      <c r="T227" s="65" t="str">
        <f t="shared" ca="1" si="59"/>
        <v>PURR!$J$26:$T$26</v>
      </c>
      <c r="U227" s="65" t="str">
        <f t="shared" ca="1" si="60"/>
        <v>PURR!$U$26:$AQ$26</v>
      </c>
      <c r="V227" s="65"/>
      <c r="W227" s="65"/>
    </row>
    <row r="228" spans="2:23" x14ac:dyDescent="0.25">
      <c r="B228" s="59" t="s">
        <v>1480</v>
      </c>
      <c r="C228" s="60" t="s">
        <v>1286</v>
      </c>
      <c r="E228" s="64">
        <f t="shared" ca="1" si="66"/>
        <v>6.3</v>
      </c>
      <c r="F228" s="64">
        <f t="shared" ca="1" si="66"/>
        <v>6.3</v>
      </c>
      <c r="G228" s="64">
        <f t="shared" ca="1" si="66"/>
        <v>6.3</v>
      </c>
      <c r="H228" s="64">
        <f t="shared" ca="1" si="66"/>
        <v>6.3</v>
      </c>
      <c r="I228" s="64">
        <f t="shared" ca="1" si="66"/>
        <v>6.3</v>
      </c>
      <c r="J228" s="64">
        <f t="shared" ca="1" si="67"/>
        <v>7.4</v>
      </c>
      <c r="K228" s="64">
        <f t="shared" ca="1" si="67"/>
        <v>7.4</v>
      </c>
      <c r="L228" s="64">
        <f t="shared" ca="1" si="67"/>
        <v>7.4</v>
      </c>
      <c r="M228" s="64">
        <f t="shared" ca="1" si="67"/>
        <v>7.4</v>
      </c>
      <c r="N228" s="64">
        <f t="shared" ca="1" si="67"/>
        <v>7.4</v>
      </c>
      <c r="P228" s="65" t="str">
        <f t="shared" si="63"/>
        <v>Quilpie</v>
      </c>
      <c r="Q228" s="65" t="s">
        <v>1789</v>
      </c>
      <c r="R228" s="65" t="str">
        <f t="shared" ca="1" si="57"/>
        <v>QUIL!$J$25:$T$25</v>
      </c>
      <c r="S228" s="65" t="str">
        <f t="shared" ca="1" si="58"/>
        <v>QUIL!$U$25:$AQ$25</v>
      </c>
      <c r="T228" s="65" t="str">
        <f t="shared" ca="1" si="59"/>
        <v>QUIL!$J$26:$T$26</v>
      </c>
      <c r="U228" s="65" t="str">
        <f t="shared" ca="1" si="60"/>
        <v>QUIL!$U$26:$AQ$26</v>
      </c>
      <c r="V228" s="65"/>
      <c r="W228" s="65"/>
    </row>
    <row r="229" spans="2:23" x14ac:dyDescent="0.25">
      <c r="B229" s="59" t="s">
        <v>1481</v>
      </c>
      <c r="C229" s="60" t="s">
        <v>1286</v>
      </c>
      <c r="E229" s="64">
        <f t="shared" ca="1" si="66"/>
        <v>12.5</v>
      </c>
      <c r="F229" s="64">
        <f t="shared" ca="1" si="66"/>
        <v>12.5</v>
      </c>
      <c r="G229" s="64">
        <f t="shared" ca="1" si="66"/>
        <v>12.5</v>
      </c>
      <c r="H229" s="64">
        <f t="shared" ca="1" si="66"/>
        <v>12.5</v>
      </c>
      <c r="I229" s="64">
        <f t="shared" ca="1" si="66"/>
        <v>12.5</v>
      </c>
      <c r="J229" s="64">
        <f t="shared" ca="1" si="67"/>
        <v>14</v>
      </c>
      <c r="K229" s="64">
        <f t="shared" ca="1" si="67"/>
        <v>14</v>
      </c>
      <c r="L229" s="64">
        <f t="shared" ca="1" si="67"/>
        <v>14</v>
      </c>
      <c r="M229" s="64">
        <f t="shared" ca="1" si="67"/>
        <v>14</v>
      </c>
      <c r="N229" s="64">
        <f t="shared" ca="1" si="67"/>
        <v>14</v>
      </c>
      <c r="P229" s="65" t="str">
        <f t="shared" si="63"/>
        <v>Raglan</v>
      </c>
      <c r="Q229" s="65" t="s">
        <v>1790</v>
      </c>
      <c r="R229" s="65" t="str">
        <f t="shared" ca="1" si="57"/>
        <v>RAGL!$J$25:$T$25</v>
      </c>
      <c r="S229" s="65" t="str">
        <f t="shared" ca="1" si="58"/>
        <v>RAGL!$U$25:$AQ$25</v>
      </c>
      <c r="T229" s="65" t="str">
        <f t="shared" ca="1" si="59"/>
        <v>RAGL!$J$26:$T$26</v>
      </c>
      <c r="U229" s="65" t="str">
        <f t="shared" ca="1" si="60"/>
        <v>RAGL!$U$26:$AQ$26</v>
      </c>
      <c r="V229" s="65"/>
      <c r="W229" s="65"/>
    </row>
    <row r="230" spans="2:23" x14ac:dyDescent="0.25">
      <c r="B230" s="59" t="s">
        <v>1482</v>
      </c>
      <c r="C230" s="60" t="s">
        <v>1286</v>
      </c>
      <c r="E230" s="64">
        <f t="shared" ca="1" si="66"/>
        <v>80.400000000000006</v>
      </c>
      <c r="F230" s="64">
        <f t="shared" ca="1" si="66"/>
        <v>80.400000000000006</v>
      </c>
      <c r="G230" s="64">
        <f t="shared" ca="1" si="66"/>
        <v>80.400000000000006</v>
      </c>
      <c r="H230" s="64">
        <f t="shared" ca="1" si="66"/>
        <v>80.400000000000006</v>
      </c>
      <c r="I230" s="64">
        <f t="shared" ca="1" si="66"/>
        <v>80.400000000000006</v>
      </c>
      <c r="J230" s="64">
        <f t="shared" ca="1" si="67"/>
        <v>84.4</v>
      </c>
      <c r="K230" s="64">
        <f t="shared" ca="1" si="67"/>
        <v>84.4</v>
      </c>
      <c r="L230" s="64">
        <f t="shared" ca="1" si="67"/>
        <v>84.4</v>
      </c>
      <c r="M230" s="64">
        <f t="shared" ca="1" si="67"/>
        <v>84.4</v>
      </c>
      <c r="N230" s="64">
        <f t="shared" ca="1" si="67"/>
        <v>84.4</v>
      </c>
      <c r="P230" s="65" t="str">
        <f t="shared" si="63"/>
        <v>Rasmussen</v>
      </c>
      <c r="Q230" s="65" t="s">
        <v>1791</v>
      </c>
      <c r="R230" s="65" t="str">
        <f t="shared" ca="1" si="57"/>
        <v>RASM!$J$25:$T$25</v>
      </c>
      <c r="S230" s="65" t="str">
        <f t="shared" ca="1" si="58"/>
        <v>RASM!$U$25:$AQ$25</v>
      </c>
      <c r="T230" s="65" t="str">
        <f t="shared" ca="1" si="59"/>
        <v>RASM!$J$26:$T$26</v>
      </c>
      <c r="U230" s="65" t="str">
        <f t="shared" ca="1" si="60"/>
        <v>RASM!$U$26:$AQ$26</v>
      </c>
      <c r="V230" s="65"/>
      <c r="W230" s="65"/>
    </row>
    <row r="231" spans="2:23" x14ac:dyDescent="0.25">
      <c r="B231" s="59" t="s">
        <v>1483</v>
      </c>
      <c r="C231" s="60" t="s">
        <v>1286</v>
      </c>
      <c r="E231" s="64">
        <f t="shared" ca="1" si="66"/>
        <v>19.600000000000001</v>
      </c>
      <c r="F231" s="64">
        <f t="shared" ca="1" si="66"/>
        <v>19.600000000000001</v>
      </c>
      <c r="G231" s="64">
        <f t="shared" ca="1" si="66"/>
        <v>19.600000000000001</v>
      </c>
      <c r="H231" s="64">
        <f t="shared" ca="1" si="66"/>
        <v>19.600000000000001</v>
      </c>
      <c r="I231" s="64">
        <f t="shared" ca="1" si="66"/>
        <v>19.600000000000001</v>
      </c>
      <c r="J231" s="64">
        <f t="shared" ca="1" si="67"/>
        <v>22.3</v>
      </c>
      <c r="K231" s="64">
        <f t="shared" ca="1" si="67"/>
        <v>22.3</v>
      </c>
      <c r="L231" s="64">
        <f t="shared" ca="1" si="67"/>
        <v>22.3</v>
      </c>
      <c r="M231" s="64">
        <f t="shared" ca="1" si="67"/>
        <v>22.3</v>
      </c>
      <c r="N231" s="64">
        <f t="shared" ca="1" si="67"/>
        <v>22.3</v>
      </c>
      <c r="P231" s="65" t="str">
        <f t="shared" si="63"/>
        <v>Ravenshoe</v>
      </c>
      <c r="Q231" s="65" t="s">
        <v>1792</v>
      </c>
      <c r="R231" s="65" t="str">
        <f t="shared" ca="1" si="57"/>
        <v>RAVE!$J$25:$T$25</v>
      </c>
      <c r="S231" s="65" t="str">
        <f t="shared" ca="1" si="58"/>
        <v>RAVE!$U$25:$AQ$25</v>
      </c>
      <c r="T231" s="65" t="str">
        <f t="shared" ca="1" si="59"/>
        <v>RAVE!$J$26:$T$26</v>
      </c>
      <c r="U231" s="65" t="str">
        <f t="shared" ca="1" si="60"/>
        <v>RAVE!$U$26:$AQ$26</v>
      </c>
      <c r="V231" s="65"/>
      <c r="W231" s="65"/>
    </row>
    <row r="232" spans="2:23" x14ac:dyDescent="0.25">
      <c r="B232" s="59" t="s">
        <v>1484</v>
      </c>
      <c r="C232" s="60" t="s">
        <v>1286</v>
      </c>
      <c r="E232" s="64">
        <f t="shared" ca="1" si="66"/>
        <v>2.5</v>
      </c>
      <c r="F232" s="64">
        <f t="shared" ca="1" si="66"/>
        <v>2.5</v>
      </c>
      <c r="G232" s="64">
        <f t="shared" ca="1" si="66"/>
        <v>2.5</v>
      </c>
      <c r="H232" s="64">
        <f t="shared" ca="1" si="66"/>
        <v>2.5</v>
      </c>
      <c r="I232" s="64">
        <f t="shared" ca="1" si="66"/>
        <v>2.5</v>
      </c>
      <c r="J232" s="64">
        <f t="shared" ca="1" si="67"/>
        <v>2.5</v>
      </c>
      <c r="K232" s="64">
        <f t="shared" ca="1" si="67"/>
        <v>2.5</v>
      </c>
      <c r="L232" s="64">
        <f t="shared" ca="1" si="67"/>
        <v>2.5</v>
      </c>
      <c r="M232" s="64">
        <f t="shared" ca="1" si="67"/>
        <v>2.5</v>
      </c>
      <c r="N232" s="64">
        <f t="shared" ca="1" si="67"/>
        <v>2.5</v>
      </c>
      <c r="P232" s="65" t="str">
        <f t="shared" si="63"/>
        <v>Ravenswood</v>
      </c>
      <c r="Q232" s="65" t="s">
        <v>1793</v>
      </c>
      <c r="R232" s="65" t="str">
        <f t="shared" ca="1" si="57"/>
        <v>RAVN!$J$25:$T$25</v>
      </c>
      <c r="S232" s="65" t="str">
        <f t="shared" ca="1" si="58"/>
        <v>RAVN!$U$25:$AQ$25</v>
      </c>
      <c r="T232" s="65" t="str">
        <f t="shared" ca="1" si="59"/>
        <v>RAVN!$J$26:$T$26</v>
      </c>
      <c r="U232" s="65" t="str">
        <f t="shared" ca="1" si="60"/>
        <v>RAVN!$U$26:$AQ$26</v>
      </c>
      <c r="V232" s="65"/>
      <c r="W232" s="65"/>
    </row>
    <row r="233" spans="2:23" x14ac:dyDescent="0.25">
      <c r="B233" s="59" t="s">
        <v>1485</v>
      </c>
      <c r="C233" s="60" t="s">
        <v>1286</v>
      </c>
      <c r="E233" s="64">
        <f t="shared" ca="1" si="66"/>
        <v>14.6</v>
      </c>
      <c r="F233" s="64">
        <f t="shared" ca="1" si="66"/>
        <v>14.6</v>
      </c>
      <c r="G233" s="64">
        <f t="shared" ca="1" si="66"/>
        <v>14.6</v>
      </c>
      <c r="H233" s="64">
        <f t="shared" ca="1" si="66"/>
        <v>14.6</v>
      </c>
      <c r="I233" s="64">
        <f t="shared" ca="1" si="66"/>
        <v>14.6</v>
      </c>
      <c r="J233" s="64">
        <f t="shared" ca="1" si="67"/>
        <v>16.3</v>
      </c>
      <c r="K233" s="64">
        <f t="shared" ca="1" si="67"/>
        <v>16.3</v>
      </c>
      <c r="L233" s="64">
        <f t="shared" ca="1" si="67"/>
        <v>16.3</v>
      </c>
      <c r="M233" s="64">
        <f t="shared" ca="1" si="67"/>
        <v>16.3</v>
      </c>
      <c r="N233" s="64">
        <f t="shared" ca="1" si="67"/>
        <v>16.3</v>
      </c>
      <c r="P233" s="65" t="str">
        <f t="shared" si="63"/>
        <v>Richmond</v>
      </c>
      <c r="Q233" s="65" t="s">
        <v>1794</v>
      </c>
      <c r="R233" s="65" t="str">
        <f t="shared" ca="1" si="57"/>
        <v>RICH!$J$25:$T$25</v>
      </c>
      <c r="S233" s="65" t="str">
        <f t="shared" ca="1" si="58"/>
        <v>RICH!$U$25:$AQ$25</v>
      </c>
      <c r="T233" s="65" t="str">
        <f t="shared" ca="1" si="59"/>
        <v>RICH!$J$26:$T$26</v>
      </c>
      <c r="U233" s="65" t="str">
        <f t="shared" ca="1" si="60"/>
        <v>RICH!$U$26:$AQ$26</v>
      </c>
      <c r="V233" s="65"/>
      <c r="W233" s="65"/>
    </row>
    <row r="234" spans="2:23" x14ac:dyDescent="0.25">
      <c r="B234" s="59" t="s">
        <v>1486</v>
      </c>
      <c r="C234" s="60" t="s">
        <v>1286</v>
      </c>
      <c r="E234" s="64">
        <f t="shared" ca="1" si="66"/>
        <v>81.400000000000006</v>
      </c>
      <c r="F234" s="64">
        <f t="shared" ca="1" si="66"/>
        <v>81.400000000000006</v>
      </c>
      <c r="G234" s="64">
        <f t="shared" ca="1" si="66"/>
        <v>81.400000000000006</v>
      </c>
      <c r="H234" s="64">
        <f t="shared" ca="1" si="66"/>
        <v>81.400000000000006</v>
      </c>
      <c r="I234" s="64">
        <f t="shared" ca="1" si="66"/>
        <v>81.400000000000006</v>
      </c>
      <c r="J234" s="64">
        <f t="shared" ca="1" si="67"/>
        <v>82.5</v>
      </c>
      <c r="K234" s="64">
        <f t="shared" ca="1" si="67"/>
        <v>82.5</v>
      </c>
      <c r="L234" s="64">
        <f t="shared" ca="1" si="67"/>
        <v>82.5</v>
      </c>
      <c r="M234" s="64">
        <f t="shared" ca="1" si="67"/>
        <v>82.5</v>
      </c>
      <c r="N234" s="64">
        <f t="shared" ca="1" si="67"/>
        <v>82.5</v>
      </c>
      <c r="P234" s="65" t="str">
        <f t="shared" si="63"/>
        <v>Rockhampton Glenmore</v>
      </c>
      <c r="Q234" s="65" t="s">
        <v>1795</v>
      </c>
      <c r="R234" s="65" t="str">
        <f t="shared" ca="1" si="57"/>
        <v>ROGL!$J$25:$T$25</v>
      </c>
      <c r="S234" s="65" t="str">
        <f t="shared" ca="1" si="58"/>
        <v>ROGL!$U$25:$AQ$25</v>
      </c>
      <c r="T234" s="65" t="str">
        <f t="shared" ca="1" si="59"/>
        <v>ROGL!$J$26:$T$26</v>
      </c>
      <c r="U234" s="65" t="str">
        <f t="shared" ca="1" si="60"/>
        <v>ROGL!$U$26:$AQ$26</v>
      </c>
      <c r="V234" s="65"/>
      <c r="W234" s="65"/>
    </row>
    <row r="235" spans="2:23" x14ac:dyDescent="0.25">
      <c r="B235" s="59" t="s">
        <v>1487</v>
      </c>
      <c r="C235" s="60" t="s">
        <v>1286</v>
      </c>
      <c r="E235" s="64">
        <f t="shared" ca="1" si="66"/>
        <v>32.700000000000003</v>
      </c>
      <c r="F235" s="64">
        <f t="shared" ca="1" si="66"/>
        <v>32.700000000000003</v>
      </c>
      <c r="G235" s="64">
        <f t="shared" ca="1" si="66"/>
        <v>32.700000000000003</v>
      </c>
      <c r="H235" s="64">
        <f t="shared" ca="1" si="66"/>
        <v>32.700000000000003</v>
      </c>
      <c r="I235" s="64">
        <f t="shared" ca="1" si="66"/>
        <v>32.700000000000003</v>
      </c>
      <c r="J235" s="64">
        <f t="shared" ca="1" si="67"/>
        <v>32.700000000000003</v>
      </c>
      <c r="K235" s="64">
        <f t="shared" ca="1" si="67"/>
        <v>32.700000000000003</v>
      </c>
      <c r="L235" s="64">
        <f t="shared" ca="1" si="67"/>
        <v>32.700000000000003</v>
      </c>
      <c r="M235" s="64">
        <f t="shared" ca="1" si="67"/>
        <v>32.700000000000003</v>
      </c>
      <c r="N235" s="64">
        <f t="shared" ca="1" si="67"/>
        <v>32.700000000000003</v>
      </c>
      <c r="P235" s="65" t="str">
        <f t="shared" si="63"/>
        <v>Rockhampton South</v>
      </c>
      <c r="Q235" s="65" t="s">
        <v>1796</v>
      </c>
      <c r="R235" s="65" t="str">
        <f t="shared" ca="1" si="57"/>
        <v>ROSO!$J$25:$T$25</v>
      </c>
      <c r="S235" s="65" t="str">
        <f t="shared" ca="1" si="58"/>
        <v>ROSO!$U$25:$AQ$25</v>
      </c>
      <c r="T235" s="65" t="str">
        <f t="shared" ca="1" si="59"/>
        <v>ROSO!$J$26:$T$26</v>
      </c>
      <c r="U235" s="65" t="str">
        <f t="shared" ca="1" si="60"/>
        <v>ROSO!$U$26:$AQ$26</v>
      </c>
      <c r="V235" s="65"/>
      <c r="W235" s="65"/>
    </row>
    <row r="236" spans="2:23" x14ac:dyDescent="0.25">
      <c r="B236" s="59" t="s">
        <v>1488</v>
      </c>
      <c r="C236" s="60" t="s">
        <v>1286</v>
      </c>
      <c r="E236" s="64">
        <f t="shared" ca="1" si="66"/>
        <v>57.5</v>
      </c>
      <c r="F236" s="64">
        <f t="shared" ca="1" si="66"/>
        <v>57.5</v>
      </c>
      <c r="G236" s="64">
        <f t="shared" ca="1" si="66"/>
        <v>57.5</v>
      </c>
      <c r="H236" s="64">
        <f t="shared" ca="1" si="66"/>
        <v>57.5</v>
      </c>
      <c r="I236" s="64">
        <f t="shared" ca="1" si="66"/>
        <v>57.5</v>
      </c>
      <c r="J236" s="64">
        <f t="shared" ca="1" si="67"/>
        <v>64.3</v>
      </c>
      <c r="K236" s="64">
        <f t="shared" ca="1" si="67"/>
        <v>64.3</v>
      </c>
      <c r="L236" s="64">
        <f t="shared" ca="1" si="67"/>
        <v>64.3</v>
      </c>
      <c r="M236" s="64">
        <f t="shared" ca="1" si="67"/>
        <v>64.3</v>
      </c>
      <c r="N236" s="64">
        <f t="shared" ca="1" si="67"/>
        <v>64.3</v>
      </c>
      <c r="P236" s="65" t="str">
        <f t="shared" si="63"/>
        <v>Rocky Street</v>
      </c>
      <c r="Q236" s="65" t="s">
        <v>1797</v>
      </c>
      <c r="R236" s="65" t="str">
        <f t="shared" ca="1" si="57"/>
        <v>ROST!$J$25:$T$25</v>
      </c>
      <c r="S236" s="65" t="str">
        <f t="shared" ca="1" si="58"/>
        <v>ROST!$U$25:$AQ$25</v>
      </c>
      <c r="T236" s="65" t="str">
        <f t="shared" ca="1" si="59"/>
        <v>ROST!$J$26:$T$26</v>
      </c>
      <c r="U236" s="65" t="str">
        <f t="shared" ca="1" si="60"/>
        <v>ROST!$U$26:$AQ$26</v>
      </c>
      <c r="V236" s="65"/>
      <c r="W236" s="65"/>
    </row>
    <row r="237" spans="2:23" x14ac:dyDescent="0.25">
      <c r="B237" s="59" t="s">
        <v>1489</v>
      </c>
      <c r="C237" s="60" t="s">
        <v>1286</v>
      </c>
      <c r="E237" s="64">
        <f t="shared" ref="E237:I246" ca="1" si="68">IF(AND($R237&lt;&gt;"", $T237&lt;&gt;"", $E$2&lt;&gt;"", $E$2&lt;&gt;"-"), IF(INDEX(INDIRECT($T237), MATCH(E$5, INDIRECT($R237), 0))&lt;&gt;"", IF(ISNUMBER(INDEX(INDIRECT($T237), MATCH(E$5, INDIRECT($R237), 0))), ROUND(INDEX(INDIRECT($T237), MATCH(E$5, INDIRECT($R237), 0)), 1), IF($E$2="Meets Security Standard", PROPER(INDEX(INDIRECT($T237), MATCH(E$5, INDIRECT($R237), 0))), INDEX(INDIRECT($T237), MATCH(E$5, INDIRECT($R237), 0)))), ""), "")</f>
        <v>25</v>
      </c>
      <c r="F237" s="64">
        <f t="shared" ca="1" si="68"/>
        <v>25</v>
      </c>
      <c r="G237" s="64">
        <f t="shared" ca="1" si="68"/>
        <v>25</v>
      </c>
      <c r="H237" s="64">
        <f t="shared" ca="1" si="68"/>
        <v>25</v>
      </c>
      <c r="I237" s="64">
        <f t="shared" ca="1" si="68"/>
        <v>25</v>
      </c>
      <c r="J237" s="64">
        <f t="shared" ref="J237:N246" ca="1" si="69">IF(AND($S237&lt;&gt;"", $U237&lt;&gt;"", $E$2&lt;&gt;"", $E$2&lt;&gt;"-"), IF(INDEX(INDIRECT($U237), MATCH(TEXT(J$5, "????"), INDIRECT($S237), 0))&lt;&gt;"", IF(INDEX(INDIRECT($U237), MATCH(TEXT(J$5, "????"), INDIRECT($S237), 0))&lt;&gt;"", IF(ISNUMBER(INDEX(INDIRECT($U237), MATCH(TEXT(J$5, "????"), INDIRECT($S237), 0))), ROUND(INDEX(INDIRECT($U237), MATCH(TEXT(J$5, "????"), INDIRECT($S237), 0)), 1), IF($E$2="Meets Security Standard", PROPER(INDEX(INDIRECT($U237), MATCH(TEXT(J$5, "????"), INDIRECT($S237), 0))), INDEX(INDIRECT($U237), MATCH(TEXT(J$5, "????"), INDIRECT($S237), 0)))), ""), ""), "")</f>
        <v>25</v>
      </c>
      <c r="K237" s="64">
        <f t="shared" ca="1" si="69"/>
        <v>25</v>
      </c>
      <c r="L237" s="64">
        <f t="shared" ca="1" si="69"/>
        <v>25</v>
      </c>
      <c r="M237" s="64">
        <f t="shared" ca="1" si="69"/>
        <v>25</v>
      </c>
      <c r="N237" s="64">
        <f t="shared" ca="1" si="69"/>
        <v>25</v>
      </c>
      <c r="P237" s="65" t="str">
        <f t="shared" si="63"/>
        <v>Rolleston</v>
      </c>
      <c r="Q237" s="65" t="s">
        <v>1798</v>
      </c>
      <c r="R237" s="65" t="str">
        <f t="shared" ca="1" si="57"/>
        <v>ROLE!$J$25:$T$25</v>
      </c>
      <c r="S237" s="65" t="str">
        <f t="shared" ca="1" si="58"/>
        <v>ROLE!$U$25:$AQ$25</v>
      </c>
      <c r="T237" s="65" t="str">
        <f t="shared" ca="1" si="59"/>
        <v>ROLE!$J$26:$T$26</v>
      </c>
      <c r="U237" s="65" t="str">
        <f t="shared" ca="1" si="60"/>
        <v>ROLE!$U$26:$AQ$26</v>
      </c>
      <c r="V237" s="65"/>
      <c r="W237" s="65"/>
    </row>
    <row r="238" spans="2:23" x14ac:dyDescent="0.25">
      <c r="B238" s="59" t="s">
        <v>1560</v>
      </c>
      <c r="C238" s="60" t="s">
        <v>1539</v>
      </c>
      <c r="E238" s="64">
        <f t="shared" ca="1" si="68"/>
        <v>89.3</v>
      </c>
      <c r="F238" s="64">
        <f t="shared" ca="1" si="68"/>
        <v>89.3</v>
      </c>
      <c r="G238" s="64">
        <f t="shared" ca="1" si="68"/>
        <v>89.3</v>
      </c>
      <c r="H238" s="64">
        <f t="shared" ca="1" si="68"/>
        <v>89.3</v>
      </c>
      <c r="I238" s="64">
        <f t="shared" ca="1" si="68"/>
        <v>89.3</v>
      </c>
      <c r="J238" s="64">
        <f t="shared" ca="1" si="69"/>
        <v>97.7</v>
      </c>
      <c r="K238" s="64">
        <f t="shared" ca="1" si="69"/>
        <v>97.7</v>
      </c>
      <c r="L238" s="64">
        <f t="shared" ca="1" si="69"/>
        <v>97.7</v>
      </c>
      <c r="M238" s="64">
        <f t="shared" ca="1" si="69"/>
        <v>97.7</v>
      </c>
      <c r="N238" s="64">
        <f t="shared" ca="1" si="69"/>
        <v>97.7</v>
      </c>
      <c r="P238" s="65" t="str">
        <f t="shared" si="63"/>
        <v>Rolleston BSP</v>
      </c>
      <c r="Q238" s="65" t="s">
        <v>1799</v>
      </c>
      <c r="R238" s="65" t="str">
        <f t="shared" ca="1" si="57"/>
        <v>'T163'!$I$23:$S$23</v>
      </c>
      <c r="S238" s="65" t="str">
        <f t="shared" ca="1" si="58"/>
        <v>'T163'!$T$23:$AQ$23</v>
      </c>
      <c r="T238" s="65" t="str">
        <f t="shared" ca="1" si="59"/>
        <v>'T163'!$I$24:$S$24</v>
      </c>
      <c r="U238" s="65" t="str">
        <f t="shared" ca="1" si="60"/>
        <v>'T163'!$T$24:$AQ$24</v>
      </c>
      <c r="V238" s="65"/>
      <c r="W238" s="65"/>
    </row>
    <row r="239" spans="2:23" x14ac:dyDescent="0.25">
      <c r="B239" s="59" t="s">
        <v>1490</v>
      </c>
      <c r="C239" s="60" t="s">
        <v>1286</v>
      </c>
      <c r="E239" s="64">
        <f t="shared" ca="1" si="68"/>
        <v>4.3</v>
      </c>
      <c r="F239" s="64">
        <f t="shared" ca="1" si="68"/>
        <v>4.3</v>
      </c>
      <c r="G239" s="64">
        <f t="shared" ca="1" si="68"/>
        <v>4.3</v>
      </c>
      <c r="H239" s="64">
        <f t="shared" ca="1" si="68"/>
        <v>4.3</v>
      </c>
      <c r="I239" s="64">
        <f t="shared" ca="1" si="68"/>
        <v>4.3</v>
      </c>
      <c r="J239" s="64">
        <f t="shared" ca="1" si="69"/>
        <v>4.3</v>
      </c>
      <c r="K239" s="64">
        <f t="shared" ca="1" si="69"/>
        <v>4.3</v>
      </c>
      <c r="L239" s="64">
        <f t="shared" ca="1" si="69"/>
        <v>4.3</v>
      </c>
      <c r="M239" s="64">
        <f t="shared" ca="1" si="69"/>
        <v>4.3</v>
      </c>
      <c r="N239" s="64">
        <f t="shared" ca="1" si="69"/>
        <v>4.3</v>
      </c>
      <c r="P239" s="65" t="str">
        <f t="shared" si="63"/>
        <v>Rollingstone</v>
      </c>
      <c r="Q239" s="65" t="s">
        <v>1800</v>
      </c>
      <c r="R239" s="65" t="str">
        <f t="shared" ca="1" si="57"/>
        <v>ROLL!$J$25:$T$25</v>
      </c>
      <c r="S239" s="65" t="str">
        <f t="shared" ca="1" si="58"/>
        <v>ROLL!$U$25:$AQ$25</v>
      </c>
      <c r="T239" s="65" t="str">
        <f t="shared" ca="1" si="59"/>
        <v>ROLL!$J$26:$T$26</v>
      </c>
      <c r="U239" s="65" t="str">
        <f t="shared" ca="1" si="60"/>
        <v>ROLL!$U$26:$AQ$26</v>
      </c>
      <c r="V239" s="65"/>
      <c r="W239" s="65"/>
    </row>
    <row r="240" spans="2:23" x14ac:dyDescent="0.25">
      <c r="B240" s="59" t="s">
        <v>1561</v>
      </c>
      <c r="C240" s="60" t="s">
        <v>1539</v>
      </c>
      <c r="E240" s="64">
        <f t="shared" ca="1" si="68"/>
        <v>97.8</v>
      </c>
      <c r="F240" s="64">
        <f t="shared" ca="1" si="68"/>
        <v>97.8</v>
      </c>
      <c r="G240" s="64">
        <f t="shared" ca="1" si="68"/>
        <v>97.8</v>
      </c>
      <c r="H240" s="64">
        <f t="shared" ca="1" si="68"/>
        <v>97.8</v>
      </c>
      <c r="I240" s="64">
        <f t="shared" ca="1" si="68"/>
        <v>97.8</v>
      </c>
      <c r="J240" s="64">
        <f t="shared" ca="1" si="69"/>
        <v>115.2</v>
      </c>
      <c r="K240" s="64">
        <f t="shared" ca="1" si="69"/>
        <v>115.2</v>
      </c>
      <c r="L240" s="64">
        <f t="shared" ca="1" si="69"/>
        <v>115.2</v>
      </c>
      <c r="M240" s="64">
        <f t="shared" ca="1" si="69"/>
        <v>115.2</v>
      </c>
      <c r="N240" s="64">
        <f t="shared" ca="1" si="69"/>
        <v>115.2</v>
      </c>
      <c r="P240" s="65" t="str">
        <f t="shared" si="63"/>
        <v>Roma 33kV BSP</v>
      </c>
      <c r="Q240" s="65" t="s">
        <v>1801</v>
      </c>
      <c r="R240" s="65" t="str">
        <f t="shared" ca="1" si="57"/>
        <v>'T083'!$I$23:$S$23</v>
      </c>
      <c r="S240" s="65" t="str">
        <f t="shared" ca="1" si="58"/>
        <v>'T083'!$T$23:$AQ$23</v>
      </c>
      <c r="T240" s="65" t="str">
        <f t="shared" ca="1" si="59"/>
        <v>'T083'!$I$24:$S$24</v>
      </c>
      <c r="U240" s="65" t="str">
        <f t="shared" ca="1" si="60"/>
        <v>'T083'!$T$24:$AQ$24</v>
      </c>
      <c r="V240" s="65"/>
      <c r="W240" s="65"/>
    </row>
    <row r="241" spans="2:23" x14ac:dyDescent="0.25">
      <c r="B241" s="59" t="s">
        <v>1562</v>
      </c>
      <c r="C241" s="60" t="s">
        <v>1539</v>
      </c>
      <c r="E241" s="64">
        <f t="shared" ca="1" si="68"/>
        <v>101.4</v>
      </c>
      <c r="F241" s="64">
        <f t="shared" ca="1" si="68"/>
        <v>101.4</v>
      </c>
      <c r="G241" s="64">
        <f t="shared" ca="1" si="68"/>
        <v>101.4</v>
      </c>
      <c r="H241" s="64">
        <f t="shared" ca="1" si="68"/>
        <v>101.4</v>
      </c>
      <c r="I241" s="64">
        <f t="shared" ca="1" si="68"/>
        <v>101.4</v>
      </c>
      <c r="J241" s="64">
        <f t="shared" ca="1" si="69"/>
        <v>119.6</v>
      </c>
      <c r="K241" s="64">
        <f t="shared" ca="1" si="69"/>
        <v>119.6</v>
      </c>
      <c r="L241" s="64">
        <f t="shared" ca="1" si="69"/>
        <v>119.6</v>
      </c>
      <c r="M241" s="64">
        <f t="shared" ca="1" si="69"/>
        <v>119.6</v>
      </c>
      <c r="N241" s="64">
        <f t="shared" ca="1" si="69"/>
        <v>119.6</v>
      </c>
      <c r="P241" s="65" t="str">
        <f t="shared" si="63"/>
        <v>Roma 66kV BSP</v>
      </c>
      <c r="Q241" s="65" t="s">
        <v>1858</v>
      </c>
      <c r="R241" s="65" t="str">
        <f t="shared" ca="1" si="57"/>
        <v>ROMA!$I$23:$S$23</v>
      </c>
      <c r="S241" s="65" t="str">
        <f t="shared" ca="1" si="58"/>
        <v>ROMA!$T$23:$AQ$23</v>
      </c>
      <c r="T241" s="65" t="str">
        <f t="shared" ca="1" si="59"/>
        <v>ROMA!$I$24:$S$24</v>
      </c>
      <c r="U241" s="65" t="str">
        <f t="shared" ca="1" si="60"/>
        <v>ROMA!$T$24:$AQ$24</v>
      </c>
      <c r="V241" s="65"/>
      <c r="W241" s="65"/>
    </row>
    <row r="242" spans="2:23" x14ac:dyDescent="0.25">
      <c r="B242" s="59" t="s">
        <v>1491</v>
      </c>
      <c r="C242" s="60" t="s">
        <v>1286</v>
      </c>
      <c r="E242" s="64">
        <f t="shared" ca="1" si="68"/>
        <v>14</v>
      </c>
      <c r="F242" s="64">
        <f t="shared" ca="1" si="68"/>
        <v>14</v>
      </c>
      <c r="G242" s="64">
        <f t="shared" ca="1" si="68"/>
        <v>14</v>
      </c>
      <c r="H242" s="64">
        <f t="shared" ca="1" si="68"/>
        <v>14</v>
      </c>
      <c r="I242" s="64">
        <f t="shared" ca="1" si="68"/>
        <v>14</v>
      </c>
      <c r="J242" s="64">
        <f t="shared" ca="1" si="69"/>
        <v>17.5</v>
      </c>
      <c r="K242" s="64">
        <f t="shared" ca="1" si="69"/>
        <v>17.5</v>
      </c>
      <c r="L242" s="64">
        <f t="shared" ca="1" si="69"/>
        <v>17.5</v>
      </c>
      <c r="M242" s="64">
        <f t="shared" ca="1" si="69"/>
        <v>17.5</v>
      </c>
      <c r="N242" s="64">
        <f t="shared" ca="1" si="69"/>
        <v>17.5</v>
      </c>
      <c r="P242" s="65" t="str">
        <f t="shared" si="63"/>
        <v>Roma East</v>
      </c>
      <c r="Q242" s="65" t="s">
        <v>1802</v>
      </c>
      <c r="R242" s="65" t="str">
        <f t="shared" ca="1" si="57"/>
        <v>ROEA!$J$25:$T$25</v>
      </c>
      <c r="S242" s="65" t="str">
        <f t="shared" ca="1" si="58"/>
        <v>ROEA!$U$25:$AQ$25</v>
      </c>
      <c r="T242" s="65" t="str">
        <f t="shared" ca="1" si="59"/>
        <v>ROEA!$J$26:$T$26</v>
      </c>
      <c r="U242" s="65" t="str">
        <f t="shared" ca="1" si="60"/>
        <v>ROEA!$U$26:$AQ$26</v>
      </c>
      <c r="V242" s="65"/>
      <c r="W242" s="65"/>
    </row>
    <row r="243" spans="2:23" x14ac:dyDescent="0.25">
      <c r="B243" s="59" t="s">
        <v>1492</v>
      </c>
      <c r="C243" s="60" t="s">
        <v>1286</v>
      </c>
      <c r="E243" s="64">
        <f t="shared" ca="1" si="68"/>
        <v>6.3</v>
      </c>
      <c r="F243" s="64">
        <f t="shared" ca="1" si="68"/>
        <v>6.3</v>
      </c>
      <c r="G243" s="64">
        <f t="shared" ca="1" si="68"/>
        <v>6.3</v>
      </c>
      <c r="H243" s="64">
        <f t="shared" ca="1" si="68"/>
        <v>6.3</v>
      </c>
      <c r="I243" s="64">
        <f t="shared" ca="1" si="68"/>
        <v>6.3</v>
      </c>
      <c r="J243" s="64">
        <f t="shared" ca="1" si="69"/>
        <v>6.3</v>
      </c>
      <c r="K243" s="64">
        <f t="shared" ca="1" si="69"/>
        <v>6.3</v>
      </c>
      <c r="L243" s="64">
        <f t="shared" ca="1" si="69"/>
        <v>6.3</v>
      </c>
      <c r="M243" s="64">
        <f t="shared" ca="1" si="69"/>
        <v>6.3</v>
      </c>
      <c r="N243" s="64">
        <f t="shared" ca="1" si="69"/>
        <v>6.3</v>
      </c>
      <c r="P243" s="65" t="str">
        <f t="shared" si="63"/>
        <v>Roma West</v>
      </c>
      <c r="Q243" s="65" t="s">
        <v>1803</v>
      </c>
      <c r="R243" s="65" t="str">
        <f t="shared" ca="1" si="57"/>
        <v>ROWE!$J$25:$T$25</v>
      </c>
      <c r="S243" s="65" t="str">
        <f t="shared" ca="1" si="58"/>
        <v>ROWE!$U$25:$AQ$25</v>
      </c>
      <c r="T243" s="65" t="str">
        <f t="shared" ca="1" si="59"/>
        <v>ROWE!$J$26:$T$26</v>
      </c>
      <c r="U243" s="65" t="str">
        <f t="shared" ca="1" si="60"/>
        <v>ROWE!$U$26:$AQ$26</v>
      </c>
      <c r="V243" s="65"/>
      <c r="W243" s="65"/>
    </row>
    <row r="244" spans="2:23" x14ac:dyDescent="0.25">
      <c r="B244" s="59" t="s">
        <v>1493</v>
      </c>
      <c r="C244" s="60" t="s">
        <v>1286</v>
      </c>
      <c r="E244" s="64">
        <f t="shared" ca="1" si="68"/>
        <v>2.4</v>
      </c>
      <c r="F244" s="64">
        <f t="shared" ca="1" si="68"/>
        <v>2.4</v>
      </c>
      <c r="G244" s="64">
        <f t="shared" ca="1" si="68"/>
        <v>2.4</v>
      </c>
      <c r="H244" s="64">
        <f t="shared" ca="1" si="68"/>
        <v>2.4</v>
      </c>
      <c r="I244" s="64">
        <f t="shared" ca="1" si="68"/>
        <v>2.4</v>
      </c>
      <c r="J244" s="64">
        <f t="shared" ca="1" si="69"/>
        <v>2.4</v>
      </c>
      <c r="K244" s="64">
        <f t="shared" ca="1" si="69"/>
        <v>2.4</v>
      </c>
      <c r="L244" s="64">
        <f t="shared" ca="1" si="69"/>
        <v>2.4</v>
      </c>
      <c r="M244" s="64">
        <f t="shared" ca="1" si="69"/>
        <v>2.4</v>
      </c>
      <c r="N244" s="64">
        <f t="shared" ca="1" si="69"/>
        <v>2.4</v>
      </c>
      <c r="P244" s="65" t="str">
        <f t="shared" si="63"/>
        <v>Roo Works</v>
      </c>
      <c r="Q244" s="65" t="s">
        <v>1804</v>
      </c>
      <c r="R244" s="65" t="str">
        <f t="shared" ca="1" si="57"/>
        <v>ROWO!$J$25:$T$25</v>
      </c>
      <c r="S244" s="65" t="str">
        <f t="shared" ca="1" si="58"/>
        <v>ROWO!$U$25:$AQ$25</v>
      </c>
      <c r="T244" s="65" t="str">
        <f t="shared" ca="1" si="59"/>
        <v>ROWO!$J$26:$T$26</v>
      </c>
      <c r="U244" s="65" t="str">
        <f t="shared" ca="1" si="60"/>
        <v>ROWO!$U$26:$AQ$26</v>
      </c>
      <c r="V244" s="65"/>
      <c r="W244" s="65"/>
    </row>
    <row r="245" spans="2:23" x14ac:dyDescent="0.25">
      <c r="B245" s="59" t="s">
        <v>1494</v>
      </c>
      <c r="C245" s="60" t="s">
        <v>1286</v>
      </c>
      <c r="E245" s="64">
        <f t="shared" ca="1" si="68"/>
        <v>11.5</v>
      </c>
      <c r="F245" s="64">
        <f t="shared" ca="1" si="68"/>
        <v>11.5</v>
      </c>
      <c r="G245" s="64">
        <f t="shared" ca="1" si="68"/>
        <v>11.5</v>
      </c>
      <c r="H245" s="64">
        <f t="shared" ca="1" si="68"/>
        <v>11.5</v>
      </c>
      <c r="I245" s="64">
        <f t="shared" ca="1" si="68"/>
        <v>11.5</v>
      </c>
      <c r="J245" s="64">
        <f t="shared" ca="1" si="69"/>
        <v>12.3</v>
      </c>
      <c r="K245" s="64">
        <f t="shared" ca="1" si="69"/>
        <v>12.3</v>
      </c>
      <c r="L245" s="64">
        <f t="shared" ca="1" si="69"/>
        <v>12.3</v>
      </c>
      <c r="M245" s="64">
        <f t="shared" ca="1" si="69"/>
        <v>12.3</v>
      </c>
      <c r="N245" s="64">
        <f t="shared" ca="1" si="69"/>
        <v>12.3</v>
      </c>
      <c r="P245" s="65" t="str">
        <f t="shared" si="63"/>
        <v>Rosella</v>
      </c>
      <c r="Q245" s="65" t="s">
        <v>1805</v>
      </c>
      <c r="R245" s="65" t="str">
        <f t="shared" ca="1" si="57"/>
        <v>ROSE!$J$25:$T$25</v>
      </c>
      <c r="S245" s="65" t="str">
        <f t="shared" ca="1" si="58"/>
        <v>ROSE!$U$25:$AQ$25</v>
      </c>
      <c r="T245" s="65" t="str">
        <f t="shared" ca="1" si="59"/>
        <v>ROSE!$J$26:$T$26</v>
      </c>
      <c r="U245" s="65" t="str">
        <f t="shared" ca="1" si="60"/>
        <v>ROSE!$U$26:$AQ$26</v>
      </c>
      <c r="V245" s="65"/>
      <c r="W245" s="65"/>
    </row>
    <row r="246" spans="2:23" x14ac:dyDescent="0.25">
      <c r="B246" s="59" t="s">
        <v>1495</v>
      </c>
      <c r="C246" s="60" t="s">
        <v>1286</v>
      </c>
      <c r="E246" s="64">
        <f t="shared" ca="1" si="68"/>
        <v>33</v>
      </c>
      <c r="F246" s="64">
        <f t="shared" ca="1" si="68"/>
        <v>33</v>
      </c>
      <c r="G246" s="64">
        <f t="shared" ca="1" si="68"/>
        <v>33</v>
      </c>
      <c r="H246" s="64">
        <f t="shared" ca="1" si="68"/>
        <v>33</v>
      </c>
      <c r="I246" s="64">
        <f t="shared" ca="1" si="68"/>
        <v>33</v>
      </c>
      <c r="J246" s="64">
        <f t="shared" ca="1" si="69"/>
        <v>37.799999999999997</v>
      </c>
      <c r="K246" s="64">
        <f t="shared" ca="1" si="69"/>
        <v>37.799999999999997</v>
      </c>
      <c r="L246" s="64">
        <f t="shared" ca="1" si="69"/>
        <v>37.799999999999997</v>
      </c>
      <c r="M246" s="64">
        <f t="shared" ca="1" si="69"/>
        <v>37.799999999999997</v>
      </c>
      <c r="N246" s="64">
        <f t="shared" ca="1" si="69"/>
        <v>37.799999999999997</v>
      </c>
      <c r="P246" s="65" t="str">
        <f t="shared" si="63"/>
        <v>Ross Plains</v>
      </c>
      <c r="Q246" s="65" t="s">
        <v>1806</v>
      </c>
      <c r="R246" s="65" t="str">
        <f t="shared" ca="1" si="57"/>
        <v>ROPL!$J$25:$T$25</v>
      </c>
      <c r="S246" s="65" t="str">
        <f t="shared" ca="1" si="58"/>
        <v>ROPL!$U$25:$AQ$25</v>
      </c>
      <c r="T246" s="65" t="str">
        <f t="shared" ca="1" si="59"/>
        <v>ROPL!$J$26:$T$26</v>
      </c>
      <c r="U246" s="65" t="str">
        <f t="shared" ca="1" si="60"/>
        <v>ROPL!$U$26:$AQ$26</v>
      </c>
      <c r="V246" s="65"/>
      <c r="W246" s="65"/>
    </row>
    <row r="247" spans="2:23" x14ac:dyDescent="0.25">
      <c r="B247" s="59" t="s">
        <v>1496</v>
      </c>
      <c r="C247" s="60" t="s">
        <v>1286</v>
      </c>
      <c r="E247" s="64">
        <f t="shared" ref="E247:I256" ca="1" si="70">IF(AND($R247&lt;&gt;"", $T247&lt;&gt;"", $E$2&lt;&gt;"", $E$2&lt;&gt;"-"), IF(INDEX(INDIRECT($T247), MATCH(E$5, INDIRECT($R247), 0))&lt;&gt;"", IF(ISNUMBER(INDEX(INDIRECT($T247), MATCH(E$5, INDIRECT($R247), 0))), ROUND(INDEX(INDIRECT($T247), MATCH(E$5, INDIRECT($R247), 0)), 1), IF($E$2="Meets Security Standard", PROPER(INDEX(INDIRECT($T247), MATCH(E$5, INDIRECT($R247), 0))), INDEX(INDIRECT($T247), MATCH(E$5, INDIRECT($R247), 0)))), ""), "")</f>
        <v>24</v>
      </c>
      <c r="F247" s="64">
        <f t="shared" ca="1" si="70"/>
        <v>24</v>
      </c>
      <c r="G247" s="64">
        <f t="shared" ca="1" si="70"/>
        <v>24</v>
      </c>
      <c r="H247" s="64">
        <f t="shared" ca="1" si="70"/>
        <v>24</v>
      </c>
      <c r="I247" s="64">
        <f t="shared" ca="1" si="70"/>
        <v>24</v>
      </c>
      <c r="J247" s="64">
        <f t="shared" ref="J247:N256" ca="1" si="71">IF(AND($S247&lt;&gt;"", $U247&lt;&gt;"", $E$2&lt;&gt;"", $E$2&lt;&gt;"-"), IF(INDEX(INDIRECT($U247), MATCH(TEXT(J$5, "????"), INDIRECT($S247), 0))&lt;&gt;"", IF(INDEX(INDIRECT($U247), MATCH(TEXT(J$5, "????"), INDIRECT($S247), 0))&lt;&gt;"", IF(ISNUMBER(INDEX(INDIRECT($U247), MATCH(TEXT(J$5, "????"), INDIRECT($S247), 0))), ROUND(INDEX(INDIRECT($U247), MATCH(TEXT(J$5, "????"), INDIRECT($S247), 0)), 1), IF($E$2="Meets Security Standard", PROPER(INDEX(INDIRECT($U247), MATCH(TEXT(J$5, "????"), INDIRECT($S247), 0))), INDEX(INDIRECT($U247), MATCH(TEXT(J$5, "????"), INDIRECT($S247), 0)))), ""), ""), "")</f>
        <v>26.8</v>
      </c>
      <c r="K247" s="64">
        <f t="shared" ca="1" si="71"/>
        <v>26.8</v>
      </c>
      <c r="L247" s="64">
        <f t="shared" ca="1" si="71"/>
        <v>26.8</v>
      </c>
      <c r="M247" s="64">
        <f t="shared" ca="1" si="71"/>
        <v>26.8</v>
      </c>
      <c r="N247" s="64">
        <f t="shared" ca="1" si="71"/>
        <v>26.8</v>
      </c>
      <c r="P247" s="65" t="str">
        <f t="shared" si="63"/>
        <v>Sarina</v>
      </c>
      <c r="Q247" s="65" t="s">
        <v>1807</v>
      </c>
      <c r="R247" s="65" t="str">
        <f t="shared" ca="1" si="57"/>
        <v>SARI!$J$25:$T$25</v>
      </c>
      <c r="S247" s="65" t="str">
        <f t="shared" ca="1" si="58"/>
        <v>SARI!$U$25:$AQ$25</v>
      </c>
      <c r="T247" s="65" t="str">
        <f t="shared" ca="1" si="59"/>
        <v>SARI!$J$26:$T$26</v>
      </c>
      <c r="U247" s="65" t="str">
        <f t="shared" ca="1" si="60"/>
        <v>SARI!$U$26:$AQ$26</v>
      </c>
      <c r="V247" s="65"/>
      <c r="W247" s="65"/>
    </row>
    <row r="248" spans="2:23" x14ac:dyDescent="0.25">
      <c r="B248" s="59" t="s">
        <v>1497</v>
      </c>
      <c r="C248" s="60" t="s">
        <v>1286</v>
      </c>
      <c r="E248" s="64">
        <f t="shared" ca="1" si="70"/>
        <v>5.0999999999999996</v>
      </c>
      <c r="F248" s="64">
        <f t="shared" ca="1" si="70"/>
        <v>5.0999999999999996</v>
      </c>
      <c r="G248" s="64">
        <f t="shared" ca="1" si="70"/>
        <v>5.0999999999999996</v>
      </c>
      <c r="H248" s="64">
        <f t="shared" ca="1" si="70"/>
        <v>5.0999999999999996</v>
      </c>
      <c r="I248" s="64">
        <f t="shared" ca="1" si="70"/>
        <v>5.0999999999999996</v>
      </c>
      <c r="J248" s="64">
        <f t="shared" ca="1" si="71"/>
        <v>5.4</v>
      </c>
      <c r="K248" s="64">
        <f t="shared" ca="1" si="71"/>
        <v>5.4</v>
      </c>
      <c r="L248" s="64">
        <f t="shared" ca="1" si="71"/>
        <v>5.4</v>
      </c>
      <c r="M248" s="64">
        <f t="shared" ca="1" si="71"/>
        <v>5.4</v>
      </c>
      <c r="N248" s="64">
        <f t="shared" ca="1" si="71"/>
        <v>5.4</v>
      </c>
      <c r="P248" s="65" t="str">
        <f t="shared" si="63"/>
        <v>Saunders</v>
      </c>
      <c r="Q248" s="65" t="s">
        <v>1808</v>
      </c>
      <c r="R248" s="65" t="str">
        <f t="shared" ca="1" si="57"/>
        <v>SAUN!$J$25:$T$25</v>
      </c>
      <c r="S248" s="65" t="str">
        <f t="shared" ca="1" si="58"/>
        <v>SAUN!$U$25:$AQ$25</v>
      </c>
      <c r="T248" s="65" t="str">
        <f t="shared" ca="1" si="59"/>
        <v>SAUN!$J$26:$T$26</v>
      </c>
      <c r="U248" s="65" t="str">
        <f t="shared" ca="1" si="60"/>
        <v>SAUN!$U$26:$AQ$26</v>
      </c>
      <c r="V248" s="65"/>
      <c r="W248" s="65"/>
    </row>
    <row r="249" spans="2:23" x14ac:dyDescent="0.25">
      <c r="B249" s="59" t="s">
        <v>1498</v>
      </c>
      <c r="C249" s="60" t="s">
        <v>1286</v>
      </c>
      <c r="E249" s="64">
        <f t="shared" ca="1" si="70"/>
        <v>30.4</v>
      </c>
      <c r="F249" s="64">
        <f t="shared" ca="1" si="70"/>
        <v>30.4</v>
      </c>
      <c r="G249" s="64">
        <f t="shared" ca="1" si="70"/>
        <v>30.4</v>
      </c>
      <c r="H249" s="64">
        <f t="shared" ca="1" si="70"/>
        <v>30.4</v>
      </c>
      <c r="I249" s="64">
        <f t="shared" ca="1" si="70"/>
        <v>30.4</v>
      </c>
      <c r="J249" s="64">
        <f t="shared" ca="1" si="71"/>
        <v>33.200000000000003</v>
      </c>
      <c r="K249" s="64">
        <f t="shared" ca="1" si="71"/>
        <v>33.200000000000003</v>
      </c>
      <c r="L249" s="64">
        <f t="shared" ca="1" si="71"/>
        <v>33.200000000000003</v>
      </c>
      <c r="M249" s="64">
        <f t="shared" ca="1" si="71"/>
        <v>33.200000000000003</v>
      </c>
      <c r="N249" s="64">
        <f t="shared" ca="1" si="71"/>
        <v>33.200000000000003</v>
      </c>
      <c r="P249" s="65" t="str">
        <f t="shared" si="63"/>
        <v>Shutehaven</v>
      </c>
      <c r="Q249" s="65" t="s">
        <v>1809</v>
      </c>
      <c r="R249" s="65" t="str">
        <f t="shared" ca="1" si="57"/>
        <v>SHUT!$J$25:$T$25</v>
      </c>
      <c r="S249" s="65" t="str">
        <f t="shared" ca="1" si="58"/>
        <v>SHUT!$U$25:$AQ$25</v>
      </c>
      <c r="T249" s="65" t="str">
        <f t="shared" ca="1" si="59"/>
        <v>SHUT!$J$26:$T$26</v>
      </c>
      <c r="U249" s="65" t="str">
        <f t="shared" ca="1" si="60"/>
        <v>SHUT!$U$26:$AQ$26</v>
      </c>
      <c r="V249" s="65"/>
      <c r="W249" s="65"/>
    </row>
    <row r="250" spans="2:23" x14ac:dyDescent="0.25">
      <c r="B250" s="59" t="s">
        <v>1499</v>
      </c>
      <c r="C250" s="60" t="s">
        <v>1286</v>
      </c>
      <c r="E250" s="64">
        <f t="shared" ca="1" si="70"/>
        <v>0.3</v>
      </c>
      <c r="F250" s="64">
        <f t="shared" ca="1" si="70"/>
        <v>0.3</v>
      </c>
      <c r="G250" s="64">
        <f t="shared" ca="1" si="70"/>
        <v>0.3</v>
      </c>
      <c r="H250" s="64">
        <f t="shared" ca="1" si="70"/>
        <v>0.3</v>
      </c>
      <c r="I250" s="64">
        <f t="shared" ca="1" si="70"/>
        <v>0.3</v>
      </c>
      <c r="J250" s="64">
        <f t="shared" ca="1" si="71"/>
        <v>0.3</v>
      </c>
      <c r="K250" s="64">
        <f t="shared" ca="1" si="71"/>
        <v>0.3</v>
      </c>
      <c r="L250" s="64">
        <f t="shared" ca="1" si="71"/>
        <v>0.3</v>
      </c>
      <c r="M250" s="64">
        <f t="shared" ca="1" si="71"/>
        <v>0.3</v>
      </c>
      <c r="N250" s="64">
        <f t="shared" ca="1" si="71"/>
        <v>0.3</v>
      </c>
      <c r="P250" s="65" t="str">
        <f t="shared" si="63"/>
        <v>South Blackwater</v>
      </c>
      <c r="Q250" s="65" t="s">
        <v>1810</v>
      </c>
      <c r="R250" s="65" t="str">
        <f t="shared" ca="1" si="57"/>
        <v>SOBL!$J$25:$T$25</v>
      </c>
      <c r="S250" s="65" t="str">
        <f t="shared" ca="1" si="58"/>
        <v>SOBL!$U$25:$AQ$25</v>
      </c>
      <c r="T250" s="65" t="str">
        <f t="shared" ca="1" si="59"/>
        <v>SOBL!$J$26:$T$26</v>
      </c>
      <c r="U250" s="65" t="str">
        <f t="shared" ca="1" si="60"/>
        <v>SOBL!$U$26:$AQ$26</v>
      </c>
      <c r="V250" s="65"/>
      <c r="W250" s="65"/>
    </row>
    <row r="251" spans="2:23" x14ac:dyDescent="0.25">
      <c r="B251" s="59" t="s">
        <v>1500</v>
      </c>
      <c r="C251" s="60" t="s">
        <v>1286</v>
      </c>
      <c r="E251" s="64">
        <f t="shared" ca="1" si="70"/>
        <v>42.4</v>
      </c>
      <c r="F251" s="64">
        <f t="shared" ca="1" si="70"/>
        <v>42.4</v>
      </c>
      <c r="G251" s="64">
        <f t="shared" ca="1" si="70"/>
        <v>42.4</v>
      </c>
      <c r="H251" s="64">
        <f t="shared" ca="1" si="70"/>
        <v>42.4</v>
      </c>
      <c r="I251" s="64">
        <f t="shared" ca="1" si="70"/>
        <v>42.4</v>
      </c>
      <c r="J251" s="64">
        <f t="shared" ca="1" si="71"/>
        <v>46.6</v>
      </c>
      <c r="K251" s="64">
        <f t="shared" ca="1" si="71"/>
        <v>46.6</v>
      </c>
      <c r="L251" s="64">
        <f t="shared" ca="1" si="71"/>
        <v>46.6</v>
      </c>
      <c r="M251" s="64">
        <f t="shared" ca="1" si="71"/>
        <v>46.6</v>
      </c>
      <c r="N251" s="64">
        <f t="shared" ca="1" si="71"/>
        <v>46.6</v>
      </c>
      <c r="P251" s="65" t="str">
        <f t="shared" si="63"/>
        <v>South Bundaberg</v>
      </c>
      <c r="Q251" s="65" t="s">
        <v>1811</v>
      </c>
      <c r="R251" s="65" t="str">
        <f t="shared" ca="1" si="57"/>
        <v>SOBU!$J$25:$T$25</v>
      </c>
      <c r="S251" s="65" t="str">
        <f t="shared" ca="1" si="58"/>
        <v>SOBU!$U$25:$AQ$25</v>
      </c>
      <c r="T251" s="65" t="str">
        <f t="shared" ca="1" si="59"/>
        <v>SOBU!$J$26:$T$26</v>
      </c>
      <c r="U251" s="65" t="str">
        <f t="shared" ca="1" si="60"/>
        <v>SOBU!$U$26:$AQ$26</v>
      </c>
      <c r="V251" s="65"/>
      <c r="W251" s="65"/>
    </row>
    <row r="252" spans="2:23" x14ac:dyDescent="0.25">
      <c r="B252" s="59" t="s">
        <v>1501</v>
      </c>
      <c r="C252" s="60" t="s">
        <v>1286</v>
      </c>
      <c r="E252" s="64">
        <f t="shared" ca="1" si="70"/>
        <v>27.5</v>
      </c>
      <c r="F252" s="64">
        <f t="shared" ca="1" si="70"/>
        <v>27.5</v>
      </c>
      <c r="G252" s="64">
        <f t="shared" ca="1" si="70"/>
        <v>27.5</v>
      </c>
      <c r="H252" s="64">
        <f t="shared" ca="1" si="70"/>
        <v>27.5</v>
      </c>
      <c r="I252" s="64">
        <f t="shared" ca="1" si="70"/>
        <v>27.5</v>
      </c>
      <c r="J252" s="64">
        <f t="shared" ca="1" si="71"/>
        <v>29.9</v>
      </c>
      <c r="K252" s="64">
        <f t="shared" ca="1" si="71"/>
        <v>29.9</v>
      </c>
      <c r="L252" s="64">
        <f t="shared" ca="1" si="71"/>
        <v>29.9</v>
      </c>
      <c r="M252" s="64">
        <f t="shared" ca="1" si="71"/>
        <v>29.9</v>
      </c>
      <c r="N252" s="64">
        <f t="shared" ca="1" si="71"/>
        <v>29.9</v>
      </c>
      <c r="P252" s="65" t="str">
        <f t="shared" si="63"/>
        <v>South Kolan</v>
      </c>
      <c r="Q252" s="65" t="s">
        <v>1812</v>
      </c>
      <c r="R252" s="65" t="str">
        <f t="shared" ca="1" si="57"/>
        <v>SOKO!$J$25:$T$25</v>
      </c>
      <c r="S252" s="65" t="str">
        <f t="shared" ca="1" si="58"/>
        <v>SOKO!$U$25:$AQ$25</v>
      </c>
      <c r="T252" s="65" t="str">
        <f t="shared" ca="1" si="59"/>
        <v>SOKO!$J$26:$T$26</v>
      </c>
      <c r="U252" s="65" t="str">
        <f t="shared" ca="1" si="60"/>
        <v>SOKO!$U$26:$AQ$26</v>
      </c>
      <c r="V252" s="65"/>
      <c r="W252" s="65"/>
    </row>
    <row r="253" spans="2:23" x14ac:dyDescent="0.25">
      <c r="B253" s="59" t="s">
        <v>1502</v>
      </c>
      <c r="C253" s="60" t="s">
        <v>1286</v>
      </c>
      <c r="E253" s="64">
        <f t="shared" ca="1" si="70"/>
        <v>40</v>
      </c>
      <c r="F253" s="64">
        <f t="shared" ca="1" si="70"/>
        <v>40</v>
      </c>
      <c r="G253" s="64">
        <f t="shared" ca="1" si="70"/>
        <v>40</v>
      </c>
      <c r="H253" s="64">
        <f t="shared" ca="1" si="70"/>
        <v>40</v>
      </c>
      <c r="I253" s="64">
        <f t="shared" ca="1" si="70"/>
        <v>40</v>
      </c>
      <c r="J253" s="64">
        <f t="shared" ca="1" si="71"/>
        <v>40</v>
      </c>
      <c r="K253" s="64">
        <f t="shared" ca="1" si="71"/>
        <v>40</v>
      </c>
      <c r="L253" s="64">
        <f t="shared" ca="1" si="71"/>
        <v>40</v>
      </c>
      <c r="M253" s="64">
        <f t="shared" ca="1" si="71"/>
        <v>40</v>
      </c>
      <c r="N253" s="64">
        <f t="shared" ca="1" si="71"/>
        <v>40</v>
      </c>
      <c r="P253" s="65" t="str">
        <f t="shared" si="63"/>
        <v>South Mackay</v>
      </c>
      <c r="Q253" s="65" t="s">
        <v>1813</v>
      </c>
      <c r="R253" s="65" t="str">
        <f t="shared" ca="1" si="57"/>
        <v>SOMA!$J$25:$T$25</v>
      </c>
      <c r="S253" s="65" t="str">
        <f t="shared" ca="1" si="58"/>
        <v>SOMA!$U$25:$AQ$25</v>
      </c>
      <c r="T253" s="65" t="str">
        <f t="shared" ca="1" si="59"/>
        <v>SOMA!$J$26:$T$26</v>
      </c>
      <c r="U253" s="65" t="str">
        <f t="shared" ca="1" si="60"/>
        <v>SOMA!$U$26:$AQ$26</v>
      </c>
      <c r="V253" s="65"/>
      <c r="W253" s="65"/>
    </row>
    <row r="254" spans="2:23" x14ac:dyDescent="0.25">
      <c r="B254" s="59" t="s">
        <v>1503</v>
      </c>
      <c r="C254" s="60" t="s">
        <v>1286</v>
      </c>
      <c r="E254" s="64">
        <f t="shared" ca="1" si="70"/>
        <v>37.4</v>
      </c>
      <c r="F254" s="64">
        <f t="shared" ca="1" si="70"/>
        <v>37.4</v>
      </c>
      <c r="G254" s="64">
        <f t="shared" ca="1" si="70"/>
        <v>37.4</v>
      </c>
      <c r="H254" s="64">
        <f t="shared" ca="1" si="70"/>
        <v>37.4</v>
      </c>
      <c r="I254" s="64">
        <f t="shared" ca="1" si="70"/>
        <v>37.4</v>
      </c>
      <c r="J254" s="64">
        <f t="shared" ca="1" si="71"/>
        <v>42.4</v>
      </c>
      <c r="K254" s="64">
        <f t="shared" ca="1" si="71"/>
        <v>42.4</v>
      </c>
      <c r="L254" s="64">
        <f t="shared" ca="1" si="71"/>
        <v>42.4</v>
      </c>
      <c r="M254" s="64">
        <f t="shared" ca="1" si="71"/>
        <v>42.4</v>
      </c>
      <c r="N254" s="64">
        <f t="shared" ca="1" si="71"/>
        <v>42.4</v>
      </c>
      <c r="P254" s="65" t="str">
        <f t="shared" si="63"/>
        <v>South Toowoomba</v>
      </c>
      <c r="Q254" s="66" t="s">
        <v>1814</v>
      </c>
      <c r="R254" s="65" t="str">
        <f t="shared" ca="1" si="57"/>
        <v>SOTO!$J$25:$T$25</v>
      </c>
      <c r="S254" s="65" t="str">
        <f t="shared" ca="1" si="58"/>
        <v>SOTO!$U$25:$AQ$25</v>
      </c>
      <c r="T254" s="65" t="str">
        <f t="shared" ca="1" si="59"/>
        <v>SOTO!$J$26:$T$26</v>
      </c>
      <c r="U254" s="65" t="str">
        <f t="shared" ca="1" si="60"/>
        <v>SOTO!$U$26:$AQ$26</v>
      </c>
      <c r="V254" s="65"/>
      <c r="W254" s="65"/>
    </row>
    <row r="255" spans="2:23" x14ac:dyDescent="0.25">
      <c r="B255" s="59" t="s">
        <v>1563</v>
      </c>
      <c r="C255" s="60" t="s">
        <v>1539</v>
      </c>
      <c r="E255" s="64">
        <f t="shared" ca="1" si="70"/>
        <v>144.9</v>
      </c>
      <c r="F255" s="64">
        <f t="shared" ca="1" si="70"/>
        <v>144.9</v>
      </c>
      <c r="G255" s="64">
        <f t="shared" ca="1" si="70"/>
        <v>144.9</v>
      </c>
      <c r="H255" s="64">
        <f t="shared" ca="1" si="70"/>
        <v>144.9</v>
      </c>
      <c r="I255" s="64">
        <f t="shared" ca="1" si="70"/>
        <v>144.9</v>
      </c>
      <c r="J255" s="64">
        <f t="shared" ca="1" si="71"/>
        <v>163.6</v>
      </c>
      <c r="K255" s="64">
        <f t="shared" ca="1" si="71"/>
        <v>163.6</v>
      </c>
      <c r="L255" s="64">
        <f t="shared" ca="1" si="71"/>
        <v>163.6</v>
      </c>
      <c r="M255" s="64">
        <f t="shared" ca="1" si="71"/>
        <v>163.6</v>
      </c>
      <c r="N255" s="64">
        <f t="shared" ca="1" si="71"/>
        <v>163.6</v>
      </c>
      <c r="P255" s="65" t="str">
        <f t="shared" si="63"/>
        <v>South Toowoomba BSP</v>
      </c>
      <c r="Q255" s="65" t="s">
        <v>1815</v>
      </c>
      <c r="R255" s="65" t="str">
        <f t="shared" ca="1" si="57"/>
        <v>'T043'!$I$23:$S$23</v>
      </c>
      <c r="S255" s="65" t="str">
        <f t="shared" ca="1" si="58"/>
        <v>'T043'!$T$23:$AQ$23</v>
      </c>
      <c r="T255" s="65" t="str">
        <f t="shared" ca="1" si="59"/>
        <v>'T043'!$I$24:$S$24</v>
      </c>
      <c r="U255" s="65" t="str">
        <f t="shared" ca="1" si="60"/>
        <v>'T043'!$T$24:$AQ$24</v>
      </c>
      <c r="V255" s="65"/>
      <c r="W255" s="65"/>
    </row>
    <row r="256" spans="2:23" x14ac:dyDescent="0.25">
      <c r="B256" s="59" t="s">
        <v>1504</v>
      </c>
      <c r="C256" s="60" t="s">
        <v>1286</v>
      </c>
      <c r="E256" s="64">
        <f t="shared" ca="1" si="70"/>
        <v>48.7</v>
      </c>
      <c r="F256" s="64">
        <f t="shared" ca="1" si="70"/>
        <v>48.7</v>
      </c>
      <c r="G256" s="64">
        <f t="shared" ca="1" si="70"/>
        <v>48.7</v>
      </c>
      <c r="H256" s="64">
        <f t="shared" ca="1" si="70"/>
        <v>48.7</v>
      </c>
      <c r="I256" s="64">
        <f t="shared" ca="1" si="70"/>
        <v>48.7</v>
      </c>
      <c r="J256" s="64">
        <f t="shared" ca="1" si="71"/>
        <v>55.9</v>
      </c>
      <c r="K256" s="64">
        <f t="shared" ca="1" si="71"/>
        <v>55.9</v>
      </c>
      <c r="L256" s="64">
        <f t="shared" ca="1" si="71"/>
        <v>55.9</v>
      </c>
      <c r="M256" s="64">
        <f t="shared" ca="1" si="71"/>
        <v>55.9</v>
      </c>
      <c r="N256" s="64">
        <f t="shared" ca="1" si="71"/>
        <v>55.9</v>
      </c>
      <c r="P256" s="65" t="str">
        <f t="shared" si="63"/>
        <v>St. George</v>
      </c>
      <c r="Q256" s="65" t="s">
        <v>1816</v>
      </c>
      <c r="R256" s="65" t="str">
        <f t="shared" ca="1" si="57"/>
        <v>SAGE!$J$25:$T$25</v>
      </c>
      <c r="S256" s="65" t="str">
        <f t="shared" ca="1" si="58"/>
        <v>SAGE!$U$25:$AQ$25</v>
      </c>
      <c r="T256" s="65" t="str">
        <f t="shared" ca="1" si="59"/>
        <v>SAGE!$J$26:$T$26</v>
      </c>
      <c r="U256" s="65" t="str">
        <f t="shared" ca="1" si="60"/>
        <v>SAGE!$U$26:$AQ$26</v>
      </c>
      <c r="V256" s="65"/>
      <c r="W256" s="65"/>
    </row>
    <row r="257" spans="2:23" x14ac:dyDescent="0.25">
      <c r="B257" s="59" t="s">
        <v>1505</v>
      </c>
      <c r="C257" s="60" t="s">
        <v>1286</v>
      </c>
      <c r="E257" s="64">
        <f t="shared" ref="E257:I266" ca="1" si="72">IF(AND($R257&lt;&gt;"", $T257&lt;&gt;"", $E$2&lt;&gt;"", $E$2&lt;&gt;"-"), IF(INDEX(INDIRECT($T257), MATCH(E$5, INDIRECT($R257), 0))&lt;&gt;"", IF(ISNUMBER(INDEX(INDIRECT($T257), MATCH(E$5, INDIRECT($R257), 0))), ROUND(INDEX(INDIRECT($T257), MATCH(E$5, INDIRECT($R257), 0)), 1), IF($E$2="Meets Security Standard", PROPER(INDEX(INDIRECT($T257), MATCH(E$5, INDIRECT($R257), 0))), INDEX(INDIRECT($T257), MATCH(E$5, INDIRECT($R257), 0)))), ""), "")</f>
        <v>6.6</v>
      </c>
      <c r="F257" s="64">
        <f t="shared" ca="1" si="72"/>
        <v>6.6</v>
      </c>
      <c r="G257" s="64">
        <f t="shared" ca="1" si="72"/>
        <v>6.6</v>
      </c>
      <c r="H257" s="64">
        <f t="shared" ca="1" si="72"/>
        <v>6.6</v>
      </c>
      <c r="I257" s="64">
        <f t="shared" ca="1" si="72"/>
        <v>6.6</v>
      </c>
      <c r="J257" s="64">
        <f t="shared" ref="J257:N266" ca="1" si="73">IF(AND($S257&lt;&gt;"", $U257&lt;&gt;"", $E$2&lt;&gt;"", $E$2&lt;&gt;"-"), IF(INDEX(INDIRECT($U257), MATCH(TEXT(J$5, "????"), INDIRECT($S257), 0))&lt;&gt;"", IF(INDEX(INDIRECT($U257), MATCH(TEXT(J$5, "????"), INDIRECT($S257), 0))&lt;&gt;"", IF(ISNUMBER(INDEX(INDIRECT($U257), MATCH(TEXT(J$5, "????"), INDIRECT($S257), 0))), ROUND(INDEX(INDIRECT($U257), MATCH(TEXT(J$5, "????"), INDIRECT($S257), 0)), 1), IF($E$2="Meets Security Standard", PROPER(INDEX(INDIRECT($U257), MATCH(TEXT(J$5, "????"), INDIRECT($S257), 0))), INDEX(INDIRECT($U257), MATCH(TEXT(J$5, "????"), INDIRECT($S257), 0)))), ""), ""), "")</f>
        <v>6.6</v>
      </c>
      <c r="K257" s="64">
        <f t="shared" ca="1" si="73"/>
        <v>6.6</v>
      </c>
      <c r="L257" s="64">
        <f t="shared" ca="1" si="73"/>
        <v>6.6</v>
      </c>
      <c r="M257" s="64">
        <f t="shared" ca="1" si="73"/>
        <v>6.6</v>
      </c>
      <c r="N257" s="64">
        <f t="shared" ca="1" si="73"/>
        <v>6.6</v>
      </c>
      <c r="P257" s="65" t="str">
        <f t="shared" si="63"/>
        <v>St. George Town</v>
      </c>
      <c r="Q257" s="65" t="s">
        <v>1817</v>
      </c>
      <c r="R257" s="65" t="str">
        <f t="shared" ca="1" si="57"/>
        <v>SAGT!$J$25:$T$25</v>
      </c>
      <c r="S257" s="65" t="str">
        <f t="shared" ca="1" si="58"/>
        <v>SAGT!$U$25:$AQ$25</v>
      </c>
      <c r="T257" s="65" t="str">
        <f t="shared" ca="1" si="59"/>
        <v>SAGT!$J$26:$T$26</v>
      </c>
      <c r="U257" s="65" t="str">
        <f t="shared" ca="1" si="60"/>
        <v>SAGT!$U$26:$AQ$26</v>
      </c>
      <c r="V257" s="65"/>
      <c r="W257" s="65"/>
    </row>
    <row r="258" spans="2:23" x14ac:dyDescent="0.25">
      <c r="B258" s="59" t="s">
        <v>1506</v>
      </c>
      <c r="C258" s="60" t="s">
        <v>1286</v>
      </c>
      <c r="E258" s="64">
        <f t="shared" ca="1" si="72"/>
        <v>0.7</v>
      </c>
      <c r="F258" s="64">
        <f t="shared" ca="1" si="72"/>
        <v>0.7</v>
      </c>
      <c r="G258" s="64">
        <f t="shared" ca="1" si="72"/>
        <v>0.7</v>
      </c>
      <c r="H258" s="64">
        <f t="shared" ca="1" si="72"/>
        <v>0.7</v>
      </c>
      <c r="I258" s="64">
        <f t="shared" ca="1" si="72"/>
        <v>0.7</v>
      </c>
      <c r="J258" s="64">
        <f t="shared" ca="1" si="73"/>
        <v>0.7</v>
      </c>
      <c r="K258" s="64">
        <f t="shared" ca="1" si="73"/>
        <v>0.7</v>
      </c>
      <c r="L258" s="64">
        <f t="shared" ca="1" si="73"/>
        <v>0.7</v>
      </c>
      <c r="M258" s="64">
        <f t="shared" ca="1" si="73"/>
        <v>0.7</v>
      </c>
      <c r="N258" s="64">
        <f t="shared" ca="1" si="73"/>
        <v>0.7</v>
      </c>
      <c r="P258" s="65" t="str">
        <f t="shared" si="63"/>
        <v>Stamford</v>
      </c>
      <c r="Q258" s="65" t="s">
        <v>1818</v>
      </c>
      <c r="R258" s="65" t="str">
        <f t="shared" ca="1" si="57"/>
        <v>STAM!$J$25:$T$25</v>
      </c>
      <c r="S258" s="65" t="str">
        <f t="shared" ca="1" si="58"/>
        <v>STAM!$U$25:$AQ$25</v>
      </c>
      <c r="T258" s="65" t="str">
        <f t="shared" ca="1" si="59"/>
        <v>STAM!$J$26:$T$26</v>
      </c>
      <c r="U258" s="65" t="str">
        <f t="shared" ca="1" si="60"/>
        <v>STAM!$U$26:$AQ$26</v>
      </c>
      <c r="V258" s="65"/>
      <c r="W258" s="65"/>
    </row>
    <row r="259" spans="2:23" x14ac:dyDescent="0.25">
      <c r="B259" s="59" t="s">
        <v>1564</v>
      </c>
      <c r="C259" s="60" t="s">
        <v>1539</v>
      </c>
      <c r="E259" s="64">
        <f t="shared" ca="1" si="72"/>
        <v>71.3</v>
      </c>
      <c r="F259" s="64">
        <f t="shared" ca="1" si="72"/>
        <v>71.3</v>
      </c>
      <c r="G259" s="64">
        <f t="shared" ca="1" si="72"/>
        <v>71.3</v>
      </c>
      <c r="H259" s="64">
        <f t="shared" ca="1" si="72"/>
        <v>71.3</v>
      </c>
      <c r="I259" s="64">
        <f t="shared" ca="1" si="72"/>
        <v>71.3</v>
      </c>
      <c r="J259" s="64">
        <f t="shared" ca="1" si="73"/>
        <v>80.400000000000006</v>
      </c>
      <c r="K259" s="64">
        <f t="shared" ca="1" si="73"/>
        <v>80.400000000000006</v>
      </c>
      <c r="L259" s="64">
        <f t="shared" ca="1" si="73"/>
        <v>80.400000000000006</v>
      </c>
      <c r="M259" s="64">
        <f t="shared" ca="1" si="73"/>
        <v>80.400000000000006</v>
      </c>
      <c r="N259" s="64">
        <f t="shared" ca="1" si="73"/>
        <v>80.400000000000006</v>
      </c>
      <c r="P259" s="65" t="str">
        <f t="shared" si="63"/>
        <v>Stanthorpe BSP</v>
      </c>
      <c r="Q259" s="65" t="s">
        <v>1859</v>
      </c>
      <c r="R259" s="65" t="str">
        <f t="shared" ca="1" si="57"/>
        <v>STAN!$I$23:$S$23</v>
      </c>
      <c r="S259" s="65" t="str">
        <f t="shared" ca="1" si="58"/>
        <v>STAN!$T$23:$AQ$23</v>
      </c>
      <c r="T259" s="65" t="str">
        <f t="shared" ca="1" si="59"/>
        <v>STAN!$I$24:$S$24</v>
      </c>
      <c r="U259" s="65" t="str">
        <f t="shared" ca="1" si="60"/>
        <v>STAN!$T$24:$AQ$24</v>
      </c>
      <c r="V259" s="65"/>
      <c r="W259" s="65"/>
    </row>
    <row r="260" spans="2:23" x14ac:dyDescent="0.25">
      <c r="B260" s="59" t="s">
        <v>1507</v>
      </c>
      <c r="C260" s="60" t="s">
        <v>1286</v>
      </c>
      <c r="E260" s="64">
        <f t="shared" ca="1" si="72"/>
        <v>27.1</v>
      </c>
      <c r="F260" s="64">
        <f t="shared" ca="1" si="72"/>
        <v>27.1</v>
      </c>
      <c r="G260" s="64">
        <f t="shared" ca="1" si="72"/>
        <v>27.1</v>
      </c>
      <c r="H260" s="64">
        <f t="shared" ca="1" si="72"/>
        <v>27.1</v>
      </c>
      <c r="I260" s="64">
        <f t="shared" ca="1" si="72"/>
        <v>27.1</v>
      </c>
      <c r="J260" s="64">
        <f t="shared" ca="1" si="73"/>
        <v>29.2</v>
      </c>
      <c r="K260" s="64">
        <f t="shared" ca="1" si="73"/>
        <v>29.2</v>
      </c>
      <c r="L260" s="64">
        <f t="shared" ca="1" si="73"/>
        <v>29.2</v>
      </c>
      <c r="M260" s="64">
        <f t="shared" ca="1" si="73"/>
        <v>29.2</v>
      </c>
      <c r="N260" s="64">
        <f t="shared" ca="1" si="73"/>
        <v>29.2</v>
      </c>
      <c r="P260" s="65" t="str">
        <f t="shared" si="63"/>
        <v>Stanthorpe Town</v>
      </c>
      <c r="Q260" s="65" t="s">
        <v>1819</v>
      </c>
      <c r="R260" s="65" t="str">
        <f t="shared" ca="1" si="57"/>
        <v>STTO!$J$25:$T$25</v>
      </c>
      <c r="S260" s="65" t="str">
        <f t="shared" ca="1" si="58"/>
        <v>STTO!$U$25:$AQ$25</v>
      </c>
      <c r="T260" s="65" t="str">
        <f t="shared" ca="1" si="59"/>
        <v>STTO!$J$26:$T$26</v>
      </c>
      <c r="U260" s="65" t="str">
        <f t="shared" ca="1" si="60"/>
        <v>STTO!$U$26:$AQ$26</v>
      </c>
      <c r="V260" s="65"/>
      <c r="W260" s="65"/>
    </row>
    <row r="261" spans="2:23" x14ac:dyDescent="0.25">
      <c r="B261" s="59" t="s">
        <v>1508</v>
      </c>
      <c r="C261" s="60" t="s">
        <v>1286</v>
      </c>
      <c r="E261" s="64">
        <f t="shared" ca="1" si="72"/>
        <v>76.7</v>
      </c>
      <c r="F261" s="64">
        <f t="shared" ca="1" si="72"/>
        <v>76.7</v>
      </c>
      <c r="G261" s="64">
        <f t="shared" ca="1" si="72"/>
        <v>76.7</v>
      </c>
      <c r="H261" s="64">
        <f t="shared" ca="1" si="72"/>
        <v>76.7</v>
      </c>
      <c r="I261" s="64">
        <f t="shared" ca="1" si="72"/>
        <v>76.7</v>
      </c>
      <c r="J261" s="64">
        <f t="shared" ca="1" si="73"/>
        <v>81.599999999999994</v>
      </c>
      <c r="K261" s="64">
        <f t="shared" ca="1" si="73"/>
        <v>81.599999999999994</v>
      </c>
      <c r="L261" s="64">
        <f t="shared" ca="1" si="73"/>
        <v>81.599999999999994</v>
      </c>
      <c r="M261" s="64">
        <f t="shared" ca="1" si="73"/>
        <v>81.599999999999994</v>
      </c>
      <c r="N261" s="64">
        <f t="shared" ca="1" si="73"/>
        <v>81.599999999999994</v>
      </c>
      <c r="P261" s="65" t="str">
        <f t="shared" si="63"/>
        <v>Stuart</v>
      </c>
      <c r="Q261" s="65" t="s">
        <v>1820</v>
      </c>
      <c r="R261" s="65" t="str">
        <f t="shared" ca="1" si="57"/>
        <v>STUA!$J$25:$T$25</v>
      </c>
      <c r="S261" s="65" t="str">
        <f t="shared" ca="1" si="58"/>
        <v>STUA!$U$25:$AQ$25</v>
      </c>
      <c r="T261" s="65" t="str">
        <f t="shared" ca="1" si="59"/>
        <v>STUA!$J$26:$T$26</v>
      </c>
      <c r="U261" s="65" t="str">
        <f t="shared" ca="1" si="60"/>
        <v>STUA!$U$26:$AQ$26</v>
      </c>
      <c r="V261" s="65"/>
      <c r="W261" s="65"/>
    </row>
    <row r="262" spans="2:23" x14ac:dyDescent="0.25">
      <c r="B262" s="59" t="s">
        <v>1509</v>
      </c>
      <c r="C262" s="60" t="s">
        <v>1286</v>
      </c>
      <c r="E262" s="64">
        <f t="shared" ca="1" si="72"/>
        <v>50.4</v>
      </c>
      <c r="F262" s="64">
        <f t="shared" ca="1" si="72"/>
        <v>50.4</v>
      </c>
      <c r="G262" s="64">
        <f t="shared" ca="1" si="72"/>
        <v>50.4</v>
      </c>
      <c r="H262" s="64">
        <f t="shared" ca="1" si="72"/>
        <v>50.4</v>
      </c>
      <c r="I262" s="64">
        <f t="shared" ca="1" si="72"/>
        <v>50.4</v>
      </c>
      <c r="J262" s="64">
        <f t="shared" ca="1" si="73"/>
        <v>56.6</v>
      </c>
      <c r="K262" s="64">
        <f t="shared" ca="1" si="73"/>
        <v>56.6</v>
      </c>
      <c r="L262" s="64">
        <f t="shared" ca="1" si="73"/>
        <v>56.6</v>
      </c>
      <c r="M262" s="64">
        <f t="shared" ca="1" si="73"/>
        <v>56.6</v>
      </c>
      <c r="N262" s="64">
        <f t="shared" ca="1" si="73"/>
        <v>56.6</v>
      </c>
      <c r="P262" s="65" t="str">
        <f t="shared" si="63"/>
        <v>Tanby</v>
      </c>
      <c r="Q262" s="65" t="s">
        <v>1821</v>
      </c>
      <c r="R262" s="65" t="str">
        <f t="shared" ca="1" si="57"/>
        <v>TANB!$J$25:$T$25</v>
      </c>
      <c r="S262" s="65" t="str">
        <f t="shared" ca="1" si="58"/>
        <v>TANB!$U$25:$AQ$25</v>
      </c>
      <c r="T262" s="65" t="str">
        <f t="shared" ca="1" si="59"/>
        <v>TANB!$J$26:$T$26</v>
      </c>
      <c r="U262" s="65" t="str">
        <f t="shared" ca="1" si="60"/>
        <v>TANB!$U$26:$AQ$26</v>
      </c>
      <c r="V262" s="65"/>
      <c r="W262" s="65"/>
    </row>
    <row r="263" spans="2:23" x14ac:dyDescent="0.25">
      <c r="B263" s="59" t="s">
        <v>1510</v>
      </c>
      <c r="C263" s="60" t="s">
        <v>1286</v>
      </c>
      <c r="E263" s="64">
        <f t="shared" ca="1" si="72"/>
        <v>2</v>
      </c>
      <c r="F263" s="64">
        <f t="shared" ca="1" si="72"/>
        <v>2</v>
      </c>
      <c r="G263" s="64">
        <f t="shared" ca="1" si="72"/>
        <v>2</v>
      </c>
      <c r="H263" s="64">
        <f t="shared" ca="1" si="72"/>
        <v>2</v>
      </c>
      <c r="I263" s="64">
        <f t="shared" ca="1" si="72"/>
        <v>2</v>
      </c>
      <c r="J263" s="64">
        <f t="shared" ca="1" si="73"/>
        <v>2</v>
      </c>
      <c r="K263" s="64">
        <f t="shared" ca="1" si="73"/>
        <v>2</v>
      </c>
      <c r="L263" s="64">
        <f t="shared" ca="1" si="73"/>
        <v>2</v>
      </c>
      <c r="M263" s="64">
        <f t="shared" ca="1" si="73"/>
        <v>2</v>
      </c>
      <c r="N263" s="64">
        <f t="shared" ca="1" si="73"/>
        <v>2</v>
      </c>
      <c r="P263" s="65" t="str">
        <f t="shared" si="63"/>
        <v>Tara</v>
      </c>
      <c r="Q263" s="65" t="s">
        <v>1822</v>
      </c>
      <c r="R263" s="65" t="str">
        <f t="shared" ref="R263:R293" ca="1" si="74">IF(ISERROR(MATCH("PEAK LOAD FORECAST AND CAPACITY", INDIRECT($Q263&amp;"!$e$1:$e$55"), 0))=FALSE, ADDRESS(MATCH("PEAK LOAD FORECAST AND CAPACITY", INDIRECT($Q263&amp;"!$e$1:$e$55"), 0)+1, MATCH("SUMMER", INDIRECT(ADDRESS(MATCH("PEAK LOAD FORECAST AND CAPACITY", INDIRECT($Q263&amp;"!$e$1:$e$55"), 0), 1, 1, TRUE, $Q263)&amp;":$AQ"&amp;MATCH("PEAK LOAD FORECAST AND CAPACITY", INDIRECT($Q263&amp;"!$e$1:$e$55"), 0)), 0), 1, TRUE, $Q263)&amp;":"&amp;ADDRESS(MATCH("PEAK LOAD FORECAST AND CAPACITY", INDIRECT($Q263&amp;"!$e$1:$e$55"), 0)+1, MATCH("WINTER", INDIRECT(ADDRESS(MATCH("PEAK LOAD FORECAST AND CAPACITY", INDIRECT($Q263&amp;"!$e$1:$e$55"), 0), 1, 1, TRUE, $Q263)&amp;":$AQ"&amp;MATCH("PEAK LOAD FORECAST AND CAPACITY", INDIRECT($Q263&amp;"!$e$1:$e$55"), 0)), 0)-1, 1, TRUE),
IF(ISERROR(MATCH("PEAK LOAD FORECAST AND CAPACITY", INDIRECT($Q263&amp;"!$D$1:$D$55"), 0))=FALSE, ADDRESS(MATCH("PEAK LOAD FORECAST AND CAPACITY", INDIRECT($Q263&amp;"!$D$1:$D$55"), 0)+1, MATCH("SUMMER", INDIRECT(ADDRESS(MATCH("PEAK LOAD FORECAST AND CAPACITY", INDIRECT($Q263&amp;"!$D$1:$D$55"), 0), 1, 1, TRUE, $Q263)&amp;":$AQ"&amp;MATCH("PEAK LOAD FORECAST AND CAPACITY", INDIRECT($Q263&amp;"!$D$1:$D$55"), 0)), 0), 1, TRUE, $Q263)&amp;":"&amp;ADDRESS(MATCH("PEAK LOAD FORECAST AND CAPACITY", INDIRECT($Q263&amp;"!$D$1:$D$55"), 0)+1, MATCH("WINTER", INDIRECT(ADDRESS(MATCH("PEAK LOAD FORECAST AND CAPACITY", INDIRECT($Q263&amp;"!$D$1:$D$55"), 0), 1, 1, TRUE, $Q263)&amp;":$AQ"&amp;MATCH("PEAK LOAD FORECAST AND CAPACITY", INDIRECT($Q263&amp;"!$D$1:$D$55"), 0)), 0)-1, 1, TRUE), ""))</f>
        <v>TARA!$J$25:$T$25</v>
      </c>
      <c r="S263" s="65" t="str">
        <f t="shared" ref="S263:S293" ca="1" si="75">IF(ISERROR(MATCH("PEAK LOAD FORECAST AND CAPACITY", INDIRECT($Q263&amp;"!$e$1:$e$55"), 0))=FALSE, ADDRESS(MATCH("PEAK LOAD FORECAST AND CAPACITY", INDIRECT($Q263&amp;"!$e$1:$e$55"), 0)+1, MATCH("WINTER", INDIRECT(ADDRESS(MATCH("PEAK LOAD FORECAST AND CAPACITY", INDIRECT($Q263&amp;"!$e$1:$e$55"), 0), 1, 1, TRUE, $Q263)&amp;":$AQ"&amp;MATCH("PEAK LOAD FORECAST AND CAPACITY", INDIRECT($Q263&amp;"!$e$1:$e$55"), 0)), 0), 1, TRUE, $Q263)&amp;":"&amp;ADDRESS(MATCH("PEAK LOAD FORECAST AND CAPACITY", INDIRECT($Q263&amp;"!$e$1:$e$55"), 0)+1, 43, 1, TRUE),
IF(ISERROR(MATCH("PEAK LOAD FORECAST AND CAPACITY", INDIRECT($Q263&amp;"!$D$1:$D$55"), 0))=FALSE, ADDRESS(MATCH("PEAK LOAD FORECAST AND CAPACITY", INDIRECT($Q263&amp;"!$D$1:$D$55"), 0)+1, MATCH("WINTER", INDIRECT(ADDRESS(MATCH("PEAK LOAD FORECAST AND CAPACITY", INDIRECT($Q263&amp;"!$D$1:$D$55"), 0), 1, 1, TRUE, $Q263)&amp;":$AQ"&amp;MATCH("PEAK LOAD FORECAST AND CAPACITY", INDIRECT($Q263&amp;"!$D$1:$D$55"), 0)), 0), 1, TRUE, $Q263)&amp;":"&amp;ADDRESS(MATCH("PEAK LOAD FORECAST AND CAPACITY", INDIRECT($Q263&amp;"!$D$1:$D$55"), 0)+1, 43, 1, TRUE), ""))</f>
        <v>TARA!$U$25:$AQ$25</v>
      </c>
      <c r="T263" s="65" t="str">
        <f t="shared" ref="T263:T293" ca="1" si="76">IF(ISERROR(MATCH($E$2, INDIRECT($Q263&amp;"!$E$1:$E$55"), 0))=FALSE, ADDRESS(MATCH($E$2, INDIRECT($Q263&amp;"!$E$1:$E$55"), 0), MATCH("SUMMER", INDIRECT(ADDRESS(MATCH("PEAK LOAD FORECAST AND CAPACITY", INDIRECT($Q263&amp;"!$E$1:$E$55"), 0), 1, 1, TRUE, $Q263)&amp;":$AQ"&amp;MATCH("PEAK LOAD FORECAST AND CAPACITY", INDIRECT($Q263&amp;"!$E$1:$E$55"), 0)), 0), 1, TRUE, $Q263)&amp;":"&amp;
ADDRESS(MATCH($E$2, INDIRECT($Q263&amp;"!$E$1:$E$55"), 0), MATCH("WINTER", INDIRECT(ADDRESS(MATCH("PEAK LOAD FORECAST AND CAPACITY", INDIRECT($Q263&amp;"!$E$1:$E$55"), 0), 1, 1, TRUE, $Q263)&amp;":$AQ"&amp;MATCH("PEAK LOAD FORECAST AND CAPACITY", INDIRECT($Q263&amp;"!$E$1:$E$55"), 0)), 0)-1, 1, TRUE),
IF(ISERROR(MATCH($E$2, INDIRECT($Q263&amp;"!$d$1:$d$55"), 0))=FALSE, ADDRESS(MATCH($E$2, INDIRECT($Q263&amp;"!$d$1:$d$55"), 0), MATCH("SUMMER", INDIRECT(ADDRESS(MATCH("PEAK LOAD FORECAST AND CAPACITY", INDIRECT($Q263&amp;"!$d$1:$d$55"), 0), 1, 1, TRUE, $Q263)&amp;":$AQ"&amp;MATCH("PEAK LOAD FORECAST AND CAPACITY", INDIRECT($Q263&amp;"!$d$1:$d$55"), 0)), 0), 1, TRUE, $Q263)&amp;":"&amp;
ADDRESS(MATCH($E$2, INDIRECT($Q263&amp;"!$d$1:$d$55"), 0), MATCH("WINTER", INDIRECT(ADDRESS(MATCH("PEAK LOAD FORECAST AND CAPACITY", INDIRECT($Q263&amp;"!$d$1:$d$55"), 0), 1, 1, TRUE, $Q263)&amp;":$AQ"&amp;MATCH("PEAK LOAD FORECAST AND CAPACITY", INDIRECT($Q263&amp;"!$d$1:$d$55"), 0)), 0)-1, 1, TRUE), ""))</f>
        <v>TARA!$J$26:$T$26</v>
      </c>
      <c r="U263" s="65" t="str">
        <f t="shared" ref="U263:U293" ca="1" si="77">IF(ISERROR(MATCH($E$2, INDIRECT($Q263&amp;"!$E$1:$E$55"), 0))=FALSE, ADDRESS(MATCH($E$2, INDIRECT($Q263&amp;"!$E$1:$E$55"), 0), MATCH("WINTER", INDIRECT(ADDRESS(MATCH("PEAK LOAD FORECAST AND CAPACITY", INDIRECT($Q263&amp;"!$E$1:$E$55"), 0), 1, 1, TRUE, $Q263)&amp;":$AQ"&amp;MATCH("PEAK LOAD FORECAST AND CAPACITY", INDIRECT($Q263&amp;"!$E$1:$E$55"), 0)), 0), 1, TRUE, $Q263)&amp;":"&amp;
ADDRESS(MATCH($E$2, INDIRECT($Q263&amp;"!$E$1:$E$55"), 0), 43, 1, TRUE),
IF(ISERROR(MATCH($E$2, INDIRECT($Q263&amp;"!$d$1:$d$55"), 0))=FALSE, ADDRESS(MATCH($E$2, INDIRECT($Q263&amp;"!$d$1:$d$55"), 0), MATCH("WINTER", INDIRECT(ADDRESS(MATCH("PEAK LOAD FORECAST AND CAPACITY", INDIRECT($Q263&amp;"!$d$1:$d$55"), 0), 1, 1, TRUE, $Q263)&amp;":$AQ"&amp;MATCH("PEAK LOAD FORECAST AND CAPACITY", INDIRECT($Q263&amp;"!$d$1:$d$55"), 0)), 0), 1, TRUE, $Q263)&amp;":"&amp;
ADDRESS(MATCH($E$2, INDIRECT($Q263&amp;"!$d$1:$d$55"), 0), 43, 1, TRUE), ""))</f>
        <v>TARA!$U$26:$AQ$26</v>
      </c>
      <c r="V263" s="65"/>
      <c r="W263" s="65"/>
    </row>
    <row r="264" spans="2:23" x14ac:dyDescent="0.25">
      <c r="B264" s="59" t="s">
        <v>1511</v>
      </c>
      <c r="C264" s="60" t="s">
        <v>1286</v>
      </c>
      <c r="E264" s="64">
        <f t="shared" ca="1" si="72"/>
        <v>25</v>
      </c>
      <c r="F264" s="64">
        <f t="shared" ca="1" si="72"/>
        <v>25</v>
      </c>
      <c r="G264" s="64">
        <f t="shared" ca="1" si="72"/>
        <v>25</v>
      </c>
      <c r="H264" s="64">
        <f t="shared" ca="1" si="72"/>
        <v>25</v>
      </c>
      <c r="I264" s="64">
        <f t="shared" ca="1" si="72"/>
        <v>25</v>
      </c>
      <c r="J264" s="64">
        <f t="shared" ca="1" si="73"/>
        <v>25</v>
      </c>
      <c r="K264" s="64">
        <f t="shared" ca="1" si="73"/>
        <v>25</v>
      </c>
      <c r="L264" s="64">
        <f t="shared" ca="1" si="73"/>
        <v>25</v>
      </c>
      <c r="M264" s="64">
        <f t="shared" ca="1" si="73"/>
        <v>25</v>
      </c>
      <c r="N264" s="64">
        <f t="shared" ca="1" si="73"/>
        <v>25</v>
      </c>
      <c r="P264" s="65" t="str">
        <f t="shared" si="63"/>
        <v>Tennyson Street</v>
      </c>
      <c r="Q264" s="65" t="s">
        <v>1823</v>
      </c>
      <c r="R264" s="65" t="str">
        <f t="shared" ca="1" si="74"/>
        <v>TEST!$J$25:$T$25</v>
      </c>
      <c r="S264" s="65" t="str">
        <f t="shared" ca="1" si="75"/>
        <v>TEST!$U$25:$AQ$25</v>
      </c>
      <c r="T264" s="65" t="str">
        <f t="shared" ca="1" si="76"/>
        <v>TEST!$J$26:$T$26</v>
      </c>
      <c r="U264" s="65" t="str">
        <f t="shared" ca="1" si="77"/>
        <v>TEST!$U$26:$AQ$26</v>
      </c>
      <c r="V264" s="65"/>
      <c r="W264" s="65"/>
    </row>
    <row r="265" spans="2:23" x14ac:dyDescent="0.25">
      <c r="B265" s="59" t="s">
        <v>1512</v>
      </c>
      <c r="C265" s="60" t="s">
        <v>1286</v>
      </c>
      <c r="E265" s="64">
        <f t="shared" ca="1" si="72"/>
        <v>16.600000000000001</v>
      </c>
      <c r="F265" s="64">
        <f t="shared" ca="1" si="72"/>
        <v>16.600000000000001</v>
      </c>
      <c r="G265" s="64">
        <f t="shared" ca="1" si="72"/>
        <v>16.600000000000001</v>
      </c>
      <c r="H265" s="64">
        <f t="shared" ca="1" si="72"/>
        <v>16.600000000000001</v>
      </c>
      <c r="I265" s="64">
        <f t="shared" ca="1" si="72"/>
        <v>16.600000000000001</v>
      </c>
      <c r="J265" s="64">
        <f t="shared" ca="1" si="73"/>
        <v>18.2</v>
      </c>
      <c r="K265" s="64">
        <f t="shared" ca="1" si="73"/>
        <v>18.2</v>
      </c>
      <c r="L265" s="64">
        <f t="shared" ca="1" si="73"/>
        <v>18.2</v>
      </c>
      <c r="M265" s="64">
        <f t="shared" ca="1" si="73"/>
        <v>18.2</v>
      </c>
      <c r="N265" s="64">
        <f t="shared" ca="1" si="73"/>
        <v>18.2</v>
      </c>
      <c r="P265" s="65" t="str">
        <f t="shared" si="63"/>
        <v>Theodore</v>
      </c>
      <c r="Q265" s="65" t="s">
        <v>1824</v>
      </c>
      <c r="R265" s="65" t="str">
        <f t="shared" ca="1" si="74"/>
        <v>THEO!$J$25:$T$25</v>
      </c>
      <c r="S265" s="65" t="str">
        <f t="shared" ca="1" si="75"/>
        <v>THEO!$U$25:$AQ$25</v>
      </c>
      <c r="T265" s="65" t="str">
        <f t="shared" ca="1" si="76"/>
        <v>THEO!$J$26:$T$26</v>
      </c>
      <c r="U265" s="65" t="str">
        <f t="shared" ca="1" si="77"/>
        <v>THEO!$U$26:$AQ$26</v>
      </c>
      <c r="V265" s="65"/>
      <c r="W265" s="65"/>
    </row>
    <row r="266" spans="2:23" x14ac:dyDescent="0.25">
      <c r="B266" s="59" t="s">
        <v>1513</v>
      </c>
      <c r="C266" s="60" t="s">
        <v>1286</v>
      </c>
      <c r="E266" s="64">
        <f t="shared" ca="1" si="72"/>
        <v>11</v>
      </c>
      <c r="F266" s="64">
        <f t="shared" ca="1" si="72"/>
        <v>11</v>
      </c>
      <c r="G266" s="64">
        <f t="shared" ca="1" si="72"/>
        <v>11</v>
      </c>
      <c r="H266" s="64">
        <f t="shared" ca="1" si="72"/>
        <v>11</v>
      </c>
      <c r="I266" s="64">
        <f t="shared" ca="1" si="72"/>
        <v>11</v>
      </c>
      <c r="J266" s="64">
        <f t="shared" ca="1" si="73"/>
        <v>11</v>
      </c>
      <c r="K266" s="64">
        <f t="shared" ca="1" si="73"/>
        <v>11</v>
      </c>
      <c r="L266" s="64">
        <f t="shared" ca="1" si="73"/>
        <v>11</v>
      </c>
      <c r="M266" s="64">
        <f t="shared" ca="1" si="73"/>
        <v>11</v>
      </c>
      <c r="N266" s="64">
        <f t="shared" ca="1" si="73"/>
        <v>11</v>
      </c>
      <c r="P266" s="65" t="str">
        <f t="shared" si="63"/>
        <v>Tieri</v>
      </c>
      <c r="Q266" s="65" t="s">
        <v>1825</v>
      </c>
      <c r="R266" s="65" t="str">
        <f t="shared" ca="1" si="74"/>
        <v>TIER!$J$25:$T$25</v>
      </c>
      <c r="S266" s="65" t="str">
        <f t="shared" ca="1" si="75"/>
        <v>TIER!$U$25:$AQ$25</v>
      </c>
      <c r="T266" s="65" t="str">
        <f t="shared" ca="1" si="76"/>
        <v>TIER!$J$26:$T$26</v>
      </c>
      <c r="U266" s="65" t="str">
        <f t="shared" ca="1" si="77"/>
        <v>TIER!$U$26:$AQ$26</v>
      </c>
      <c r="V266" s="65"/>
      <c r="W266" s="65"/>
    </row>
    <row r="267" spans="2:23" x14ac:dyDescent="0.25">
      <c r="B267" s="59" t="s">
        <v>1514</v>
      </c>
      <c r="C267" s="60" t="s">
        <v>1286</v>
      </c>
      <c r="E267" s="64">
        <f t="shared" ref="E267:I276" ca="1" si="78">IF(AND($R267&lt;&gt;"", $T267&lt;&gt;"", $E$2&lt;&gt;"", $E$2&lt;&gt;"-"), IF(INDEX(INDIRECT($T267), MATCH(E$5, INDIRECT($R267), 0))&lt;&gt;"", IF(ISNUMBER(INDEX(INDIRECT($T267), MATCH(E$5, INDIRECT($R267), 0))), ROUND(INDEX(INDIRECT($T267), MATCH(E$5, INDIRECT($R267), 0)), 1), IF($E$2="Meets Security Standard", PROPER(INDEX(INDIRECT($T267), MATCH(E$5, INDIRECT($R267), 0))), INDEX(INDIRECT($T267), MATCH(E$5, INDIRECT($R267), 0)))), ""), "")</f>
        <v>88</v>
      </c>
      <c r="F267" s="64">
        <f t="shared" ca="1" si="78"/>
        <v>88</v>
      </c>
      <c r="G267" s="64">
        <f t="shared" ca="1" si="78"/>
        <v>88</v>
      </c>
      <c r="H267" s="64">
        <f t="shared" ca="1" si="78"/>
        <v>88</v>
      </c>
      <c r="I267" s="64">
        <f t="shared" ca="1" si="78"/>
        <v>88</v>
      </c>
      <c r="J267" s="64">
        <f t="shared" ref="J267:N276" ca="1" si="79">IF(AND($S267&lt;&gt;"", $U267&lt;&gt;"", $E$2&lt;&gt;"", $E$2&lt;&gt;"-"), IF(INDEX(INDIRECT($U267), MATCH(TEXT(J$5, "????"), INDIRECT($S267), 0))&lt;&gt;"", IF(INDEX(INDIRECT($U267), MATCH(TEXT(J$5, "????"), INDIRECT($S267), 0))&lt;&gt;"", IF(ISNUMBER(INDEX(INDIRECT($U267), MATCH(TEXT(J$5, "????"), INDIRECT($S267), 0))), ROUND(INDEX(INDIRECT($U267), MATCH(TEXT(J$5, "????"), INDIRECT($S267), 0)), 1), IF($E$2="Meets Security Standard", PROPER(INDEX(INDIRECT($U267), MATCH(TEXT(J$5, "????"), INDIRECT($S267), 0))), INDEX(INDIRECT($U267), MATCH(TEXT(J$5, "????"), INDIRECT($S267), 0)))), ""), ""), "")</f>
        <v>88</v>
      </c>
      <c r="K267" s="64">
        <f t="shared" ca="1" si="79"/>
        <v>88</v>
      </c>
      <c r="L267" s="64">
        <f t="shared" ca="1" si="79"/>
        <v>88</v>
      </c>
      <c r="M267" s="64">
        <f t="shared" ca="1" si="79"/>
        <v>88</v>
      </c>
      <c r="N267" s="64">
        <f t="shared" ca="1" si="79"/>
        <v>88</v>
      </c>
      <c r="P267" s="65" t="str">
        <f t="shared" si="63"/>
        <v>Toowoomba Central</v>
      </c>
      <c r="Q267" s="65" t="s">
        <v>1826</v>
      </c>
      <c r="R267" s="65" t="str">
        <f t="shared" ca="1" si="74"/>
        <v>TWCE!$J$25:$T$25</v>
      </c>
      <c r="S267" s="65" t="str">
        <f t="shared" ca="1" si="75"/>
        <v>TWCE!$U$25:$AQ$25</v>
      </c>
      <c r="T267" s="65" t="str">
        <f t="shared" ca="1" si="76"/>
        <v>TWCE!$J$26:$T$26</v>
      </c>
      <c r="U267" s="65" t="str">
        <f t="shared" ca="1" si="77"/>
        <v>TWCE!$U$26:$AQ$26</v>
      </c>
      <c r="V267" s="65"/>
      <c r="W267" s="65"/>
    </row>
    <row r="268" spans="2:23" x14ac:dyDescent="0.25">
      <c r="B268" s="59" t="s">
        <v>1515</v>
      </c>
      <c r="C268" s="60" t="s">
        <v>1286</v>
      </c>
      <c r="E268" s="64">
        <f t="shared" ca="1" si="78"/>
        <v>91.1</v>
      </c>
      <c r="F268" s="64">
        <f t="shared" ca="1" si="78"/>
        <v>91.1</v>
      </c>
      <c r="G268" s="64">
        <f t="shared" ca="1" si="78"/>
        <v>91.1</v>
      </c>
      <c r="H268" s="64">
        <f t="shared" ca="1" si="78"/>
        <v>91.1</v>
      </c>
      <c r="I268" s="64">
        <f t="shared" ca="1" si="78"/>
        <v>91.1</v>
      </c>
      <c r="J268" s="64">
        <f t="shared" ca="1" si="79"/>
        <v>99</v>
      </c>
      <c r="K268" s="64">
        <f t="shared" ca="1" si="79"/>
        <v>99</v>
      </c>
      <c r="L268" s="64">
        <f t="shared" ca="1" si="79"/>
        <v>99</v>
      </c>
      <c r="M268" s="64">
        <f t="shared" ca="1" si="79"/>
        <v>99</v>
      </c>
      <c r="N268" s="64">
        <f t="shared" ca="1" si="79"/>
        <v>99</v>
      </c>
      <c r="P268" s="65" t="str">
        <f t="shared" si="63"/>
        <v>Torquay</v>
      </c>
      <c r="Q268" s="65" t="s">
        <v>1827</v>
      </c>
      <c r="R268" s="65" t="str">
        <f t="shared" ca="1" si="74"/>
        <v>TORQ!$J$25:$T$25</v>
      </c>
      <c r="S268" s="65" t="str">
        <f t="shared" ca="1" si="75"/>
        <v>TORQ!$U$25:$AQ$25</v>
      </c>
      <c r="T268" s="65" t="str">
        <f t="shared" ca="1" si="76"/>
        <v>TORQ!$J$26:$T$26</v>
      </c>
      <c r="U268" s="65" t="str">
        <f t="shared" ca="1" si="77"/>
        <v>TORQ!$U$26:$AQ$26</v>
      </c>
      <c r="V268" s="65"/>
      <c r="W268" s="65"/>
    </row>
    <row r="269" spans="2:23" x14ac:dyDescent="0.25">
      <c r="B269" s="59" t="s">
        <v>1516</v>
      </c>
      <c r="C269" s="60" t="s">
        <v>1286</v>
      </c>
      <c r="E269" s="64">
        <f t="shared" ca="1" si="78"/>
        <v>56.7</v>
      </c>
      <c r="F269" s="64">
        <f t="shared" ca="1" si="78"/>
        <v>56.7</v>
      </c>
      <c r="G269" s="64">
        <f t="shared" ca="1" si="78"/>
        <v>56.7</v>
      </c>
      <c r="H269" s="64">
        <f t="shared" ca="1" si="78"/>
        <v>56.7</v>
      </c>
      <c r="I269" s="64">
        <f t="shared" ca="1" si="78"/>
        <v>56.7</v>
      </c>
      <c r="J269" s="64">
        <f t="shared" ca="1" si="79"/>
        <v>67.5</v>
      </c>
      <c r="K269" s="64">
        <f t="shared" ca="1" si="79"/>
        <v>67.5</v>
      </c>
      <c r="L269" s="64">
        <f t="shared" ca="1" si="79"/>
        <v>67.5</v>
      </c>
      <c r="M269" s="64">
        <f t="shared" ca="1" si="79"/>
        <v>67.5</v>
      </c>
      <c r="N269" s="64">
        <f t="shared" ca="1" si="79"/>
        <v>67.5</v>
      </c>
      <c r="P269" s="65" t="str">
        <f t="shared" si="63"/>
        <v>Torrington</v>
      </c>
      <c r="Q269" s="65" t="s">
        <v>1828</v>
      </c>
      <c r="R269" s="65" t="str">
        <f t="shared" ca="1" si="74"/>
        <v>TORR!$J$25:$T$25</v>
      </c>
      <c r="S269" s="65" t="str">
        <f t="shared" ca="1" si="75"/>
        <v>TORR!$U$25:$AQ$25</v>
      </c>
      <c r="T269" s="65" t="str">
        <f t="shared" ca="1" si="76"/>
        <v>TORR!$J$26:$T$26</v>
      </c>
      <c r="U269" s="65" t="str">
        <f t="shared" ca="1" si="77"/>
        <v>TORR!$U$26:$AQ$26</v>
      </c>
      <c r="V269" s="65"/>
      <c r="W269" s="65"/>
    </row>
    <row r="270" spans="2:23" x14ac:dyDescent="0.25">
      <c r="B270" s="59" t="s">
        <v>1565</v>
      </c>
      <c r="C270" s="60" t="s">
        <v>1539</v>
      </c>
      <c r="E270" s="64">
        <f t="shared" ca="1" si="78"/>
        <v>239</v>
      </c>
      <c r="F270" s="64">
        <f t="shared" ca="1" si="78"/>
        <v>239</v>
      </c>
      <c r="G270" s="64">
        <f t="shared" ca="1" si="78"/>
        <v>239</v>
      </c>
      <c r="H270" s="64">
        <f t="shared" ca="1" si="78"/>
        <v>239</v>
      </c>
      <c r="I270" s="64">
        <f t="shared" ca="1" si="78"/>
        <v>239</v>
      </c>
      <c r="J270" s="64">
        <f t="shared" ca="1" si="79"/>
        <v>286.2</v>
      </c>
      <c r="K270" s="64">
        <f t="shared" ca="1" si="79"/>
        <v>286.2</v>
      </c>
      <c r="L270" s="64">
        <f t="shared" ca="1" si="79"/>
        <v>286.2</v>
      </c>
      <c r="M270" s="64">
        <f t="shared" ca="1" si="79"/>
        <v>286.2</v>
      </c>
      <c r="N270" s="64">
        <f t="shared" ca="1" si="79"/>
        <v>286.2</v>
      </c>
      <c r="P270" s="65" t="str">
        <f t="shared" si="63"/>
        <v>Torrington BSP</v>
      </c>
      <c r="Q270" s="65" t="s">
        <v>1829</v>
      </c>
      <c r="R270" s="65" t="str">
        <f t="shared" ca="1" si="74"/>
        <v>'T116'!$I$23:$S$23</v>
      </c>
      <c r="S270" s="65" t="str">
        <f t="shared" ca="1" si="75"/>
        <v>'T116'!$T$23:$AQ$23</v>
      </c>
      <c r="T270" s="65" t="str">
        <f t="shared" ca="1" si="76"/>
        <v>'T116'!$I$24:$S$24</v>
      </c>
      <c r="U270" s="65" t="str">
        <f t="shared" ca="1" si="77"/>
        <v>'T116'!$T$24:$AQ$24</v>
      </c>
      <c r="V270" s="65"/>
      <c r="W270" s="65"/>
    </row>
    <row r="271" spans="2:23" x14ac:dyDescent="0.25">
      <c r="B271" s="59" t="s">
        <v>1517</v>
      </c>
      <c r="C271" s="60" t="s">
        <v>1286</v>
      </c>
      <c r="E271" s="64">
        <f t="shared" ca="1" si="78"/>
        <v>83.2</v>
      </c>
      <c r="F271" s="64">
        <f t="shared" ca="1" si="78"/>
        <v>83.2</v>
      </c>
      <c r="G271" s="64">
        <f t="shared" ca="1" si="78"/>
        <v>83.2</v>
      </c>
      <c r="H271" s="64">
        <f t="shared" ca="1" si="78"/>
        <v>83.2</v>
      </c>
      <c r="I271" s="64">
        <f t="shared" ca="1" si="78"/>
        <v>83.2</v>
      </c>
      <c r="J271" s="64">
        <f t="shared" ca="1" si="79"/>
        <v>83.2</v>
      </c>
      <c r="K271" s="64">
        <f t="shared" ca="1" si="79"/>
        <v>83.2</v>
      </c>
      <c r="L271" s="64">
        <f t="shared" ca="1" si="79"/>
        <v>83.2</v>
      </c>
      <c r="M271" s="64">
        <f t="shared" ca="1" si="79"/>
        <v>83.2</v>
      </c>
      <c r="N271" s="64">
        <f t="shared" ca="1" si="79"/>
        <v>83.2</v>
      </c>
      <c r="P271" s="65" t="str">
        <f t="shared" si="63"/>
        <v>Townsville Port</v>
      </c>
      <c r="Q271" s="65" t="s">
        <v>1830</v>
      </c>
      <c r="R271" s="65" t="str">
        <f t="shared" ca="1" si="74"/>
        <v>TOPO!$J$25:$T$25</v>
      </c>
      <c r="S271" s="65" t="str">
        <f t="shared" ca="1" si="75"/>
        <v>TOPO!$U$25:$AQ$25</v>
      </c>
      <c r="T271" s="65" t="str">
        <f t="shared" ca="1" si="76"/>
        <v>TOPO!$J$26:$T$26</v>
      </c>
      <c r="U271" s="65" t="str">
        <f t="shared" ca="1" si="77"/>
        <v>TOPO!$U$26:$AQ$26</v>
      </c>
      <c r="V271" s="65"/>
      <c r="W271" s="65"/>
    </row>
    <row r="272" spans="2:23" x14ac:dyDescent="0.25">
      <c r="B272" s="59" t="s">
        <v>1518</v>
      </c>
      <c r="C272" s="60" t="s">
        <v>1286</v>
      </c>
      <c r="E272" s="64">
        <f t="shared" ca="1" si="78"/>
        <v>10.8</v>
      </c>
      <c r="F272" s="64">
        <f t="shared" ca="1" si="78"/>
        <v>10.8</v>
      </c>
      <c r="G272" s="64">
        <f t="shared" ca="1" si="78"/>
        <v>10.8</v>
      </c>
      <c r="H272" s="64">
        <f t="shared" ca="1" si="78"/>
        <v>10.8</v>
      </c>
      <c r="I272" s="64">
        <f t="shared" ca="1" si="78"/>
        <v>10.8</v>
      </c>
      <c r="J272" s="64">
        <f t="shared" ca="1" si="79"/>
        <v>11.4</v>
      </c>
      <c r="K272" s="64">
        <f t="shared" ca="1" si="79"/>
        <v>11.4</v>
      </c>
      <c r="L272" s="64">
        <f t="shared" ca="1" si="79"/>
        <v>11.4</v>
      </c>
      <c r="M272" s="64">
        <f t="shared" ca="1" si="79"/>
        <v>11.4</v>
      </c>
      <c r="N272" s="64">
        <f t="shared" ca="1" si="79"/>
        <v>11.4</v>
      </c>
      <c r="P272" s="65" t="str">
        <f t="shared" si="63"/>
        <v>Tuan</v>
      </c>
      <c r="Q272" s="65" t="s">
        <v>1831</v>
      </c>
      <c r="R272" s="65" t="str">
        <f t="shared" ca="1" si="74"/>
        <v>TUAN!$J$25:$T$25</v>
      </c>
      <c r="S272" s="65" t="str">
        <f t="shared" ca="1" si="75"/>
        <v>TUAN!$U$25:$AQ$25</v>
      </c>
      <c r="T272" s="65" t="str">
        <f t="shared" ca="1" si="76"/>
        <v>TUAN!$J$26:$T$26</v>
      </c>
      <c r="U272" s="65" t="str">
        <f t="shared" ca="1" si="77"/>
        <v>TUAN!$U$26:$AQ$26</v>
      </c>
      <c r="V272" s="65"/>
      <c r="W272" s="65"/>
    </row>
    <row r="273" spans="2:23" x14ac:dyDescent="0.25">
      <c r="B273" s="59" t="s">
        <v>1519</v>
      </c>
      <c r="C273" s="60" t="s">
        <v>1286</v>
      </c>
      <c r="E273" s="64">
        <f t="shared" ca="1" si="78"/>
        <v>22.1</v>
      </c>
      <c r="F273" s="64">
        <f t="shared" ca="1" si="78"/>
        <v>22.1</v>
      </c>
      <c r="G273" s="64">
        <f t="shared" ca="1" si="78"/>
        <v>22.1</v>
      </c>
      <c r="H273" s="64">
        <f t="shared" ca="1" si="78"/>
        <v>22.1</v>
      </c>
      <c r="I273" s="64">
        <f t="shared" ca="1" si="78"/>
        <v>22.1</v>
      </c>
      <c r="J273" s="64">
        <f t="shared" ca="1" si="79"/>
        <v>24.3</v>
      </c>
      <c r="K273" s="64">
        <f t="shared" ca="1" si="79"/>
        <v>24.3</v>
      </c>
      <c r="L273" s="64">
        <f t="shared" ca="1" si="79"/>
        <v>24.3</v>
      </c>
      <c r="M273" s="64">
        <f t="shared" ca="1" si="79"/>
        <v>24.3</v>
      </c>
      <c r="N273" s="64">
        <f t="shared" ca="1" si="79"/>
        <v>24.3</v>
      </c>
      <c r="P273" s="65" t="str">
        <f t="shared" si="63"/>
        <v>Vermont</v>
      </c>
      <c r="Q273" s="65" t="s">
        <v>1832</v>
      </c>
      <c r="R273" s="65" t="str">
        <f t="shared" ca="1" si="74"/>
        <v>VERM!$J$25:$T$25</v>
      </c>
      <c r="S273" s="65" t="str">
        <f t="shared" ca="1" si="75"/>
        <v>VERM!$U$25:$AQ$25</v>
      </c>
      <c r="T273" s="65" t="str">
        <f t="shared" ca="1" si="76"/>
        <v>VERM!$J$26:$T$26</v>
      </c>
      <c r="U273" s="65" t="str">
        <f t="shared" ca="1" si="77"/>
        <v>VERM!$U$26:$AQ$26</v>
      </c>
      <c r="V273" s="65"/>
      <c r="W273" s="65"/>
    </row>
    <row r="274" spans="2:23" x14ac:dyDescent="0.25">
      <c r="B274" s="59" t="s">
        <v>1520</v>
      </c>
      <c r="C274" s="60" t="s">
        <v>1286</v>
      </c>
      <c r="E274" s="64">
        <f t="shared" ca="1" si="78"/>
        <v>25.6</v>
      </c>
      <c r="F274" s="64">
        <f t="shared" ca="1" si="78"/>
        <v>25.6</v>
      </c>
      <c r="G274" s="64">
        <f t="shared" ca="1" si="78"/>
        <v>25.6</v>
      </c>
      <c r="H274" s="64">
        <f t="shared" ca="1" si="78"/>
        <v>25.6</v>
      </c>
      <c r="I274" s="64">
        <f t="shared" ca="1" si="78"/>
        <v>25.6</v>
      </c>
      <c r="J274" s="64">
        <f t="shared" ca="1" si="79"/>
        <v>27</v>
      </c>
      <c r="K274" s="64">
        <f t="shared" ca="1" si="79"/>
        <v>27</v>
      </c>
      <c r="L274" s="64">
        <f t="shared" ca="1" si="79"/>
        <v>27</v>
      </c>
      <c r="M274" s="64">
        <f t="shared" ca="1" si="79"/>
        <v>27</v>
      </c>
      <c r="N274" s="64">
        <f t="shared" ca="1" si="79"/>
        <v>27</v>
      </c>
      <c r="P274" s="65" t="str">
        <f t="shared" si="63"/>
        <v>Wallaville</v>
      </c>
      <c r="Q274" s="65" t="s">
        <v>1833</v>
      </c>
      <c r="R274" s="65" t="str">
        <f t="shared" ca="1" si="74"/>
        <v>WALL!$J$25:$T$25</v>
      </c>
      <c r="S274" s="65" t="str">
        <f t="shared" ca="1" si="75"/>
        <v>WALL!$U$25:$AQ$25</v>
      </c>
      <c r="T274" s="65" t="str">
        <f t="shared" ca="1" si="76"/>
        <v>WALL!$J$26:$T$26</v>
      </c>
      <c r="U274" s="65" t="str">
        <f t="shared" ca="1" si="77"/>
        <v>WALL!$U$26:$AQ$26</v>
      </c>
      <c r="V274" s="65"/>
      <c r="W274" s="65"/>
    </row>
    <row r="275" spans="2:23" x14ac:dyDescent="0.25">
      <c r="B275" s="59" t="s">
        <v>1521</v>
      </c>
      <c r="C275" s="60" t="s">
        <v>1286</v>
      </c>
      <c r="E275" s="64">
        <f t="shared" ca="1" si="78"/>
        <v>12.2</v>
      </c>
      <c r="F275" s="64">
        <f t="shared" ca="1" si="78"/>
        <v>12.2</v>
      </c>
      <c r="G275" s="64">
        <f t="shared" ca="1" si="78"/>
        <v>12.2</v>
      </c>
      <c r="H275" s="64">
        <f t="shared" ca="1" si="78"/>
        <v>12.2</v>
      </c>
      <c r="I275" s="64">
        <f t="shared" ca="1" si="78"/>
        <v>12.2</v>
      </c>
      <c r="J275" s="64">
        <f t="shared" ca="1" si="79"/>
        <v>14.5</v>
      </c>
      <c r="K275" s="64">
        <f t="shared" ca="1" si="79"/>
        <v>14.5</v>
      </c>
      <c r="L275" s="64">
        <f t="shared" ca="1" si="79"/>
        <v>14.5</v>
      </c>
      <c r="M275" s="64">
        <f t="shared" ca="1" si="79"/>
        <v>14.5</v>
      </c>
      <c r="N275" s="64">
        <f t="shared" ca="1" si="79"/>
        <v>14.5</v>
      </c>
      <c r="P275" s="65" t="str">
        <f t="shared" si="63"/>
        <v>Wandoan</v>
      </c>
      <c r="Q275" s="65" t="s">
        <v>1834</v>
      </c>
      <c r="R275" s="65" t="str">
        <f t="shared" ca="1" si="74"/>
        <v>WAND!$J$25:$T$25</v>
      </c>
      <c r="S275" s="65" t="str">
        <f t="shared" ca="1" si="75"/>
        <v>WAND!$U$25:$AQ$25</v>
      </c>
      <c r="T275" s="65" t="str">
        <f t="shared" ca="1" si="76"/>
        <v>WAND!$J$26:$T$26</v>
      </c>
      <c r="U275" s="65" t="str">
        <f t="shared" ca="1" si="77"/>
        <v>WAND!$U$26:$AQ$26</v>
      </c>
      <c r="V275" s="65"/>
      <c r="W275" s="65"/>
    </row>
    <row r="276" spans="2:23" x14ac:dyDescent="0.25">
      <c r="B276" s="59" t="s">
        <v>1566</v>
      </c>
      <c r="C276" s="60" t="s">
        <v>1539</v>
      </c>
      <c r="E276" s="64">
        <f t="shared" ca="1" si="78"/>
        <v>118.5</v>
      </c>
      <c r="F276" s="64">
        <f t="shared" ca="1" si="78"/>
        <v>118.5</v>
      </c>
      <c r="G276" s="64">
        <f t="shared" ca="1" si="78"/>
        <v>118.5</v>
      </c>
      <c r="H276" s="64">
        <f t="shared" ca="1" si="78"/>
        <v>118.5</v>
      </c>
      <c r="I276" s="64">
        <f t="shared" ca="1" si="78"/>
        <v>118.5</v>
      </c>
      <c r="J276" s="64">
        <f t="shared" ca="1" si="79"/>
        <v>135.6</v>
      </c>
      <c r="K276" s="64">
        <f t="shared" ca="1" si="79"/>
        <v>135.6</v>
      </c>
      <c r="L276" s="64">
        <f t="shared" ca="1" si="79"/>
        <v>135.6</v>
      </c>
      <c r="M276" s="64">
        <f t="shared" ca="1" si="79"/>
        <v>135.6</v>
      </c>
      <c r="N276" s="64">
        <f t="shared" ca="1" si="79"/>
        <v>135.6</v>
      </c>
      <c r="P276" s="65" t="str">
        <f t="shared" si="63"/>
        <v>Warwick BSP</v>
      </c>
      <c r="Q276" s="65" t="s">
        <v>1835</v>
      </c>
      <c r="R276" s="65" t="str">
        <f t="shared" ca="1" si="74"/>
        <v>'T058'!$I$23:$S$23</v>
      </c>
      <c r="S276" s="65" t="str">
        <f t="shared" ca="1" si="75"/>
        <v>'T058'!$T$23:$AQ$23</v>
      </c>
      <c r="T276" s="65" t="str">
        <f t="shared" ca="1" si="76"/>
        <v>'T058'!$I$24:$S$24</v>
      </c>
      <c r="U276" s="65" t="str">
        <f t="shared" ca="1" si="77"/>
        <v>'T058'!$T$24:$AQ$24</v>
      </c>
      <c r="V276" s="65"/>
      <c r="W276" s="65"/>
    </row>
    <row r="277" spans="2:23" x14ac:dyDescent="0.25">
      <c r="B277" s="59" t="s">
        <v>1522</v>
      </c>
      <c r="C277" s="60" t="s">
        <v>1286</v>
      </c>
      <c r="E277" s="64">
        <f t="shared" ref="E277:I286" ca="1" si="80">IF(AND($R277&lt;&gt;"", $T277&lt;&gt;"", $E$2&lt;&gt;"", $E$2&lt;&gt;"-"), IF(INDEX(INDIRECT($T277), MATCH(E$5, INDIRECT($R277), 0))&lt;&gt;"", IF(ISNUMBER(INDEX(INDIRECT($T277), MATCH(E$5, INDIRECT($R277), 0))), ROUND(INDEX(INDIRECT($T277), MATCH(E$5, INDIRECT($R277), 0)), 1), IF($E$2="Meets Security Standard", PROPER(INDEX(INDIRECT($T277), MATCH(E$5, INDIRECT($R277), 0))), INDEX(INDIRECT($T277), MATCH(E$5, INDIRECT($R277), 0)))), ""), "")</f>
        <v>69.599999999999994</v>
      </c>
      <c r="F277" s="64">
        <f t="shared" ca="1" si="80"/>
        <v>69.599999999999994</v>
      </c>
      <c r="G277" s="64">
        <f t="shared" ca="1" si="80"/>
        <v>69.599999999999994</v>
      </c>
      <c r="H277" s="64">
        <f t="shared" ca="1" si="80"/>
        <v>69.599999999999994</v>
      </c>
      <c r="I277" s="64">
        <f t="shared" ca="1" si="80"/>
        <v>69.599999999999994</v>
      </c>
      <c r="J277" s="64">
        <f t="shared" ref="J277:N286" ca="1" si="81">IF(AND($S277&lt;&gt;"", $U277&lt;&gt;"", $E$2&lt;&gt;"", $E$2&lt;&gt;"-"), IF(INDEX(INDIRECT($U277), MATCH(TEXT(J$5, "????"), INDIRECT($S277), 0))&lt;&gt;"", IF(INDEX(INDIRECT($U277), MATCH(TEXT(J$5, "????"), INDIRECT($S277), 0))&lt;&gt;"", IF(ISNUMBER(INDEX(INDIRECT($U277), MATCH(TEXT(J$5, "????"), INDIRECT($S277), 0))), ROUND(INDEX(INDIRECT($U277), MATCH(TEXT(J$5, "????"), INDIRECT($S277), 0)), 1), IF($E$2="Meets Security Standard", PROPER(INDEX(INDIRECT($U277), MATCH(TEXT(J$5, "????"), INDIRECT($S277), 0))), INDEX(INDIRECT($U277), MATCH(TEXT(J$5, "????"), INDIRECT($S277), 0)))), ""), ""), "")</f>
        <v>79.2</v>
      </c>
      <c r="K277" s="64">
        <f t="shared" ca="1" si="81"/>
        <v>79.2</v>
      </c>
      <c r="L277" s="64">
        <f t="shared" ca="1" si="81"/>
        <v>79.2</v>
      </c>
      <c r="M277" s="64">
        <f t="shared" ca="1" si="81"/>
        <v>79.2</v>
      </c>
      <c r="N277" s="64">
        <f t="shared" ca="1" si="81"/>
        <v>79.2</v>
      </c>
      <c r="P277" s="65" t="str">
        <f t="shared" ref="P277:P293" si="82">IF($B277&lt;&gt;"",IF(ISERROR(FIND(" (",$B277))=FALSE, IF(ISERROR(FIND("Skid", MID($B277,1,FIND(" (",$B277)-1)))=FALSE, MID($B277, FIND("(", $B277)+1, FIND(")", $B277)-(FIND("(", $B277)+1)), MID($B277,1,FIND(" (",$B277)-1)),""))</f>
        <v>Warwick East</v>
      </c>
      <c r="Q277" s="65" t="s">
        <v>1836</v>
      </c>
      <c r="R277" s="65" t="str">
        <f t="shared" ca="1" si="74"/>
        <v>WAEA!$J$25:$T$25</v>
      </c>
      <c r="S277" s="65" t="str">
        <f t="shared" ca="1" si="75"/>
        <v>WAEA!$U$25:$AQ$25</v>
      </c>
      <c r="T277" s="65" t="str">
        <f t="shared" ca="1" si="76"/>
        <v>WAEA!$J$26:$T$26</v>
      </c>
      <c r="U277" s="65" t="str">
        <f t="shared" ca="1" si="77"/>
        <v>WAEA!$U$26:$AQ$26</v>
      </c>
      <c r="V277" s="65"/>
      <c r="W277" s="65"/>
    </row>
    <row r="278" spans="2:23" x14ac:dyDescent="0.25">
      <c r="B278" s="59" t="s">
        <v>1523</v>
      </c>
      <c r="C278" s="60" t="s">
        <v>1286</v>
      </c>
      <c r="E278" s="64">
        <f t="shared" ca="1" si="80"/>
        <v>61.3</v>
      </c>
      <c r="F278" s="64">
        <f t="shared" ca="1" si="80"/>
        <v>61.3</v>
      </c>
      <c r="G278" s="64">
        <f t="shared" ca="1" si="80"/>
        <v>61.3</v>
      </c>
      <c r="H278" s="64">
        <f t="shared" ca="1" si="80"/>
        <v>61.3</v>
      </c>
      <c r="I278" s="64">
        <f t="shared" ca="1" si="80"/>
        <v>61.3</v>
      </c>
      <c r="J278" s="64">
        <f t="shared" ca="1" si="81"/>
        <v>65</v>
      </c>
      <c r="K278" s="64">
        <f t="shared" ca="1" si="81"/>
        <v>65</v>
      </c>
      <c r="L278" s="64">
        <f t="shared" ca="1" si="81"/>
        <v>65</v>
      </c>
      <c r="M278" s="64">
        <f t="shared" ca="1" si="81"/>
        <v>65</v>
      </c>
      <c r="N278" s="64">
        <f t="shared" ca="1" si="81"/>
        <v>65</v>
      </c>
      <c r="P278" s="65" t="str">
        <f t="shared" si="82"/>
        <v>West Bundaberg</v>
      </c>
      <c r="Q278" s="65" t="s">
        <v>1837</v>
      </c>
      <c r="R278" s="65" t="str">
        <f t="shared" ca="1" si="74"/>
        <v>WEBU!$J$25:$T$25</v>
      </c>
      <c r="S278" s="65" t="str">
        <f t="shared" ca="1" si="75"/>
        <v>WEBU!$U$25:$AQ$25</v>
      </c>
      <c r="T278" s="65" t="str">
        <f t="shared" ca="1" si="76"/>
        <v>WEBU!$J$26:$T$26</v>
      </c>
      <c r="U278" s="65" t="str">
        <f t="shared" ca="1" si="77"/>
        <v>WEBU!$U$26:$AQ$26</v>
      </c>
      <c r="V278" s="65"/>
      <c r="W278" s="65"/>
    </row>
    <row r="279" spans="2:23" x14ac:dyDescent="0.25">
      <c r="B279" s="59" t="s">
        <v>1524</v>
      </c>
      <c r="C279" s="60" t="s">
        <v>1286</v>
      </c>
      <c r="E279" s="64">
        <f t="shared" ca="1" si="80"/>
        <v>14.6</v>
      </c>
      <c r="F279" s="64">
        <f t="shared" ca="1" si="80"/>
        <v>14.6</v>
      </c>
      <c r="G279" s="64">
        <f t="shared" ca="1" si="80"/>
        <v>14.6</v>
      </c>
      <c r="H279" s="64">
        <f t="shared" ca="1" si="80"/>
        <v>14.6</v>
      </c>
      <c r="I279" s="64">
        <f t="shared" ca="1" si="80"/>
        <v>14.6</v>
      </c>
      <c r="J279" s="64">
        <f t="shared" ca="1" si="81"/>
        <v>17.5</v>
      </c>
      <c r="K279" s="64">
        <f t="shared" ca="1" si="81"/>
        <v>17.5</v>
      </c>
      <c r="L279" s="64">
        <f t="shared" ca="1" si="81"/>
        <v>17.5</v>
      </c>
      <c r="M279" s="64">
        <f t="shared" ca="1" si="81"/>
        <v>17.5</v>
      </c>
      <c r="N279" s="64">
        <f t="shared" ca="1" si="81"/>
        <v>17.5</v>
      </c>
      <c r="P279" s="65" t="str">
        <f t="shared" si="82"/>
        <v>West Dalby</v>
      </c>
      <c r="Q279" s="65" t="s">
        <v>1838</v>
      </c>
      <c r="R279" s="65" t="str">
        <f t="shared" ca="1" si="74"/>
        <v>WEDA!$J$25:$T$25</v>
      </c>
      <c r="S279" s="65" t="str">
        <f t="shared" ca="1" si="75"/>
        <v>WEDA!$U$25:$AQ$25</v>
      </c>
      <c r="T279" s="65" t="str">
        <f t="shared" ca="1" si="76"/>
        <v>WEDA!$J$26:$T$26</v>
      </c>
      <c r="U279" s="65" t="str">
        <f t="shared" ca="1" si="77"/>
        <v>WEDA!$U$26:$AQ$26</v>
      </c>
      <c r="V279" s="65"/>
      <c r="W279" s="65"/>
    </row>
    <row r="280" spans="2:23" x14ac:dyDescent="0.25">
      <c r="B280" s="59" t="s">
        <v>1525</v>
      </c>
      <c r="C280" s="60" t="s">
        <v>1286</v>
      </c>
      <c r="E280" s="64">
        <f t="shared" ca="1" si="80"/>
        <v>38.700000000000003</v>
      </c>
      <c r="F280" s="64">
        <f t="shared" ca="1" si="80"/>
        <v>38.700000000000003</v>
      </c>
      <c r="G280" s="64">
        <f t="shared" ca="1" si="80"/>
        <v>38.700000000000003</v>
      </c>
      <c r="H280" s="64">
        <f t="shared" ca="1" si="80"/>
        <v>38.700000000000003</v>
      </c>
      <c r="I280" s="64">
        <f t="shared" ca="1" si="80"/>
        <v>38.700000000000003</v>
      </c>
      <c r="J280" s="64">
        <f t="shared" ca="1" si="81"/>
        <v>40.9</v>
      </c>
      <c r="K280" s="64">
        <f t="shared" ca="1" si="81"/>
        <v>40.9</v>
      </c>
      <c r="L280" s="64">
        <f t="shared" ca="1" si="81"/>
        <v>40.9</v>
      </c>
      <c r="M280" s="64">
        <f t="shared" ca="1" si="81"/>
        <v>40.9</v>
      </c>
      <c r="N280" s="64">
        <f t="shared" ca="1" si="81"/>
        <v>40.9</v>
      </c>
      <c r="P280" s="65" t="str">
        <f t="shared" si="82"/>
        <v>West Mackay</v>
      </c>
      <c r="Q280" s="65" t="s">
        <v>1839</v>
      </c>
      <c r="R280" s="65" t="str">
        <f t="shared" ca="1" si="74"/>
        <v>WEMA!$J$25:$T$25</v>
      </c>
      <c r="S280" s="65" t="str">
        <f t="shared" ca="1" si="75"/>
        <v>WEMA!$U$25:$AQ$25</v>
      </c>
      <c r="T280" s="65" t="str">
        <f t="shared" ca="1" si="76"/>
        <v>WEMA!$J$26:$T$26</v>
      </c>
      <c r="U280" s="65" t="str">
        <f t="shared" ca="1" si="77"/>
        <v>WEMA!$U$26:$AQ$26</v>
      </c>
      <c r="V280" s="65"/>
      <c r="W280" s="65"/>
    </row>
    <row r="281" spans="2:23" x14ac:dyDescent="0.25">
      <c r="B281" s="59" t="s">
        <v>1526</v>
      </c>
      <c r="C281" s="60" t="s">
        <v>1286</v>
      </c>
      <c r="E281" s="64">
        <f t="shared" ca="1" si="80"/>
        <v>30</v>
      </c>
      <c r="F281" s="64">
        <f t="shared" ca="1" si="80"/>
        <v>30</v>
      </c>
      <c r="G281" s="64">
        <f t="shared" ca="1" si="80"/>
        <v>30</v>
      </c>
      <c r="H281" s="64">
        <f t="shared" ca="1" si="80"/>
        <v>30</v>
      </c>
      <c r="I281" s="64">
        <f t="shared" ca="1" si="80"/>
        <v>30</v>
      </c>
      <c r="J281" s="64">
        <f t="shared" ca="1" si="81"/>
        <v>36.200000000000003</v>
      </c>
      <c r="K281" s="64">
        <f t="shared" ca="1" si="81"/>
        <v>36.200000000000003</v>
      </c>
      <c r="L281" s="64">
        <f t="shared" ca="1" si="81"/>
        <v>36.200000000000003</v>
      </c>
      <c r="M281" s="64">
        <f t="shared" ca="1" si="81"/>
        <v>36.200000000000003</v>
      </c>
      <c r="N281" s="64">
        <f t="shared" ca="1" si="81"/>
        <v>36.200000000000003</v>
      </c>
      <c r="P281" s="65" t="str">
        <f t="shared" si="82"/>
        <v>West Toowoomba</v>
      </c>
      <c r="Q281" s="65" t="s">
        <v>1840</v>
      </c>
      <c r="R281" s="65" t="str">
        <f t="shared" ca="1" si="74"/>
        <v>WETO!$J$25:$T$25</v>
      </c>
      <c r="S281" s="65" t="str">
        <f t="shared" ca="1" si="75"/>
        <v>WETO!$U$25:$AQ$25</v>
      </c>
      <c r="T281" s="65" t="str">
        <f t="shared" ca="1" si="76"/>
        <v>WETO!$J$26:$T$26</v>
      </c>
      <c r="U281" s="65" t="str">
        <f t="shared" ca="1" si="77"/>
        <v>WETO!$U$26:$AQ$26</v>
      </c>
      <c r="V281" s="65"/>
      <c r="W281" s="65"/>
    </row>
    <row r="282" spans="2:23" x14ac:dyDescent="0.25">
      <c r="B282" s="59" t="s">
        <v>1527</v>
      </c>
      <c r="C282" s="60" t="s">
        <v>1286</v>
      </c>
      <c r="E282" s="64">
        <f t="shared" ca="1" si="80"/>
        <v>27</v>
      </c>
      <c r="F282" s="64">
        <f t="shared" ca="1" si="80"/>
        <v>27</v>
      </c>
      <c r="G282" s="64">
        <f t="shared" ca="1" si="80"/>
        <v>27</v>
      </c>
      <c r="H282" s="64">
        <f t="shared" ca="1" si="80"/>
        <v>27</v>
      </c>
      <c r="I282" s="64">
        <f t="shared" ca="1" si="80"/>
        <v>27</v>
      </c>
      <c r="J282" s="64">
        <f t="shared" ca="1" si="81"/>
        <v>30</v>
      </c>
      <c r="K282" s="64">
        <f t="shared" ca="1" si="81"/>
        <v>30</v>
      </c>
      <c r="L282" s="64">
        <f t="shared" ca="1" si="81"/>
        <v>30</v>
      </c>
      <c r="M282" s="64">
        <f t="shared" ca="1" si="81"/>
        <v>30</v>
      </c>
      <c r="N282" s="64">
        <f t="shared" ca="1" si="81"/>
        <v>30</v>
      </c>
      <c r="P282" s="65" t="str">
        <f t="shared" si="82"/>
        <v>West Warwick</v>
      </c>
      <c r="Q282" s="65" t="s">
        <v>1841</v>
      </c>
      <c r="R282" s="65" t="str">
        <f t="shared" ca="1" si="74"/>
        <v>WEWA!$J$25:$T$25</v>
      </c>
      <c r="S282" s="65" t="str">
        <f t="shared" ca="1" si="75"/>
        <v>WEWA!$U$25:$AQ$25</v>
      </c>
      <c r="T282" s="65" t="str">
        <f t="shared" ca="1" si="76"/>
        <v>WEWA!$J$26:$T$26</v>
      </c>
      <c r="U282" s="65" t="str">
        <f t="shared" ca="1" si="77"/>
        <v>WEWA!$U$26:$AQ$26</v>
      </c>
      <c r="V282" s="65"/>
      <c r="W282" s="65"/>
    </row>
    <row r="283" spans="2:23" x14ac:dyDescent="0.25">
      <c r="B283" s="59" t="s">
        <v>1528</v>
      </c>
      <c r="C283" s="60" t="s">
        <v>1286</v>
      </c>
      <c r="E283" s="64">
        <f t="shared" ca="1" si="80"/>
        <v>9.4</v>
      </c>
      <c r="F283" s="64">
        <f t="shared" ca="1" si="80"/>
        <v>9.4</v>
      </c>
      <c r="G283" s="64">
        <f t="shared" ca="1" si="80"/>
        <v>9.4</v>
      </c>
      <c r="H283" s="64">
        <f t="shared" ca="1" si="80"/>
        <v>9.4</v>
      </c>
      <c r="I283" s="64">
        <f t="shared" ca="1" si="80"/>
        <v>9.4</v>
      </c>
      <c r="J283" s="64">
        <f t="shared" ca="1" si="81"/>
        <v>10.9</v>
      </c>
      <c r="K283" s="64">
        <f t="shared" ca="1" si="81"/>
        <v>10.9</v>
      </c>
      <c r="L283" s="64">
        <f t="shared" ca="1" si="81"/>
        <v>10.9</v>
      </c>
      <c r="M283" s="64">
        <f t="shared" ca="1" si="81"/>
        <v>10.9</v>
      </c>
      <c r="N283" s="64">
        <f t="shared" ca="1" si="81"/>
        <v>10.9</v>
      </c>
      <c r="P283" s="65" t="str">
        <f t="shared" si="82"/>
        <v>Winton</v>
      </c>
      <c r="Q283" s="65" t="s">
        <v>1842</v>
      </c>
      <c r="R283" s="65" t="str">
        <f t="shared" ca="1" si="74"/>
        <v>WINT!$J$25:$T$25</v>
      </c>
      <c r="S283" s="65" t="str">
        <f t="shared" ca="1" si="75"/>
        <v>WINT!$U$25:$AQ$25</v>
      </c>
      <c r="T283" s="65" t="str">
        <f t="shared" ca="1" si="76"/>
        <v>WINT!$J$26:$T$26</v>
      </c>
      <c r="U283" s="65" t="str">
        <f t="shared" ca="1" si="77"/>
        <v>WINT!$U$26:$AQ$26</v>
      </c>
      <c r="V283" s="65"/>
      <c r="W283" s="65"/>
    </row>
    <row r="284" spans="2:23" x14ac:dyDescent="0.25">
      <c r="B284" s="59" t="s">
        <v>1529</v>
      </c>
      <c r="C284" s="60" t="s">
        <v>1286</v>
      </c>
      <c r="E284" s="64">
        <f t="shared" ca="1" si="80"/>
        <v>0.6</v>
      </c>
      <c r="F284" s="64">
        <f t="shared" ca="1" si="80"/>
        <v>0.6</v>
      </c>
      <c r="G284" s="64">
        <f t="shared" ca="1" si="80"/>
        <v>0.6</v>
      </c>
      <c r="H284" s="64">
        <f t="shared" ca="1" si="80"/>
        <v>0.6</v>
      </c>
      <c r="I284" s="64">
        <f t="shared" ca="1" si="80"/>
        <v>0.6</v>
      </c>
      <c r="J284" s="64">
        <f t="shared" ca="1" si="81"/>
        <v>0.6</v>
      </c>
      <c r="K284" s="64">
        <f t="shared" ca="1" si="81"/>
        <v>0.6</v>
      </c>
      <c r="L284" s="64">
        <f t="shared" ca="1" si="81"/>
        <v>0.6</v>
      </c>
      <c r="M284" s="64">
        <f t="shared" ca="1" si="81"/>
        <v>0.6</v>
      </c>
      <c r="N284" s="64">
        <f t="shared" ca="1" si="81"/>
        <v>0.6</v>
      </c>
      <c r="P284" s="65" t="str">
        <f t="shared" si="82"/>
        <v>Wirralie</v>
      </c>
      <c r="Q284" s="65" t="s">
        <v>1860</v>
      </c>
      <c r="R284" s="65" t="str">
        <f t="shared" ca="1" si="74"/>
        <v>WIRR!$J$25:$T$25</v>
      </c>
      <c r="S284" s="65" t="str">
        <f t="shared" ca="1" si="75"/>
        <v>WIRR!$U$25:$AQ$25</v>
      </c>
      <c r="T284" s="65" t="str">
        <f t="shared" ca="1" si="76"/>
        <v>WIRR!$J$26:$T$26</v>
      </c>
      <c r="U284" s="65" t="str">
        <f t="shared" ca="1" si="77"/>
        <v>WIRR!$U$26:$AQ$26</v>
      </c>
      <c r="V284" s="65"/>
      <c r="W284" s="65"/>
    </row>
    <row r="285" spans="2:23" x14ac:dyDescent="0.25">
      <c r="B285" s="59" t="s">
        <v>1530</v>
      </c>
      <c r="C285" s="60" t="s">
        <v>1286</v>
      </c>
      <c r="E285" s="64">
        <f t="shared" ca="1" si="80"/>
        <v>5.3</v>
      </c>
      <c r="F285" s="64">
        <f t="shared" ca="1" si="80"/>
        <v>5.3</v>
      </c>
      <c r="G285" s="64">
        <f t="shared" ca="1" si="80"/>
        <v>5.3</v>
      </c>
      <c r="H285" s="64">
        <f t="shared" ca="1" si="80"/>
        <v>5.3</v>
      </c>
      <c r="I285" s="64">
        <f t="shared" ca="1" si="80"/>
        <v>5.3</v>
      </c>
      <c r="J285" s="64">
        <f t="shared" ca="1" si="81"/>
        <v>5.3</v>
      </c>
      <c r="K285" s="64">
        <f t="shared" ca="1" si="81"/>
        <v>5.3</v>
      </c>
      <c r="L285" s="64">
        <f t="shared" ca="1" si="81"/>
        <v>5.3</v>
      </c>
      <c r="M285" s="64">
        <f t="shared" ca="1" si="81"/>
        <v>5.3</v>
      </c>
      <c r="N285" s="64">
        <f t="shared" ca="1" si="81"/>
        <v>5.3</v>
      </c>
      <c r="P285" s="65" t="str">
        <f t="shared" si="82"/>
        <v>Woodgate</v>
      </c>
      <c r="Q285" s="65" t="s">
        <v>1843</v>
      </c>
      <c r="R285" s="65" t="str">
        <f t="shared" ca="1" si="74"/>
        <v>WOOG!$J$25:$T$25</v>
      </c>
      <c r="S285" s="65" t="str">
        <f t="shared" ca="1" si="75"/>
        <v>WOOG!$U$25:$AQ$25</v>
      </c>
      <c r="T285" s="65" t="str">
        <f t="shared" ca="1" si="76"/>
        <v>WOOG!$J$26:$T$26</v>
      </c>
      <c r="U285" s="65" t="str">
        <f t="shared" ca="1" si="77"/>
        <v>WOOG!$U$26:$AQ$26</v>
      </c>
      <c r="V285" s="65"/>
      <c r="W285" s="65"/>
    </row>
    <row r="286" spans="2:23" x14ac:dyDescent="0.25">
      <c r="B286" s="59" t="s">
        <v>1531</v>
      </c>
      <c r="C286" s="60" t="s">
        <v>1286</v>
      </c>
      <c r="E286" s="64">
        <f t="shared" ca="1" si="80"/>
        <v>0.3</v>
      </c>
      <c r="F286" s="64">
        <f t="shared" ca="1" si="80"/>
        <v>0.3</v>
      </c>
      <c r="G286" s="64">
        <f t="shared" ca="1" si="80"/>
        <v>0.3</v>
      </c>
      <c r="H286" s="64">
        <f t="shared" ca="1" si="80"/>
        <v>0.3</v>
      </c>
      <c r="I286" s="64">
        <f t="shared" ca="1" si="80"/>
        <v>0.3</v>
      </c>
      <c r="J286" s="64">
        <f t="shared" ca="1" si="81"/>
        <v>0.3</v>
      </c>
      <c r="K286" s="64">
        <f t="shared" ca="1" si="81"/>
        <v>0.3</v>
      </c>
      <c r="L286" s="64">
        <f t="shared" ca="1" si="81"/>
        <v>0.3</v>
      </c>
      <c r="M286" s="64">
        <f t="shared" ca="1" si="81"/>
        <v>0.3</v>
      </c>
      <c r="N286" s="64">
        <f t="shared" ca="1" si="81"/>
        <v>0.3</v>
      </c>
      <c r="P286" s="65" t="str">
        <f t="shared" si="82"/>
        <v>Woodhouse Station</v>
      </c>
      <c r="Q286" s="65" t="s">
        <v>1844</v>
      </c>
      <c r="R286" s="65" t="str">
        <f t="shared" ca="1" si="74"/>
        <v>WOOD!$J$25:$T$25</v>
      </c>
      <c r="S286" s="65" t="str">
        <f t="shared" ca="1" si="75"/>
        <v>WOOD!$U$25:$AQ$25</v>
      </c>
      <c r="T286" s="65" t="str">
        <f t="shared" ca="1" si="76"/>
        <v>WOOD!$J$26:$T$26</v>
      </c>
      <c r="U286" s="65" t="str">
        <f t="shared" ca="1" si="77"/>
        <v>WOOD!$U$26:$AQ$26</v>
      </c>
      <c r="V286" s="65"/>
      <c r="W286" s="65"/>
    </row>
    <row r="287" spans="2:23" x14ac:dyDescent="0.25">
      <c r="B287" s="59" t="s">
        <v>1532</v>
      </c>
      <c r="C287" s="60" t="s">
        <v>1286</v>
      </c>
      <c r="E287" s="64">
        <f t="shared" ref="E287:I293" ca="1" si="83">IF(AND($R287&lt;&gt;"", $T287&lt;&gt;"", $E$2&lt;&gt;"", $E$2&lt;&gt;"-"), IF(INDEX(INDIRECT($T287), MATCH(E$5, INDIRECT($R287), 0))&lt;&gt;"", IF(ISNUMBER(INDEX(INDIRECT($T287), MATCH(E$5, INDIRECT($R287), 0))), ROUND(INDEX(INDIRECT($T287), MATCH(E$5, INDIRECT($R287), 0)), 1), IF($E$2="Meets Security Standard", PROPER(INDEX(INDIRECT($T287), MATCH(E$5, INDIRECT($R287), 0))), INDEX(INDIRECT($T287), MATCH(E$5, INDIRECT($R287), 0)))), ""), "")</f>
        <v>8.6</v>
      </c>
      <c r="F287" s="64">
        <f t="shared" ca="1" si="83"/>
        <v>8.6</v>
      </c>
      <c r="G287" s="64">
        <f t="shared" ca="1" si="83"/>
        <v>8.6</v>
      </c>
      <c r="H287" s="64">
        <f t="shared" ca="1" si="83"/>
        <v>8.6</v>
      </c>
      <c r="I287" s="64">
        <f t="shared" ca="1" si="83"/>
        <v>8.6</v>
      </c>
      <c r="J287" s="64">
        <f t="shared" ref="J287:N293" ca="1" si="84">IF(AND($S287&lt;&gt;"", $U287&lt;&gt;"", $E$2&lt;&gt;"", $E$2&lt;&gt;"-"), IF(INDEX(INDIRECT($U287), MATCH(TEXT(J$5, "????"), INDIRECT($S287), 0))&lt;&gt;"", IF(INDEX(INDIRECT($U287), MATCH(TEXT(J$5, "????"), INDIRECT($S287), 0))&lt;&gt;"", IF(ISNUMBER(INDEX(INDIRECT($U287), MATCH(TEXT(J$5, "????"), INDIRECT($S287), 0))), ROUND(INDEX(INDIRECT($U287), MATCH(TEXT(J$5, "????"), INDIRECT($S287), 0)), 1), IF($E$2="Meets Security Standard", PROPER(INDEX(INDIRECT($U287), MATCH(TEXT(J$5, "????"), INDIRECT($S287), 0))), INDEX(INDIRECT($U287), MATCH(TEXT(J$5, "????"), INDIRECT($S287), 0)))), ""), ""), "")</f>
        <v>9.4</v>
      </c>
      <c r="K287" s="64">
        <f t="shared" ca="1" si="84"/>
        <v>9.4</v>
      </c>
      <c r="L287" s="64">
        <f t="shared" ca="1" si="84"/>
        <v>9.4</v>
      </c>
      <c r="M287" s="64">
        <f t="shared" ca="1" si="84"/>
        <v>9.4</v>
      </c>
      <c r="N287" s="64">
        <f t="shared" ca="1" si="84"/>
        <v>9.4</v>
      </c>
      <c r="P287" s="65" t="str">
        <f t="shared" si="82"/>
        <v>Woodstock South</v>
      </c>
      <c r="Q287" s="65" t="s">
        <v>1845</v>
      </c>
      <c r="R287" s="65" t="str">
        <f t="shared" ca="1" si="74"/>
        <v>WOSO!$J$25:$T$25</v>
      </c>
      <c r="S287" s="65" t="str">
        <f t="shared" ca="1" si="75"/>
        <v>WOSO!$U$25:$AQ$25</v>
      </c>
      <c r="T287" s="65" t="str">
        <f t="shared" ca="1" si="76"/>
        <v>WOSO!$J$26:$T$26</v>
      </c>
      <c r="U287" s="65" t="str">
        <f t="shared" ca="1" si="77"/>
        <v>WOSO!$U$26:$AQ$26</v>
      </c>
      <c r="V287" s="65"/>
      <c r="W287" s="65"/>
    </row>
    <row r="288" spans="2:23" x14ac:dyDescent="0.25">
      <c r="B288" s="59" t="s">
        <v>1533</v>
      </c>
      <c r="C288" s="60" t="s">
        <v>1286</v>
      </c>
      <c r="E288" s="64">
        <f t="shared" ca="1" si="83"/>
        <v>17.7</v>
      </c>
      <c r="F288" s="64">
        <f t="shared" ca="1" si="83"/>
        <v>17.7</v>
      </c>
      <c r="G288" s="64">
        <f t="shared" ca="1" si="83"/>
        <v>17.7</v>
      </c>
      <c r="H288" s="64">
        <f t="shared" ca="1" si="83"/>
        <v>17.7</v>
      </c>
      <c r="I288" s="64">
        <f t="shared" ca="1" si="83"/>
        <v>17.7</v>
      </c>
      <c r="J288" s="64">
        <f t="shared" ca="1" si="84"/>
        <v>18.7</v>
      </c>
      <c r="K288" s="64">
        <f t="shared" ca="1" si="84"/>
        <v>18.7</v>
      </c>
      <c r="L288" s="64">
        <f t="shared" ca="1" si="84"/>
        <v>18.7</v>
      </c>
      <c r="M288" s="64">
        <f t="shared" ca="1" si="84"/>
        <v>18.7</v>
      </c>
      <c r="N288" s="64">
        <f t="shared" ca="1" si="84"/>
        <v>18.7</v>
      </c>
      <c r="P288" s="65" t="str">
        <f t="shared" si="82"/>
        <v>Woolooga</v>
      </c>
      <c r="Q288" s="65" t="s">
        <v>1846</v>
      </c>
      <c r="R288" s="65" t="str">
        <f t="shared" ca="1" si="74"/>
        <v>WOOL!$J$25:$T$25</v>
      </c>
      <c r="S288" s="65" t="str">
        <f t="shared" ca="1" si="75"/>
        <v>WOOL!$U$25:$AQ$25</v>
      </c>
      <c r="T288" s="65" t="str">
        <f t="shared" ca="1" si="76"/>
        <v>WOOL!$J$26:$T$26</v>
      </c>
      <c r="U288" s="65" t="str">
        <f t="shared" ca="1" si="77"/>
        <v>WOOL!$U$26:$AQ$26</v>
      </c>
      <c r="V288" s="65"/>
      <c r="W288" s="65"/>
    </row>
    <row r="289" spans="2:23" x14ac:dyDescent="0.25">
      <c r="B289" s="59" t="s">
        <v>1534</v>
      </c>
      <c r="C289" s="60" t="s">
        <v>1286</v>
      </c>
      <c r="E289" s="64">
        <f t="shared" ca="1" si="83"/>
        <v>16.100000000000001</v>
      </c>
      <c r="F289" s="64">
        <f t="shared" ca="1" si="83"/>
        <v>16.100000000000001</v>
      </c>
      <c r="G289" s="64">
        <f t="shared" ca="1" si="83"/>
        <v>16.100000000000001</v>
      </c>
      <c r="H289" s="64">
        <f t="shared" ca="1" si="83"/>
        <v>16.100000000000001</v>
      </c>
      <c r="I289" s="64">
        <f t="shared" ca="1" si="83"/>
        <v>16.100000000000001</v>
      </c>
      <c r="J289" s="64">
        <f t="shared" ca="1" si="84"/>
        <v>18</v>
      </c>
      <c r="K289" s="64">
        <f t="shared" ca="1" si="84"/>
        <v>18</v>
      </c>
      <c r="L289" s="64">
        <f t="shared" ca="1" si="84"/>
        <v>18</v>
      </c>
      <c r="M289" s="64">
        <f t="shared" ca="1" si="84"/>
        <v>18</v>
      </c>
      <c r="N289" s="64">
        <f t="shared" ca="1" si="84"/>
        <v>18</v>
      </c>
      <c r="P289" s="65" t="str">
        <f t="shared" si="82"/>
        <v>Wowan</v>
      </c>
      <c r="Q289" s="65" t="s">
        <v>1847</v>
      </c>
      <c r="R289" s="65" t="str">
        <f t="shared" ca="1" si="74"/>
        <v>WOWA!$J$25:$T$25</v>
      </c>
      <c r="S289" s="65" t="str">
        <f t="shared" ca="1" si="75"/>
        <v>WOWA!$U$25:$AQ$25</v>
      </c>
      <c r="T289" s="65" t="str">
        <f t="shared" ca="1" si="76"/>
        <v>WOWA!$J$26:$T$26</v>
      </c>
      <c r="U289" s="65" t="str">
        <f t="shared" ca="1" si="77"/>
        <v>WOWA!$U$26:$AQ$26</v>
      </c>
      <c r="V289" s="65"/>
      <c r="W289" s="65"/>
    </row>
    <row r="290" spans="2:23" x14ac:dyDescent="0.25">
      <c r="B290" s="59" t="s">
        <v>1535</v>
      </c>
      <c r="C290" s="60" t="s">
        <v>1286</v>
      </c>
      <c r="E290" s="64">
        <f t="shared" ca="1" si="83"/>
        <v>15.5</v>
      </c>
      <c r="F290" s="64">
        <f t="shared" ca="1" si="83"/>
        <v>15.5</v>
      </c>
      <c r="G290" s="64">
        <f t="shared" ca="1" si="83"/>
        <v>15.5</v>
      </c>
      <c r="H290" s="64">
        <f t="shared" ca="1" si="83"/>
        <v>15.5</v>
      </c>
      <c r="I290" s="64">
        <f t="shared" ca="1" si="83"/>
        <v>15.5</v>
      </c>
      <c r="J290" s="64">
        <f t="shared" ca="1" si="84"/>
        <v>17.899999999999999</v>
      </c>
      <c r="K290" s="64">
        <f t="shared" ca="1" si="84"/>
        <v>17.899999999999999</v>
      </c>
      <c r="L290" s="64">
        <f t="shared" ca="1" si="84"/>
        <v>17.899999999999999</v>
      </c>
      <c r="M290" s="64">
        <f t="shared" ca="1" si="84"/>
        <v>17.899999999999999</v>
      </c>
      <c r="N290" s="64">
        <f t="shared" ca="1" si="84"/>
        <v>17.899999999999999</v>
      </c>
      <c r="P290" s="65" t="str">
        <f t="shared" si="82"/>
        <v>Yarraman</v>
      </c>
      <c r="Q290" s="65" t="s">
        <v>1848</v>
      </c>
      <c r="R290" s="65" t="str">
        <f t="shared" ca="1" si="74"/>
        <v>YARR!$J$25:$T$25</v>
      </c>
      <c r="S290" s="65" t="str">
        <f t="shared" ca="1" si="75"/>
        <v>YARR!$U$25:$AQ$25</v>
      </c>
      <c r="T290" s="65" t="str">
        <f t="shared" ca="1" si="76"/>
        <v>YARR!$J$26:$T$26</v>
      </c>
      <c r="U290" s="65" t="str">
        <f t="shared" ca="1" si="77"/>
        <v>YARR!$U$26:$AQ$26</v>
      </c>
      <c r="V290" s="65"/>
      <c r="W290" s="65"/>
    </row>
    <row r="291" spans="2:23" x14ac:dyDescent="0.25">
      <c r="B291" s="59" t="s">
        <v>1567</v>
      </c>
      <c r="C291" s="60" t="s">
        <v>1539</v>
      </c>
      <c r="E291" s="64">
        <f t="shared" ca="1" si="83"/>
        <v>30</v>
      </c>
      <c r="F291" s="64">
        <f t="shared" ca="1" si="83"/>
        <v>30</v>
      </c>
      <c r="G291" s="64">
        <f t="shared" ca="1" si="83"/>
        <v>30</v>
      </c>
      <c r="H291" s="64">
        <f t="shared" ca="1" si="83"/>
        <v>30</v>
      </c>
      <c r="I291" s="64">
        <f t="shared" ca="1" si="83"/>
        <v>30</v>
      </c>
      <c r="J291" s="64">
        <f t="shared" ca="1" si="84"/>
        <v>30</v>
      </c>
      <c r="K291" s="64">
        <f t="shared" ca="1" si="84"/>
        <v>30</v>
      </c>
      <c r="L291" s="64">
        <f t="shared" ca="1" si="84"/>
        <v>30</v>
      </c>
      <c r="M291" s="64">
        <f t="shared" ca="1" si="84"/>
        <v>30</v>
      </c>
      <c r="N291" s="64">
        <f t="shared" ca="1" si="84"/>
        <v>30</v>
      </c>
      <c r="P291" s="65" t="str">
        <f t="shared" si="82"/>
        <v>Yarranlea BSP</v>
      </c>
      <c r="Q291" s="65" t="s">
        <v>1861</v>
      </c>
      <c r="R291" s="65" t="str">
        <f t="shared" ca="1" si="74"/>
        <v>YARA!$I$23:$S$23</v>
      </c>
      <c r="S291" s="65" t="str">
        <f t="shared" ca="1" si="75"/>
        <v>YARA!$T$23:$AQ$23</v>
      </c>
      <c r="T291" s="65" t="str">
        <f t="shared" ca="1" si="76"/>
        <v>YARA!$I$24:$S$24</v>
      </c>
      <c r="U291" s="65" t="str">
        <f t="shared" ca="1" si="77"/>
        <v>YARA!$T$24:$AQ$24</v>
      </c>
      <c r="V291" s="65"/>
      <c r="W291" s="65"/>
    </row>
    <row r="292" spans="2:23" x14ac:dyDescent="0.25">
      <c r="B292" s="59" t="s">
        <v>1536</v>
      </c>
      <c r="C292" s="60" t="s">
        <v>1286</v>
      </c>
      <c r="E292" s="64">
        <f t="shared" ca="1" si="83"/>
        <v>2.8</v>
      </c>
      <c r="F292" s="64">
        <f t="shared" ca="1" si="83"/>
        <v>2.8</v>
      </c>
      <c r="G292" s="64">
        <f t="shared" ca="1" si="83"/>
        <v>2.8</v>
      </c>
      <c r="H292" s="64">
        <f t="shared" ca="1" si="83"/>
        <v>2.8</v>
      </c>
      <c r="I292" s="64">
        <f t="shared" ca="1" si="83"/>
        <v>2.8</v>
      </c>
      <c r="J292" s="64">
        <f t="shared" ca="1" si="84"/>
        <v>2.8</v>
      </c>
      <c r="K292" s="64">
        <f t="shared" ca="1" si="84"/>
        <v>2.8</v>
      </c>
      <c r="L292" s="64">
        <f t="shared" ca="1" si="84"/>
        <v>2.8</v>
      </c>
      <c r="M292" s="64">
        <f t="shared" ca="1" si="84"/>
        <v>2.8</v>
      </c>
      <c r="N292" s="64">
        <f t="shared" ca="1" si="84"/>
        <v>2.8</v>
      </c>
      <c r="P292" s="65" t="str">
        <f t="shared" si="82"/>
        <v>Yarranlea South</v>
      </c>
      <c r="Q292" s="65" t="s">
        <v>1849</v>
      </c>
      <c r="R292" s="65" t="str">
        <f t="shared" ca="1" si="74"/>
        <v>YASO!$J$25:$T$25</v>
      </c>
      <c r="S292" s="65" t="str">
        <f t="shared" ca="1" si="75"/>
        <v>YASO!$U$25:$AQ$25</v>
      </c>
      <c r="T292" s="65" t="str">
        <f t="shared" ca="1" si="76"/>
        <v>YASO!$J$26:$T$26</v>
      </c>
      <c r="U292" s="65" t="str">
        <f t="shared" ca="1" si="77"/>
        <v>YASO!$U$26:$AQ$26</v>
      </c>
      <c r="V292" s="65"/>
      <c r="W292" s="65"/>
    </row>
    <row r="293" spans="2:23" x14ac:dyDescent="0.25">
      <c r="B293" s="59" t="s">
        <v>1537</v>
      </c>
      <c r="C293" s="60" t="s">
        <v>1286</v>
      </c>
      <c r="E293" s="64">
        <f t="shared" ca="1" si="83"/>
        <v>59</v>
      </c>
      <c r="F293" s="64">
        <f t="shared" ca="1" si="83"/>
        <v>59</v>
      </c>
      <c r="G293" s="64">
        <f t="shared" ca="1" si="83"/>
        <v>59</v>
      </c>
      <c r="H293" s="64">
        <f t="shared" ca="1" si="83"/>
        <v>59</v>
      </c>
      <c r="I293" s="64">
        <f t="shared" ca="1" si="83"/>
        <v>59</v>
      </c>
      <c r="J293" s="64">
        <f t="shared" ca="1" si="84"/>
        <v>67.8</v>
      </c>
      <c r="K293" s="64">
        <f t="shared" ca="1" si="84"/>
        <v>67.8</v>
      </c>
      <c r="L293" s="64">
        <f t="shared" ca="1" si="84"/>
        <v>67.8</v>
      </c>
      <c r="M293" s="64">
        <f t="shared" ca="1" si="84"/>
        <v>67.8</v>
      </c>
      <c r="N293" s="64">
        <f t="shared" ca="1" si="84"/>
        <v>67.8</v>
      </c>
      <c r="P293" s="65" t="str">
        <f t="shared" si="82"/>
        <v>Yeppoon</v>
      </c>
      <c r="Q293" s="65" t="s">
        <v>1850</v>
      </c>
      <c r="R293" s="65" t="str">
        <f t="shared" ca="1" si="74"/>
        <v>YEPP!$J$25:$T$25</v>
      </c>
      <c r="S293" s="65" t="str">
        <f t="shared" ca="1" si="75"/>
        <v>YEPP!$U$25:$AQ$25</v>
      </c>
      <c r="T293" s="65" t="str">
        <f t="shared" ca="1" si="76"/>
        <v>YEPP!$J$26:$T$26</v>
      </c>
      <c r="U293" s="65" t="str">
        <f t="shared" ca="1" si="77"/>
        <v>YEPP!$U$26:$AQ$26</v>
      </c>
      <c r="V293" s="65"/>
      <c r="W293" s="65"/>
    </row>
  </sheetData>
  <sheetProtection algorithmName="SHA-512" hashValue="8rpldTy4lAw/azA5dKcHjPX9iQGYWHv99xvtfCy0CpFAjYa0ADXXbypaaQBxyszoTYSG8wCzb8//BGj+q0rFwg==" saltValue="oo28LAq4yJMrdqj9fcY+Pg==" spinCount="100000" sheet="1" objects="1" scenarios="1" autoFilter="0"/>
  <autoFilter ref="B5:W293" xr:uid="{E7D91473-F2B1-46E7-A551-532D6C32C657}">
    <sortState xmlns:xlrd2="http://schemas.microsoft.com/office/spreadsheetml/2017/richdata2" ref="B6:W293">
      <sortCondition ref="B5:B293"/>
    </sortState>
  </autoFilter>
  <sortState xmlns:xlrd2="http://schemas.microsoft.com/office/spreadsheetml/2017/richdata2" ref="B6:C292">
    <sortCondition ref="B6"/>
  </sortState>
  <mergeCells count="4">
    <mergeCell ref="E2:N3"/>
    <mergeCell ref="E4:I4"/>
    <mergeCell ref="J4:N4"/>
    <mergeCell ref="X2:AA3"/>
  </mergeCells>
  <conditionalFormatting sqref="Q5:R5">
    <cfRule type="cellIs" dxfId="9" priority="9" stopIfTrue="1" operator="equal">
      <formula>"No"</formula>
    </cfRule>
  </conditionalFormatting>
  <conditionalFormatting sqref="U5">
    <cfRule type="cellIs" dxfId="8" priority="8" stopIfTrue="1" operator="equal">
      <formula>"No"</formula>
    </cfRule>
  </conditionalFormatting>
  <conditionalFormatting sqref="P5">
    <cfRule type="cellIs" dxfId="7" priority="7" stopIfTrue="1" operator="equal">
      <formula>"No"</formula>
    </cfRule>
  </conditionalFormatting>
  <conditionalFormatting sqref="T5">
    <cfRule type="cellIs" dxfId="6" priority="6" stopIfTrue="1" operator="equal">
      <formula>"No"</formula>
    </cfRule>
  </conditionalFormatting>
  <conditionalFormatting sqref="E5:N5">
    <cfRule type="cellIs" dxfId="5" priority="11" stopIfTrue="1" operator="equal">
      <formula>"No"</formula>
    </cfRule>
  </conditionalFormatting>
  <conditionalFormatting sqref="S5">
    <cfRule type="cellIs" dxfId="4" priority="4" stopIfTrue="1" operator="equal">
      <formula>"No"</formula>
    </cfRule>
  </conditionalFormatting>
  <conditionalFormatting sqref="E4:N4">
    <cfRule type="cellIs" dxfId="3" priority="2" stopIfTrue="1" operator="equal">
      <formula>"No"</formula>
    </cfRule>
  </conditionalFormatting>
  <conditionalFormatting sqref="E2">
    <cfRule type="cellIs" dxfId="2" priority="1" stopIfTrue="1" operator="equal">
      <formula>"No"</formula>
    </cfRule>
  </conditionalFormatting>
  <dataValidations count="1">
    <dataValidation type="list" allowBlank="1" showInputMessage="1" showErrorMessage="1" sqref="E2" xr:uid="{0DDD751B-3923-4292-9DC3-463DBA491C95}">
      <formula1>$W$6:$W$26</formula1>
    </dataValidation>
  </dataValidations>
  <hyperlinks>
    <hyperlink ref="B6" location="AGWA!A1" display="Agnes Water (66/22kV)" xr:uid="{6B2FB6D5-372B-4078-A5B0-B4EDC3D34E8F}"/>
    <hyperlink ref="B7" location="AITK!A1" display="Aitkenvale (66/11kV)" xr:uid="{341CFE22-3772-435C-BD2C-522CE306D2DB}"/>
    <hyperlink ref="B8" location="ALSH!A1" display="Alan Sherriff (132/11kV)" xr:uid="{3353D906-0929-4DB6-ABAC-FE9BA8236303}"/>
    <hyperlink ref="B9" location="ALST!A1" display="Alfred Street (33/11kV)" xr:uid="{01B75AA0-BF61-4384-BF9E-E8322B478F61}"/>
    <hyperlink ref="B11" location="ALLO!A1" display="Allora (33/11kV)" xr:uid="{89BE12AD-0796-4A73-A413-E346C651A5EE}"/>
    <hyperlink ref="B12" location="ATHE!A1" display="Atherton (66/22kV)" xr:uid="{8EAC03C2-F59D-472F-8ADE-1279A804E935}"/>
    <hyperlink ref="B13" location="AWOO!A1" display="Awoonga (66/11kV)" xr:uid="{257B29C9-0A52-461B-97E5-26751E83CAB1}"/>
    <hyperlink ref="B14" location="AYRZ!A1" display="Ayr (66/11kV)" xr:uid="{41D0F158-E1BF-4D64-A26D-B531AA85E69C}"/>
    <hyperlink ref="B15" location="BALB!A1" display="Balberra (33/11kV)" xr:uid="{DBC2BB11-4DF4-4A77-AC75-50F648BAEBDB}"/>
    <hyperlink ref="B16" location="BAMB!A1" display="Bambaroo (66/11kV)" xr:uid="{9F6188A2-27AF-49A8-8BD0-FB986F2DC06C}"/>
    <hyperlink ref="B17" location="BARC!A1" display="Barcaldine (66/22kV)" xr:uid="{77F35102-71C4-4AAD-A81B-1766A74F5CA3}"/>
    <hyperlink ref="B19" location="BARG!A1" display="Bargara (66/11kV)" xr:uid="{199434D0-87D4-4975-93EF-1DD7A222F9A5}"/>
    <hyperlink ref="B20" location="BARR!A1" display="Barratta (66/11kV)" xr:uid="{4A373613-86E8-4FC0-A10D-5876369FD1DA}"/>
    <hyperlink ref="B21" location="BEWE!A1" display="Bedford Weir (66/22kV)" xr:uid="{523B2D64-494B-432C-BDF8-79A3F92E3207}"/>
    <hyperlink ref="B22" location="BEGA!A1" display="Belgian Gardens (66/11kV)" xr:uid="{220A79D7-019D-45C4-B8C3-2F2E3746947B}"/>
    <hyperlink ref="B23" location="BERS!A1" display="Berserker (66/11kV)" xr:uid="{CE52713B-8F7B-46A3-B814-45467D34F172}"/>
    <hyperlink ref="B24" location="BILO!A1" display="Biloela (66/11kV)" xr:uid="{0E537FD6-56B9-4BC0-8E31-64C0FDAF15E4}"/>
    <hyperlink ref="B25" location="BING!A1" display="Bingegang (66/22kV)" xr:uid="{96883836-B9B9-4471-A69F-B1CEF592ED39}"/>
    <hyperlink ref="B26" location="BLRI!A1" display="Black River (66/11kV)" xr:uid="{29112B0B-5CCE-4271-9F35-6C1E9A0ACD89}"/>
    <hyperlink ref="B27" location="BLAK!A1" display="Blackall (66/22kV)" xr:uid="{E50FB0AE-7BEC-490D-BBF2-7A86E8E88A39}"/>
    <hyperlink ref="B28" location="BLAC!A1" display="Blackwater (11/22kV)" xr:uid="{8AC6193B-8DFC-44BA-8C6C-C642217D191D}"/>
    <hyperlink ref="B29" location="BLUE!A1" display="Bluewater (66/11kV)" xr:uid="{B1A51C30-BB53-4332-8574-93753F259A61}"/>
    <hyperlink ref="B31" location="BOHL!A1" display="Bohle (66/11kV)" xr:uid="{98067B80-F5CF-4163-9D5C-E35B594A6238}"/>
    <hyperlink ref="B32" location="BODA!A1" display="Boondooma Dam (66/11kV)" xr:uid="{D497CCC1-169F-4BC0-A509-38AF6BFAFDE2}"/>
    <hyperlink ref="B33" location="BOWE!A1" display="Bowen (66/11kV)" xr:uid="{48E4D0FA-2EC6-4BE5-BFBD-4E6CCB54BB4F}"/>
    <hyperlink ref="B34" location="BORE!A1" display="Boyne Residential (66/11kV)" xr:uid="{727966DB-7CE1-4AA4-9A69-2AD49316BB75}"/>
    <hyperlink ref="B36" location="BROX!A1" display="Broxburn (33/11kV)" xr:uid="{66F728C2-C0A3-46D1-8FE5-736EDDBF8ECC}"/>
    <hyperlink ref="B37" location="BULL!A1" display="Bullyard (66/11kV)" xr:uid="{E4AA7DF0-27E6-4350-8A25-8D7077D5D764}"/>
    <hyperlink ref="B39" location="BUCE!A1" display="Bundaberg Central (66/11kV)" xr:uid="{B6DA52EC-29C3-48A2-9803-7B7538047337}"/>
    <hyperlink ref="B40" location="CACI!A1" display="Cairns City (132/22kV)" xr:uid="{47622EFA-8EF6-44B4-9EAE-0EC105A27CA2}"/>
    <hyperlink ref="B41" location="CANO!A1" display="Cairns North (132/22kV)" xr:uid="{078B0CEF-A92A-4788-9559-3542843F3FEF}"/>
    <hyperlink ref="B42" location="CALE!A1" display="Calen (66/11kV)" xr:uid="{269B64C7-5620-460F-B637-65442D46985B}"/>
    <hyperlink ref="B43" location="CALL!A1" display="Calliope (66/11kV)" xr:uid="{69917793-E6CE-45EE-A7B6-60563AC87E2E}"/>
    <hyperlink ref="B44" location="CAST!A1" display="Canning Street (66/11kV)" xr:uid="{043A0625-1D6B-4231-AAFA-3FB296DCE08F}"/>
    <hyperlink ref="B45" location="CANN!A1" display="Cannonvale (66/11kV)" xr:uid="{A2D81903-8CBE-4D11-8A48-5C52B17B4FC6}"/>
    <hyperlink ref="B46" location="CAFE!A1" display="Cape Ferguson (66/11kV)" xr:uid="{4AFC81E4-56C8-4ED4-A6BC-6C990F281AE7}"/>
    <hyperlink ref="B47" location="CARI!A1" display="Cape River (66/11kV)" xr:uid="{5CD5A3D9-B082-4D0E-9FED-5670C103AFFD}"/>
    <hyperlink ref="B48" location="CAUP!A1" display="Cape Upstart (66/11kV)" xr:uid="{944F31D5-6C48-4629-B2FF-F7B25D4FD3F5}"/>
    <hyperlink ref="B49" location="CARM!A1" display="Carmila (33/11kV)" xr:uid="{011D806D-C1AE-47B9-B90C-C8AC204F66F3}"/>
    <hyperlink ref="B51" location="CEPL!A1" display="Cecil Plains (33/11kV)" xr:uid="{E357C37E-64DE-4CEE-93B4-EAC909654F58}"/>
    <hyperlink ref="B52" location="CHAR!A1" display="Charleville (66/22/11kV)" xr:uid="{F67E4815-6E1E-4DBB-A6E3-E87E2B2D47EB}"/>
    <hyperlink ref="B54" location="CHTO!A1" display="Charters Towers (66/11kV)" xr:uid="{47381034-1CD2-4CF8-8D0C-9ADA2ED9C458}"/>
    <hyperlink ref="B55" location="CHIL!A1" display="Childers (66/11kV)" xr:uid="{F025FF45-0EF3-4012-BB71-E792FC621ECA}"/>
    <hyperlink ref="B56" location="CHIA!A1" display="Chillagoe (66/22kV)" xr:uid="{A9C679B3-5184-4B7C-872C-B90B7D66BC99}"/>
    <hyperlink ref="B59" location="CHTW!A1" display="Chinchilla Town (33/11kV)" xr:uid="{D572FC9A-252A-47B5-9FF1-4DC58471EEE6}"/>
    <hyperlink ref="B61" location="CLSO!A1" display="Clare South (66/11kV)" xr:uid="{4966A730-89A8-44BC-AEE9-2D5E617D1A89}"/>
    <hyperlink ref="B62" location="CLER!A1" display="Clermont (66/22kV)" xr:uid="{A361C648-E3E5-450E-90E0-6518A765F1B2}"/>
    <hyperlink ref="B64" location="CLIF!A1" display="Clifton (33/11kV)" xr:uid="{A136C147-C9B5-463F-BE2E-BA1C717DF4A2}"/>
    <hyperlink ref="B65" location="CLIN!A1" display="Clinton (66/11kV)" xr:uid="{56C7FBDD-D163-423B-A8D5-A5E9B80A596B}"/>
    <hyperlink ref="B66" location="CLON!A1" display="Cloncurry (66/11kV)" xr:uid="{06DAB525-1F21-4A6A-9008-1391548F0CBB}"/>
    <hyperlink ref="B68" location="COME!A1" display="Comet (66/22kV)" xr:uid="{74C3897A-25A0-43C8-8408-6FBEF4839569}"/>
    <hyperlink ref="B69" location="COOK!A1" display="Cooktown (66/22kV)" xr:uid="{25593062-3973-45C5-A13E-920A20B72530}"/>
    <hyperlink ref="B70" location="COOM!A1" display="Coominglah (66/22kV)" xr:uid="{5A00B37F-496C-4BCE-8CA2-46E123FB2656}"/>
    <hyperlink ref="B71" location="CRAI!A1" display="Craiglie (132/22kV)" xr:uid="{048F639C-9EE0-4A14-BD6C-AC7A5CE71207}"/>
    <hyperlink ref="B72" location="CRAN!A1" display="Cranbrook (66/11kV)" xr:uid="{AFA98295-3045-421A-9E64-B29559734BD8}"/>
    <hyperlink ref="B73" location="CRED!A1" display="Crediton (66/11kV)" xr:uid="{997BB64D-40B4-4116-977F-61E7A83402EE}"/>
    <hyperlink ref="B74" location="CRNE!A1" display="Crows Nest (33/11kV)" xr:uid="{C33C19B9-54D1-4240-8BCB-6BC1B7CA9AA2}"/>
    <hyperlink ref="B75" location="CROY!A1" display="Croydon (66/22kV)" xr:uid="{67D4DACF-6FF8-4698-8447-821CB466E1ED}"/>
    <hyperlink ref="B76" location="CUNN!A1" display="Cunnamulla (66/22kV)" xr:uid="{50801F7B-E4FF-4D50-B01A-F23A8B6D0C98}"/>
    <hyperlink ref="B78" location="DACE!A1" display="Dalby Central (33/11kV)" xr:uid="{F756AB6A-0C19-4F8A-9704-B9DBFCE55663}"/>
    <hyperlink ref="B80" location="DAGL!A1" display="Dan Gleeson (66/11kV)" xr:uid="{EFE1B9D4-E8C6-4A5E-8B69-393625D319BC}"/>
    <hyperlink ref="B81" location="DEGI!A1" display="Degilbo (66/11kV)" xr:uid="{EB6897F6-5B54-4903-AC00-C6A051216BFC}"/>
    <hyperlink ref="B82" location="DIMB!A1" display="Dimbulah (66/22kV)" xr:uid="{589A841C-A799-4F3F-B9C6-67B35AE941CD}"/>
    <hyperlink ref="B84" location="DURO!A1" display="Duchess Road (132/66kV)" xr:uid="{48AF3804-16CC-4212-857F-A97DD1F2750E}"/>
    <hyperlink ref="B85" location="DYSA!A1" display="Dysart (66/22kV)" xr:uid="{B47B66E5-3C9F-4BFC-ABFD-D640A6D3A1FE}"/>
    <hyperlink ref="B86" location="EAAY!A1" display="East Ayr (66/11kV)" xr:uid="{ACCD5011-9835-46A4-81AC-3B54583FAED8}"/>
    <hyperlink ref="B87" location="EABU!A1" display="East Bundaberg (66/11kV)" xr:uid="{7053C6E9-3A1A-4213-A9AD-4F815D6BBCA6}"/>
    <hyperlink ref="B88" location="EATO!A1" display="East Toowoomba (33/11kV)" xr:uid="{7E63764D-942C-485E-B8D2-D9D687E5CA63}"/>
    <hyperlink ref="B89" location="EDMO!A1" display="Edmonton (132/22kV)" xr:uid="{12B7887A-003F-4A9E-BC11-14D6CE29A4A1}"/>
    <hyperlink ref="B90" location="EIDS!A1" display="Eidsvold (66/11kV)" xr:uid="{EE4C31A2-74AB-4425-8B51-D7735288622C}"/>
    <hyperlink ref="B91" location="ELRO!A1" display="Ellwoods Road (66/11kV)" xr:uid="{64A8DEC6-7D4D-4053-B293-0933134394FA}"/>
    <hyperlink ref="B92" location="EMER!A1" display="Emerald (66/22kV)" xr:uid="{FDE911E6-3844-4C30-BA17-3A9917389B6C}"/>
    <hyperlink ref="B93" location="ETON!A1" display="Eton (33/11kV)" xr:uid="{AE497203-85EF-482B-B175-78B47D9B38C7}"/>
    <hyperlink ref="B94" location="EUDA!A1" display="Eungella Dam (66/11kV)" xr:uid="{4B79ED29-E186-49DC-98CB-728C9695EA1D}"/>
    <hyperlink ref="B95" location="EVEL!A1" display="Evelyn (66/22kV)" xr:uid="{FAF23C74-7AE0-4BFE-BBD2-20457FE8B94D}"/>
    <hyperlink ref="B96" location="FARL!A1" display="Farleigh (33/11kV)" xr:uid="{B1CFF228-CC7F-48DB-8986-AA243263F146}"/>
    <hyperlink ref="B97" location="FARN!A1" display="Farnsfield (66/11kV)" xr:uid="{B1739F8F-2C78-4D52-B856-001D889325AE}"/>
    <hyperlink ref="B98" location="FREN!A1" display="Frenchville (66/11kV)" xr:uid="{F34FF57D-6B71-4837-8BAF-DF8AAB4C2E09}"/>
    <hyperlink ref="B99" location="GLFS!A1" display="Friend Street (66/11kV)" xr:uid="{EE4BB721-B3C4-4D5C-9DB7-1ADE0629FB72}"/>
    <hyperlink ref="B100" location="GARB!A1" display="Garbutt (66/11kV)" xr:uid="{C39870C7-FE1B-4F7F-8D20-271E8E825BFD}"/>
    <hyperlink ref="B101" location="GAYN!A1" display="Gayndah (66/11kV)" xr:uid="{06F14E79-8F63-41D5-84B1-77ECDAF95C7F}"/>
    <hyperlink ref="B102" location="GEOR!A1" display="Georgetown (66/22kV)" xr:uid="{F2DE8FA5-4296-4D90-8879-D213434CB0A8}"/>
    <hyperlink ref="B104" location="GIRU!A1" display="Giru (66/11kV)" xr:uid="{333FAF07-40DC-42DE-956F-ABB10E298038}"/>
    <hyperlink ref="B105" location="GIVE!A1" display="Givelda (66/11kV)" xr:uid="{726D8B08-6D77-4E39-A016-E883C0434AFD}"/>
    <hyperlink ref="B107" location="GLSO!A1" display="Gladstone South (66/11kV)" xr:uid="{6167D453-D904-43C5-86EC-30C83ACE4F4F}"/>
    <hyperlink ref="B108" location="GLEN!A1" display="Glenden (66/11kV)" xr:uid="{81551371-8D48-4155-87D1-75E3B9749CE2}"/>
    <hyperlink ref="B109" location="GLEE!A1" display="Glenelg (66/33kV)" xr:uid="{65818146-EECE-4DEE-A958-7DCA8BBE3F82}"/>
    <hyperlink ref="B110" location="GLEL!A1" display="Glenella 11kV (66/11kV)" xr:uid="{9E5543FC-D231-403E-BD0A-7CC348671FB1}"/>
    <hyperlink ref="B111" location="GOOB!A1" display="Gooburrum (66/11kV)" xr:uid="{15867844-0C6B-4A86-AFAD-F99B50151D88}"/>
    <hyperlink ref="B112" location="GOOT!A1" display="Gootchie (66/11kV)" xr:uid="{ABE3CE7B-FCFF-41F7-A33B-5FCA46612222}"/>
    <hyperlink ref="B113" location="Gracem!A1" display="Gracemere (66/11kV)" xr:uid="{45D9E0F7-5A60-43E4-B867-E4C111DB3BB9}"/>
    <hyperlink ref="B114" location="GRCR!A1" display="Granite Creek (66/22kV)" xr:uid="{51A7DEEA-BA49-4F8F-82A4-8018986185ED}"/>
    <hyperlink ref="B116" location="GREN!A1" display="Greenvale (66/11kV)" xr:uid="{92AA8A35-A92F-4311-9016-A68B4717D8CE}"/>
    <hyperlink ref="B117" location="GUML!A1" display="Gumlu (66/11kV)" xr:uid="{A3BFFE8C-FD85-4061-828E-BC96DC5C3A00}"/>
    <hyperlink ref="B118" location="GUTH!A1" display="Guthalungra (66/11kV)" xr:uid="{1A932E2B-A9EE-4159-BCE1-029D58013F69}"/>
    <hyperlink ref="B119" location="HAPU!A1" display="Haughton (66/11kV)" xr:uid="{67BAE4B2-DACB-4C31-88B5-1F91EB24E458}"/>
    <hyperlink ref="B120" location="HELE!A1" display="Helenvale (66/22kV)" xr:uid="{D586FD0A-AA1E-433B-A79A-A7D2A76F2D34}"/>
    <hyperlink ref="B121" location="HEPA!A1" display="Hermit Park (66/11kV)" xr:uid="{B7367F6E-EEC7-4071-98C0-B61B61673FAF}"/>
    <hyperlink ref="B122" location="HIGH!A1" display="Highfields (33/11kV)" xr:uid="{456DC938-F7B2-48C2-9457-552A4BF18437}"/>
    <hyperlink ref="B123" location="HILL!A1" display="Hillsborough (66/11kV)" xr:uid="{2C66AF0D-9320-459A-BC76-7753ABC2C9F5}"/>
    <hyperlink ref="B124" location="HOHI!A1" display="Home Hill (66/11kV)" xr:uid="{DFD630D0-3371-4D8C-A0AF-017B9BCA85BF}"/>
    <hyperlink ref="B125" location="HOWA!A1" display="Howard (66/11kV)" xr:uid="{FC8320EC-9BD4-4F3F-8102-6734C9050583}"/>
    <hyperlink ref="B126" location="HUGH!A1" display="Hughenden (66/33kV)" xr:uid="{CF757D88-E407-47FC-A4F9-437AC8CEE92F}"/>
    <hyperlink ref="B127" location="ILBI!A1" display="Ilbilbie (33/11kV)" xr:uid="{FF659CB1-91B7-4115-81DF-23D84C0828CA}"/>
    <hyperlink ref="B128" location="INGH!A1" display="Ingham (66/11kV)" xr:uid="{3988D29F-5EF3-4E38-B8AD-C6F35D1F4771}"/>
    <hyperlink ref="B130" location="JAND!A1" display="Jandowae (33/11kV)" xr:uid="{DDA1CA02-CB1A-4CA3-8B31-87D9CD6CDE86}"/>
    <hyperlink ref="B131" location="JARV!A1" display="Jarvisfield (66/11kV)" xr:uid="{5203E310-6F35-473E-9772-3519379F0384}"/>
    <hyperlink ref="B132" location="JUPO!A1" display="Jubilee Pocket (66/11kV)" xr:uid="{6CA3E481-1DB0-4B58-8C16-84D46E01CBBC}"/>
    <hyperlink ref="B133" location="JUCR!A1" display="Julia Creek (66/33kV)" xr:uid="{100BF179-1D06-4B16-BB95-4109971D60F9}"/>
    <hyperlink ref="B134" location="KAIM!A1" display="Kaimkillenbun (33/11kV)" xr:uid="{45AC57A6-F621-4EBE-966E-B320EBDDAA38}"/>
    <hyperlink ref="B135" location="KALA!A1" display="Kalamia (66/11kV)" xr:uid="{D56649C7-D331-4127-9A61-1508265D202E}"/>
    <hyperlink ref="B136" location="KESP!A1" display="Kearneys Spring (110/11kV)" xr:uid="{4436B881-3657-4D4B-AD47-A7B72E0DBB07}"/>
    <hyperlink ref="B137" location="KECE!A1" display="Kelsey Creek East (66/11kV)" xr:uid="{E700E30C-8CD2-4909-9C1A-5AF836E414C6}"/>
    <hyperlink ref="B138" location="KIDS!A1" display="Kidston (132/6.6kV)" xr:uid="{BF79FFCC-8FBA-4014-BEF7-CD7140028F7A}"/>
    <hyperlink ref="B140" location="KITO!A1" display="Kilkivan Town (66/11kV)" xr:uid="{01AFE5E1-C1B2-46C1-A1A9-B4D5BBA8525D}"/>
    <hyperlink ref="B141" location="KILL!A1" display="Killarney (33/11kV)" xr:uid="{2EBED5DD-00ED-4A8A-9B44-2A7C5722E5AD}"/>
    <hyperlink ref="B142" location="KING!A1" display="Kingaroy (66/11kV)" xr:uid="{F04AC6AF-9BAB-45FC-8A63-C47B0561A166}"/>
    <hyperlink ref="B143" location="KIRK!A1" display="Kirknie (66/11kV)" xr:uid="{CFA67C4C-811E-4F2D-A1C1-B699C850BF06}"/>
    <hyperlink ref="B144" location="KOCR!A1" display="Kogan Creek (33/11kV)" xr:uid="{6CE49518-74D4-40A5-90C8-53FC073EE85D}"/>
    <hyperlink ref="B145" location="KOUM!A1" display="Koumala (33/11kV)" xr:uid="{A7BA4D2A-A4BC-451B-8B3E-A610D8D9C2EB}"/>
    <hyperlink ref="B146" location="LAQU!A1" display="Laguna Quays (66/11kV)" xr:uid="{D2584FD2-8984-47C9-B8BB-CDF0DD6E65C0}"/>
    <hyperlink ref="B147" location="LAKE!A1" display="Lakeland (66/22kV)" xr:uid="{C36E7B9A-EE97-49EE-9B8B-2712FEDE40A5}"/>
    <hyperlink ref="B149" location="LACR!A1" display="Lakes Creek (66/11kV)" xr:uid="{818B80EE-0252-4940-9E0B-9D6663C547D0}"/>
    <hyperlink ref="B151" location="LANN!A1" display="Lannercost (66/11kV)" xr:uid="{3A516351-B3E3-424C-ADCC-AD14A4960B11}"/>
    <hyperlink ref="B152" location="LITT!A1" display="Littlemore (66/11kV)" xr:uid="{30D17613-6460-49BF-8A70-66975966DDDD}"/>
    <hyperlink ref="B153" location="LONG!A1" display="Longreach (66/22kV)" xr:uid="{FC7A971D-E23A-409C-BA03-3E9975364DAE}"/>
    <hyperlink ref="B154" location="LOCR!A1" display="Louisa Creek (33/11kV)" xr:uid="{02DC9F07-3FB1-4D03-9EC3-1F9DB833813B}"/>
    <hyperlink ref="B156" location="LUCI!A1" display="Lucinda (66/11kV)" xr:uid="{A47E136A-139A-4037-9E0B-2473C9AE0C6D}"/>
    <hyperlink ref="B157" location="LYLA!A1" display="Lyndley Lane (33/22kV)" xr:uid="{9F77FF5A-C34B-4867-A788-067045271376}"/>
    <hyperlink ref="B158" location="MACN!A1" display="Macknade (66/11kV)" xr:uid="{FEA810B9-441D-49C8-BBA7-A1BEF6300C53}"/>
    <hyperlink ref="B159" location="MALC!A1" display="Malchi (66/11kV)" xr:uid="{51EAF4E1-D01A-43D7-B624-0257E70F2472}"/>
    <hyperlink ref="B160" location="MARE!A1" display="Mareeba (66/22kV)" xr:uid="{CF7C6654-1232-45AF-9F07-0799B3B97877}"/>
    <hyperlink ref="B161" location="MASO!A1" display="Marian South (66/11kV)" xr:uid="{B9DC19FB-68C1-4A23-9ECF-4CAD009C70C4}"/>
    <hyperlink ref="B163" location="MACI!A1" display="Maryborough City (66/11kV)" xr:uid="{2C4DAD20-921B-4837-9D2E-F18B07709F9F}"/>
    <hyperlink ref="B164" location="MAFU!A1" display="Max Fulton (66/11kV)" xr:uid="{16F68A50-434E-41CF-8E61-D8CB75557FAD}"/>
    <hyperlink ref="B165" location="MCCR!A1" display="McKinley Creek (66/11kV)" xr:uid="{D0A02AE2-793B-4B2B-8271-D47548171D93}"/>
    <hyperlink ref="B166" location="MEAD!A1" display="Meadowvale (66/11kV)" xr:uid="{87FC137E-641C-4FFC-ABF1-E06A558CE417}"/>
    <hyperlink ref="B167" location="MEAN!A1" display="Meandarra (33/22kV)" xr:uid="{928BD740-FE3A-4F33-8496-13C1B2F344E2}"/>
    <hyperlink ref="B168" location="MERI!A1" display="Merinda (66/11kV)" xr:uid="{3B98B616-BF8D-4513-A523-2A04D3DCB9AD}"/>
    <hyperlink ref="B169" location="MERN!A1" display="Meringandan (33/11kV)" xr:uid="{77BD29A1-787C-4E83-8764-DEDDE4528DA3}"/>
    <hyperlink ref="B170" location="MIDD!A1" display="Middlemount (66/22kV)" xr:uid="{525A9F39-13D8-443D-87F2-05561D0D318F}"/>
    <hyperlink ref="B171" location="MILE!A1" display="Miles (33/11kV)" xr:uid="{223DE6A3-7FED-4954-936C-5703F568147B}"/>
    <hyperlink ref="B172" location="MICO!A1" display="Miles-Condamine (33/22kV)" xr:uid="{36FB6D1C-A4A6-4698-8E41-F7F1D48A78FB}"/>
    <hyperlink ref="B173" location="MILL!A1" display="Millaroo (66/11kV)" xr:uid="{76C85EF8-ECFE-4BA8-BA13-9A11CCC8E4AB}"/>
    <hyperlink ref="B174" location="MILC!A1" display="Millchester (66/11kV)" xr:uid="{EF3162EE-3FBE-4802-A197-27DFEEE49361}"/>
    <hyperlink ref="B176" location="MILM!A1" display="Millmerran (33/11kV)" xr:uid="{F858F86B-5EC2-4D92-BD9E-F64420F3208F}"/>
    <hyperlink ref="B177" location="MING!A1" display="Mingela (66/11kV)" xr:uid="{CA9B38D4-210D-42F4-B23C-A5222D5EFFAE}"/>
    <hyperlink ref="B178" location="MIRA!A1" display="Mirani (66/11kV)" xr:uid="{3C0F26F9-6839-46EE-857A-20227DF1A097}"/>
    <hyperlink ref="B179" location="MIVA!A1" display="Miriam Vale (66/22kV)" xr:uid="{E6A83F36-2DE2-42DF-9CA4-29B97852BAAF}"/>
    <hyperlink ref="B180" location="MITC!A1" display="Mitchell (33/11kV)" xr:uid="{B7C454C6-E71A-42D5-878B-01FED7840CC2}"/>
    <hyperlink ref="B181" location="MOPA!A1" display="Mona Park (66/11kV)" xr:uid="{D724EC9A-2DE7-432B-8392-D715644A24CC}"/>
    <hyperlink ref="B182" location="MODA!A1" display="Monduran Dam (66/11kV)" xr:uid="{7E6350D8-6556-413C-B8DF-01EE8F0B845C}"/>
    <hyperlink ref="B183" location="MONT!A1" display="Monto (66/11kV)" xr:uid="{A66A915A-3DAB-4790-9CA9-42B2D6FD5C55}"/>
    <hyperlink ref="B184" location="MOOR!A1" display="Moorvale (66/11kV)" xr:uid="{958C0D8D-FBC6-4F89-BBE8-32A2E30AD02F}"/>
    <hyperlink ref="B185" location="MORA!A1" display="Moranbah Town (132/11kV)" xr:uid="{1C6BC56C-0366-4A48-A684-ECDA8D664383}"/>
    <hyperlink ref="B186" location="MOSS!A1" display="Mossman (66/22kV)" xr:uid="{ECDDBB8B-8AA8-4BC6-9668-8DF75F3A2EBE}"/>
    <hyperlink ref="B187" location="MOFO!A1" display="Mount Fox (66/33kV)" xr:uid="{999B75AC-7356-4466-8C07-6BFA94B0E597}"/>
    <hyperlink ref="B188" location="MLEP!A1" display="Mount Leyshon Pump (66/11kV)" xr:uid="{BC3934E3-1D99-4527-93C3-B403278FF0F1}"/>
    <hyperlink ref="B189" location="MORO!A1" display="Mount Rooper (66/11kV)" xr:uid="{D9D8C4D3-C826-4549-ACB9-EBD5D49E0613}"/>
    <hyperlink ref="B190" location="MOUR!A1" display="Moura (66/22kV)" xr:uid="{5D40C1F1-99B3-472C-B2B4-BE6354B7AE9F}"/>
    <hyperlink ref="B191" location="MOBA!A1" display="Mt Bassett (33/11kV)" xr:uid="{494AE747-3EB4-4A48-A581-621E5EBEAE9D}"/>
    <hyperlink ref="B192" location="MOGA!A1" display="Mt Garnet (66/22kV)" xr:uid="{F6CE1271-1CB8-4AEB-9077-D6CF9396DB24}"/>
    <hyperlink ref="B193" location="MOMO!A1" display="Mt Molloy (66/22kV)" xr:uid="{5E2DCF3B-0A53-45D2-BD98-4F843CB0CE50}"/>
    <hyperlink ref="B194" location="MOMR!A1" display="Mt Morgan (66/11kV)" xr:uid="{F13B2AF6-E58E-4FB1-BBD1-FC1E3F23C938}"/>
    <hyperlink ref="B195" location="MOMW!A1" display="Mt Mowbullan (33/11kV)" xr:uid="{4B44F4CA-7EF1-4F65-A832-C33DD812EDCE}"/>
    <hyperlink ref="B196" location="MOSI!A1" display="Mt Sibley (33/11kV)" xr:uid="{3A4C808A-BF68-4886-8B46-86C20D51D374}"/>
    <hyperlink ref="B197" location="MUTO!A1" display="Mundubbera Town (66/11kV)" xr:uid="{CB4C879A-5C0A-4024-9FA7-AC7EFB223D93}"/>
    <hyperlink ref="B198" location="MURG!A1" display="Murgon (66/11kV)" xr:uid="{E94DE87A-22E4-4FCB-8445-417DE407E718}"/>
    <hyperlink ref="B199" location="MUTA!A1" display="Mutarnee (66/11kV)" xr:uid="{C971801F-3511-4BAE-A8B1-0F00395BDAC1}"/>
    <hyperlink ref="B200" location="NANA!A1" display="Nanango (66/11kV)" xr:uid="{F503D8C5-56C7-4B4D-9A4C-8C68C20095A0}"/>
    <hyperlink ref="B201" location="NAND!A1" display="Nandi (33/11kV)" xr:uid="{4949DBB0-9DA3-4BB2-8C8E-0E71008E46AD}"/>
    <hyperlink ref="B202" location="NEBO!A1" display="Nebo (132/11kV)" xr:uid="{54493C7A-268A-4FD4-B9B4-192419B0073E}"/>
    <hyperlink ref="B203" location="NESM!A1" display="Neil Smith (66/11kV)" xr:uid="{C768D8E0-9070-47B0-A3D3-0BD454CC3F79}"/>
    <hyperlink ref="B204" location="NORM!A1" display="Normanton (66/22kV)" xr:uid="{1E021F6B-69A2-47C4-BF09-46B9F46821D0}"/>
    <hyperlink ref="B205" location="NOCL!A1" display="North Cloncurry (66/11kV)" xr:uid="{AC6DA695-DBCA-4803-B1F1-8F5DC1724F1B}"/>
    <hyperlink ref="B206" location="NOMA!A1" display="North Mackay (33/11kV)" xr:uid="{0827B673-6610-44C1-8442-7B26EF174B16}"/>
    <hyperlink ref="B207" location="NOST!A1" display="North Street (33/11kV)" xr:uid="{FD6A72E4-0E96-4E62-B476-11C446FD43C7}"/>
    <hyperlink ref="B208" location="NORW!A1" display="Norwin (33/11kV)" xr:uid="{64241F83-C4C2-4C73-B9FD-8CEF14050C3D}"/>
    <hyperlink ref="B209" location="OAKE!A1" display="Oakey (33/11kV)" xr:uid="{2DD892AF-39C7-4729-A9B4-71F928F7C4B5}"/>
    <hyperlink ref="B211" location="OONN!A1" display="Oonoonba (66/11kV)" xr:uid="{B0483E32-B53B-4FD6-AD5D-A9C8C72D507C}"/>
    <hyperlink ref="B212" location="OWAN!A1" display="Owanyilla (66/11kV)" xr:uid="{93CC74DD-2A3D-4B5E-9284-859521CF86DB}"/>
    <hyperlink ref="B213" location="PAMP!A1" display="Pampas (33/11kV)" xr:uid="{19C683AD-9B13-4588-95C4-3EC9AC5C46A0}"/>
    <hyperlink ref="B214" location="PAND!A1" display="Pandoin (66/22kV)" xr:uid="{D1DDA3FB-4583-4901-A9B0-670DD4F5A448}"/>
    <hyperlink ref="B215" location="PARK!A1" display="Parkhurst (66/11kV)" xr:uid="{D5BA7692-3404-4E99-942A-690A2D9886FD}"/>
    <hyperlink ref="B216" location="PERA!A1" display="Peranga (33/11kV)" xr:uid="{49E62A08-1459-4D30-A44B-AC7BCCBD347D}"/>
    <hyperlink ref="B217" location="PEAR!A1" display="Peter Arlett (66/11kV)" xr:uid="{88844909-F1C5-4DDC-A5D9-3994D28FD853}"/>
    <hyperlink ref="B218" location="PIAL!A1" display="Pialba (66/11kV)" xr:uid="{3183C911-E6BB-4701-9005-EC8B042541E9}"/>
    <hyperlink ref="B219" location="PINN!A1" display="Pinnacle (66/11kV)" xr:uid="{62E5D346-2C23-4294-95A7-EE22E62D55AC}"/>
    <hyperlink ref="B220" location="PIRR!A1" display="Pirrinuan (33/11kV)" xr:uid="{69102B7A-F0D7-42F8-B0D4-858624F97A32}"/>
    <hyperlink ref="B221" location="PLAN!A1" display="Planella (66/11kV)" xr:uid="{E1A73C20-F848-4C25-AD57-F1A84D47A0DA}"/>
    <hyperlink ref="B222" location="PLEY!A1" display="Pleystowe (33/11kV)" xr:uid="{3F77F9AA-A881-4D10-8844-75EE68C97333}"/>
    <hyperlink ref="B223" location="POVE!A1" display="Point Vernon (66/11kV)" xr:uid="{6F0D3CAB-49C3-40E9-87BF-EDE592791C56}"/>
    <hyperlink ref="B224" location="POZI!A1" display="Pozieres (33/11kV)" xr:uid="{7775B8EF-95A9-496B-8B8B-7E37D7F1ED97}"/>
    <hyperlink ref="B226" location="PROT!A1" display="Proston (66/11kV)" xr:uid="{62A1C7B3-0BAA-4475-923E-42699F27D902}"/>
    <hyperlink ref="B227" location="PURR!A1" display="Purrawunda (33/11kV)" xr:uid="{7637BF99-C155-4E93-8301-E57D86AA6901}"/>
    <hyperlink ref="B228" location="QUIL!A1" display="Quilpie (66/11kV)" xr:uid="{BB4D5187-EE3D-4C9D-848D-61FD63BA06FB}"/>
    <hyperlink ref="B229" location="RAGL!A1" display="Raglan (66/22kV)" xr:uid="{7B6F6440-E230-4D5D-A492-E8F41FCF7D86}"/>
    <hyperlink ref="B230" location="RASM!A1" display="Rasmussen (66/11kV)" xr:uid="{31584D8A-647C-4725-AB31-68304835E8AC}"/>
    <hyperlink ref="B231" location="RAVE!A1" display="Ravenshoe (66/22kV)" xr:uid="{3CE904C8-2000-4196-B933-755778CAC77C}"/>
    <hyperlink ref="B232" location="RAVN!A1" display="Ravenswood (66/11kV)" xr:uid="{E387DA7C-C893-4554-9BC9-E18E2F5997EC}"/>
    <hyperlink ref="B233" location="RICH!A1" display="Richmond (66/33kV)" xr:uid="{CB9F3541-39A6-41ED-B198-30DAA7E9FB5F}"/>
    <hyperlink ref="B234" location="ROGL!A1" display="Rockhampton Glenmore (66/11kV)" xr:uid="{25F20968-1AF9-46B5-A7D3-9ADB5A7D10E6}"/>
    <hyperlink ref="B235" location="ROSO!A1" display="Rockhampton South (66/11kV)" xr:uid="{37E894D0-CCC7-4B60-A4E6-4CDA8642AFCB}"/>
    <hyperlink ref="B236" location="ROST!A1" display="Rocky Street (66/11kV)" xr:uid="{915CEF66-B619-45E5-93FD-E981AB7C0D73}"/>
    <hyperlink ref="B237" location="ROLE!A1" display="Rolleston (66/22kV)" xr:uid="{F567B324-2A83-427B-80B5-C5934BB04F28}"/>
    <hyperlink ref="B239" location="ROLL!A1" display="Rollingstone (66/11kV)" xr:uid="{1583454C-70DC-4FDA-A8EF-B6FF5BC0450C}"/>
    <hyperlink ref="B242" location="ROEA!A1" display="Roma East (33/11kV)" xr:uid="{0A5E6F64-28CA-4405-90F3-91161BEDFF9C}"/>
    <hyperlink ref="B243" location="ROWE!A1" display="Roma West (33/11kV)" xr:uid="{2421B043-C10C-490A-9379-39AC3D5C23DA}"/>
    <hyperlink ref="B244" location="ROWO!A1" display="Roo Works (33/11kV)" xr:uid="{17917615-EE0E-4797-949C-01AC001EDB3E}"/>
    <hyperlink ref="B245" location="ROSE!A1" display="Rosella (33/11kV)" xr:uid="{DCC27DAB-C46F-42D3-94B1-6F276A1972A7}"/>
    <hyperlink ref="B246" location="ROPL!A1" display="Ross Plains (66/11kV)" xr:uid="{8A568D45-37DC-421C-88DA-3243F868104E}"/>
    <hyperlink ref="B247" location="SARI!A1" display="Sarina (33/11kV)" xr:uid="{9785B8FC-CBA5-46D7-B0BA-47935F6E28D2}"/>
    <hyperlink ref="B248" location="SAUN!A1" display="Saunders (66/11kV)" xr:uid="{F07E9A9B-CAE9-45BC-A10D-0095191E05BA}"/>
    <hyperlink ref="B249" location="SHUT!A1" display="Shutehaven (66/22kV)" xr:uid="{57958D4A-47AE-4314-9E68-076EA6B5FC74}"/>
    <hyperlink ref="B50" location="CAWD!A1" display="Cawdor Skid B  (33/11kV)" xr:uid="{553DDAFE-86DC-43FD-B239-664214C38BCD}"/>
    <hyperlink ref="B150" location="LARO!A1" display="Landing Road Skid D  (66/11kV)" xr:uid="{483640F5-B3B9-47E0-B37C-0BFDBCE5C29D}"/>
    <hyperlink ref="B58" location="SKIE!A1" display="Chinchilla Skid E  (33/11kV)" xr:uid="{03894AAD-26E7-4CB2-A9E5-2441AD172B27}"/>
    <hyperlink ref="B53" location="CHAL!A1" display="Charlton Skid K  (33/11kV)" xr:uid="{1BBE698D-05AE-4AF9-A09D-6F484CF00F2A}"/>
    <hyperlink ref="B250" location="SOBL!A1" display="South Blackwater (66/22kV)" xr:uid="{34CB579D-7DEB-48A1-AAEA-40117CC7EFEC}"/>
    <hyperlink ref="B251" location="SOBU!A1" display="South Bundaberg (66/11kV)" xr:uid="{C8445A3F-F83D-47DF-82D4-41693037B512}"/>
    <hyperlink ref="B252" location="SOKO!A1" display="South Kolan (66/11kV)" xr:uid="{0E0276F2-6388-4C23-AA88-7C05E9ADC75E}"/>
    <hyperlink ref="B253" location="SOMA!A1" display="South Mackay (33/11kV)" xr:uid="{58CA46F0-FB76-4308-BC62-1F77EFE725DC}"/>
    <hyperlink ref="B254" location="SOTO!A1" display="South Toowoomba (33/11kV)" xr:uid="{CF4322AB-F6F7-4897-AFAE-006BE219E511}"/>
    <hyperlink ref="B256" location="SAGE!A1" display="St. George (66/33kV)" xr:uid="{84273CFD-D704-4930-826C-0ECE73D057F6}"/>
    <hyperlink ref="B257" location="SAGT!A1" display="St. George Town (33/11kV)" xr:uid="{CD8EDAB9-E9CE-4E32-9691-24149ED32572}"/>
    <hyperlink ref="B258" location="STAM!A1" display="Stamford (66/33kV)" xr:uid="{CE3FCD40-6A01-4D78-9881-54C4DE2481DA}"/>
    <hyperlink ref="B260" location="STTO!A1" display="Stanthorpe Town (33/11kV)" xr:uid="{85B074B6-33F3-4B36-BBDC-E08D3FEC7A03}"/>
    <hyperlink ref="B261" location="STUA!A1" display="Stuart (66/11kV)" xr:uid="{977DE84E-BF7B-4D7F-B693-D1E4F50523DD}"/>
    <hyperlink ref="B262" location="TANB!A1" display="Tanby (66/22kV)" xr:uid="{A4DAB351-CAEA-4937-8232-3EB4B64D20DC}"/>
    <hyperlink ref="B263" location="TARA!A1" display="Tara (33/11kV)" xr:uid="{93213C86-A677-42C1-BD82-E49510365C4C}"/>
    <hyperlink ref="B264" location="TEST!A1" display="Tennyson Street (33/11kV)" xr:uid="{950407DA-6B3F-42D4-BD9B-89A5FDE32A94}"/>
    <hyperlink ref="B265" location="THEO!A1" display="Theodore (66/22kV)" xr:uid="{D110A584-A602-4CE0-9D33-0448F6179CB0}"/>
    <hyperlink ref="B266" location="TIER!A1" display="Tieri (66/22kV)" xr:uid="{65081F22-E28A-46EC-8020-E48727E8631F}"/>
    <hyperlink ref="B267" location="TWCE!A1" display="Toowoomba Central (110/11kV)" xr:uid="{5455B63E-2522-457C-9788-EAD3B2F0D544}"/>
    <hyperlink ref="B268" location="TORQ!A1" display="Torquay (66/11kV)" xr:uid="{BC1E7FB8-3E93-4C50-BF7B-D98C91269200}"/>
    <hyperlink ref="B269" location="TORR!A1" display="Torrington (33/11kV)" xr:uid="{08FCECE2-2152-4165-B4D2-07B1BF98E164}"/>
    <hyperlink ref="B271" location="TOPO!A1" display="Townsville Port (66/11kV)" xr:uid="{ED9E67EA-55FF-47E1-9E38-0BB748DE7711}"/>
    <hyperlink ref="B272" location="TUAN!A1" display="Tuan (66/11kV)" xr:uid="{C883FA96-95FA-4BB4-BEF6-0562E7FA73E6}"/>
    <hyperlink ref="B273" location="VERM!A1" display="Vermont (66/22kV)" xr:uid="{A4AE60BD-C307-4633-95D7-643E9D5BB35F}"/>
    <hyperlink ref="B274" location="WALL!A1" display="Wallaville (66/11kV)" xr:uid="{87C012D5-F4D8-4DCA-B529-A75F676D9160}"/>
    <hyperlink ref="B275" location="WAND!A1" display="Wandoan (33/22kV)" xr:uid="{77AB6307-7B10-44DD-8A0B-C4E598B60FDB}"/>
    <hyperlink ref="B277" location="WAEA!A1" display="Warwick East (33/11kV)" xr:uid="{1B1AFB08-7F95-4ADF-9BEF-A7B8C3B322E7}"/>
    <hyperlink ref="B278" location="WEBU!A1" display="West Bundaberg (66/11kV)" xr:uid="{472318B6-A014-4E61-88BF-E98172BA3761}"/>
    <hyperlink ref="B279" location="WEDA!A1" display="West Dalby (33/11kV)" xr:uid="{1A5A5197-E7F1-46DC-BED8-2EEEB11A84B9}"/>
    <hyperlink ref="B280" location="WEMA!A1" display="West Mackay (33/11kV)" xr:uid="{0B68E14E-D868-4514-8049-A5A7F772DAF2}"/>
    <hyperlink ref="B281" location="WETO!A1" display="West Toowoomba (33/11kV)" xr:uid="{121DAD28-EA5F-452F-99B3-B5BEC037AF3C}"/>
    <hyperlink ref="B282" location="WEWA!A1" display="West Warwick (33/11kV)" xr:uid="{FE705EA5-F81D-4F3A-B29D-02DDEAE673A9}"/>
    <hyperlink ref="B283" location="WINT!A1" display="Winton (66/11kV)" xr:uid="{46B3B546-16F7-47E7-8286-6E5303116E63}"/>
    <hyperlink ref="B284" location="WIRR!A1" display="Wirralie (66/33kV)" xr:uid="{D0E190C6-B873-4049-977A-06B5C49206DC}"/>
    <hyperlink ref="B285" location="WOOG!A1" display="Woodgate (66/11kV)" xr:uid="{D1A31BE2-AC6B-4448-A765-87F9656DB8E1}"/>
    <hyperlink ref="B286" location="WOOD!A1" display="Woodhouse Station (66/11kV)" xr:uid="{5C403155-4CE0-4D00-8F4A-E44CE7484614}"/>
    <hyperlink ref="B287" location="WOSO!A1" display="Woodstock South (66/11kV)" xr:uid="{37AD023F-E2BF-4683-920D-2FDFA72C838F}"/>
    <hyperlink ref="B288" location="WOOL!A1" display="Woolooga (66/11kV)" xr:uid="{B50CAC5A-F993-4BE2-BEB5-76A2A96A9B45}"/>
    <hyperlink ref="B289" location="WOWA!A1" display="Wowan (66/22kV)" xr:uid="{2716A1FC-73EF-4462-86E2-64BFBDC78473}"/>
    <hyperlink ref="B290" location="YARR!A1" display="Yarraman (66/11kV)" xr:uid="{4ED40E45-4F56-46F8-A6C5-13257B338CB2}"/>
    <hyperlink ref="B292" location="YASO!A1" display="Yarranlea South (33/11kV)" xr:uid="{191A5557-2961-4DED-B43E-45073B54059A}"/>
    <hyperlink ref="B293" location="YEPP!A1" display="Yeppoon (66/11kV)" xr:uid="{F7A98960-0C57-44B4-94BA-9681BF75DB0A}"/>
    <hyperlink ref="B10" location="T065!A1" display="Alligator Creek BSP (132/33kV)" xr:uid="{D2A4156E-891E-4CBB-A8C0-3F01840AC175}"/>
    <hyperlink ref="B18" location="T072!A1" display="Barcaldine BSP (132/66kV)" xr:uid="{CFA26DAA-A895-4025-AD6E-C325E78699FF}"/>
    <hyperlink ref="B30" location="T130!A1" display="Boat Creek BSP (132/66kV)" xr:uid="{45B55738-3740-4C8F-AF3B-ED48648AB673}"/>
    <hyperlink ref="B35" location="T198!A1" display="Broadlea BSP (132/66kV)" xr:uid="{DF7247B4-4F77-4B3B-A83D-D24FAC433DC0}"/>
    <hyperlink ref="B38" location="BUND!A1" display="Bundaberg BSP (132/66kV)" xr:uid="{B75193A1-5335-4595-9B12-15E1373BC3F2}"/>
    <hyperlink ref="B57" location="CHIN!A1" display="Chinchilla BSP (132/33kV)" xr:uid="{04C118B1-28E3-4431-9DA3-B9CF147978EC}"/>
    <hyperlink ref="B60" location="CHUM!A1" display="Chumvale BSP (220/66kV)" xr:uid="{067B27F2-A003-44D2-8308-12BDD410789F}"/>
    <hyperlink ref="B63" location="CLBS!A1" display="Clermont BSP (132/66kV)" xr:uid="{77A13E72-E70B-4763-92BC-B06EC9058AE4}"/>
    <hyperlink ref="B67" location="COLU!A1" display="Columboola BSP (132/33kV)" xr:uid="{C45F4428-A49D-42D2-B076-1800E75F6357}"/>
    <hyperlink ref="B77" location="T188!A1" display="Daandine BSP (110/33kV)" xr:uid="{C2269FCB-C201-4DB1-A205-30CF83C2B310}"/>
    <hyperlink ref="B79" location="T002!A1" display="Dalby East BSP (110/33kV)" xr:uid="{75653A32-4691-4691-B5C3-AC5B2513EE13}"/>
    <hyperlink ref="B103" location="GEOR1!A1" display="Georgetown BSP (132/66kV)" xr:uid="{4841B586-08B9-4D4E-9A97-F801A1620079}"/>
    <hyperlink ref="B106" location="GLNO!A1" display="Gladstone North BSP (132/66kV)" xr:uid="{46DDBC5C-7A62-4292-A95C-8171BD3F9362}"/>
    <hyperlink ref="B115" location="T166!A1" display="Granite Creek BSP (132/66kV)" xr:uid="{786C61FE-CD5F-4B2C-9722-AE031CDC2C4D}"/>
    <hyperlink ref="B129" location="ISIS!A1" display="Isis BSP (132/66kV)" xr:uid="{EFC98214-9E7C-4B45-9357-8F69754EDA3D}"/>
    <hyperlink ref="B139" location="KILK!A1" display="Kilkivan BSP (132/66kV)" xr:uid="{AAA84D91-249C-4270-AE4A-4D6AD282771F}"/>
    <hyperlink ref="B148" location="T159!A1" display="Lakeland BSP (132/66kV)" xr:uid="{5494BDFB-92C6-45AE-8EEC-083EF48D1F43}"/>
    <hyperlink ref="B155" location="T176!A1" display="Louisa Creek BSP (132/33kV)" xr:uid="{6DF58BD4-7E86-443F-943B-FA3408903945}"/>
    <hyperlink ref="B162" location="MARY!A1" display="Maryborough BSP (132/66kV)" xr:uid="{FE122968-17B0-4D31-A518-636ADA0D69A4}"/>
    <hyperlink ref="B175" location="T095!A1" display="Millchester BSP (132/66kV)" xr:uid="{A4E42DB9-77CA-4CA3-98A4-B345CA014601}"/>
    <hyperlink ref="B210" location="T189!A1" display="Oakey BSP (110/33kV)" xr:uid="{1650BCAB-6739-4A0A-A949-FC6B3B50B260}"/>
    <hyperlink ref="B238" location="T163!A1" display="Rolleston BSP (132/66kV)" xr:uid="{FB65DC2D-48DB-4455-9240-9801D22751D5}"/>
    <hyperlink ref="B240" location="T083!A1" display="Roma 33kV BSP (132/33kV)" xr:uid="{CEC280C2-90F5-42DD-BADF-8A1297D8FA93}"/>
    <hyperlink ref="B241" location="ROMA!A1" display="Roma 66kV BSP (132/66kV)" xr:uid="{9D44A99D-E655-4472-81B1-C56A56667BC7}"/>
    <hyperlink ref="B255" location="T043!A1" display="South Toowoomba BSP (110/33kV)" xr:uid="{443C02BD-88C6-47C0-93DA-3C992C01C875}"/>
    <hyperlink ref="B259" location="STAN!A1" display="Stanthorpe BSP (110/33kV)" xr:uid="{2F957B09-B220-4692-9A5B-15AE0C7AB42F}"/>
    <hyperlink ref="B270" location="T116!A1" display="Torrington BSP (110/33kV)" xr:uid="{A6A94058-1247-44B0-AE43-C6FFCECD35E7}"/>
    <hyperlink ref="B276" location="T058!A1" display="Warwick BSP (110/33kV)" xr:uid="{B8FD9929-D63C-4728-ABEA-1C6025849110}"/>
    <hyperlink ref="B291" location="YARA!A1" display="Yarranlea BSP (110/33kV)" xr:uid="{C92A0649-5928-410E-AA12-E240E87A3B6A}"/>
    <hyperlink ref="B83" location="DISR!A1" display="Disraeli (66/11kV)" xr:uid="{CF52AB44-298E-47E2-8D66-DDE8218F2D83}"/>
    <hyperlink ref="B225" location="PRMI!A1" display="Proserpine Mill (66/11kV)" xr:uid="{BD8F4F11-CF2A-42E1-AEEA-679E8027E0C1}"/>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5" operator="containsText" id="{B50054B3-0F8A-4148-87D6-EA54E6061845}">
            <xm:f>NOT(ISERROR(SEARCH("No",E6)))</xm:f>
            <xm:f>"No"</xm:f>
            <x14:dxf>
              <fill>
                <patternFill>
                  <bgColor theme="5"/>
                </patternFill>
              </fill>
            </x14:dxf>
          </x14:cfRule>
          <xm:sqref>E6:N276</xm:sqref>
        </x14:conditionalFormatting>
        <x14:conditionalFormatting xmlns:xm="http://schemas.microsoft.com/office/excel/2006/main">
          <x14:cfRule type="containsText" priority="3" operator="containsText" id="{D3C14B69-8D6D-4281-BD2D-7D24C50EA60A}">
            <xm:f>NOT(ISERROR(SEARCH("No",E277)))</xm:f>
            <xm:f>"No"</xm:f>
            <x14:dxf>
              <fill>
                <patternFill>
                  <bgColor theme="5"/>
                </patternFill>
              </fill>
            </x14:dxf>
          </x14:cfRule>
          <xm:sqref>E277:N293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J51"/>
  <sheetViews>
    <sheetView showGridLines="0" topLeftCell="A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193</v>
      </c>
      <c r="J3" s="110"/>
      <c r="K3" s="110"/>
      <c r="L3" s="110"/>
      <c r="M3" s="110"/>
      <c r="N3" s="110"/>
      <c r="O3" s="110"/>
      <c r="P3" s="110"/>
      <c r="Q3" s="110"/>
      <c r="R3" s="110"/>
      <c r="S3" s="110"/>
      <c r="V3" s="112" t="s">
        <v>3</v>
      </c>
      <c r="W3" s="110"/>
      <c r="Y3" s="113" t="s">
        <v>194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195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196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197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10.8</v>
      </c>
      <c r="K28" s="87"/>
      <c r="L28" s="122">
        <v>10.8</v>
      </c>
      <c r="M28" s="87"/>
      <c r="N28" s="122">
        <v>10.8</v>
      </c>
      <c r="O28" s="87"/>
      <c r="P28" s="122">
        <v>10.8</v>
      </c>
      <c r="Q28" s="88"/>
      <c r="R28" s="87"/>
      <c r="S28" s="122">
        <v>10.9</v>
      </c>
      <c r="T28" s="87"/>
      <c r="U28" s="122">
        <v>7.8</v>
      </c>
      <c r="V28" s="87"/>
      <c r="W28" s="122">
        <v>9.1</v>
      </c>
      <c r="X28" s="88"/>
      <c r="Y28" s="88"/>
      <c r="Z28" s="88"/>
      <c r="AA28" s="87"/>
      <c r="AB28" s="3">
        <v>9.1</v>
      </c>
      <c r="AC28" s="91">
        <v>9</v>
      </c>
      <c r="AD28" s="88"/>
      <c r="AE28" s="87"/>
      <c r="AF28" s="4">
        <v>9.1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0.95299999999999996</v>
      </c>
      <c r="K31" s="87"/>
      <c r="L31" s="124">
        <v>0.95299999999999996</v>
      </c>
      <c r="M31" s="87"/>
      <c r="N31" s="124">
        <v>0.95299999999999996</v>
      </c>
      <c r="O31" s="87"/>
      <c r="P31" s="124">
        <v>0.95299999999999996</v>
      </c>
      <c r="Q31" s="88"/>
      <c r="R31" s="87"/>
      <c r="S31" s="124">
        <v>0.95299999999999996</v>
      </c>
      <c r="T31" s="87"/>
      <c r="U31" s="124">
        <v>0.98</v>
      </c>
      <c r="V31" s="87"/>
      <c r="W31" s="124">
        <v>0.98</v>
      </c>
      <c r="X31" s="88"/>
      <c r="Y31" s="88"/>
      <c r="Z31" s="88"/>
      <c r="AA31" s="87"/>
      <c r="AB31" s="7">
        <v>0.98</v>
      </c>
      <c r="AC31" s="94">
        <v>0.98</v>
      </c>
      <c r="AD31" s="88"/>
      <c r="AE31" s="87"/>
      <c r="AF31" s="8">
        <v>0.98</v>
      </c>
    </row>
    <row r="32" spans="4:32" ht="13.15" customHeight="1" x14ac:dyDescent="0.25">
      <c r="E32" s="89" t="s">
        <v>34</v>
      </c>
      <c r="F32" s="88"/>
      <c r="G32" s="88"/>
      <c r="H32" s="88"/>
      <c r="I32" s="90"/>
      <c r="J32" s="122">
        <v>5.8</v>
      </c>
      <c r="K32" s="87"/>
      <c r="L32" s="122">
        <v>5.8</v>
      </c>
      <c r="M32" s="87"/>
      <c r="N32" s="122">
        <v>5.8</v>
      </c>
      <c r="O32" s="87"/>
      <c r="P32" s="122">
        <v>5.8</v>
      </c>
      <c r="Q32" s="88"/>
      <c r="R32" s="87"/>
      <c r="S32" s="122">
        <v>5.8</v>
      </c>
      <c r="T32" s="87"/>
      <c r="U32" s="122">
        <v>6</v>
      </c>
      <c r="V32" s="87"/>
      <c r="W32" s="122">
        <v>6</v>
      </c>
      <c r="X32" s="88"/>
      <c r="Y32" s="88"/>
      <c r="Z32" s="88"/>
      <c r="AA32" s="87"/>
      <c r="AB32" s="3">
        <v>6</v>
      </c>
      <c r="AC32" s="91">
        <v>6</v>
      </c>
      <c r="AD32" s="88"/>
      <c r="AE32" s="87"/>
      <c r="AF32" s="4">
        <v>6</v>
      </c>
    </row>
    <row r="33" spans="5:32" ht="13.15" customHeight="1" x14ac:dyDescent="0.25">
      <c r="E33" s="92" t="s">
        <v>35</v>
      </c>
      <c r="F33" s="88"/>
      <c r="G33" s="88"/>
      <c r="H33" s="88"/>
      <c r="I33" s="90"/>
      <c r="J33" s="123">
        <v>9.6999999999999993</v>
      </c>
      <c r="K33" s="87"/>
      <c r="L33" s="123">
        <v>9.6999999999999993</v>
      </c>
      <c r="M33" s="87"/>
      <c r="N33" s="123">
        <v>9.6999999999999993</v>
      </c>
      <c r="O33" s="87"/>
      <c r="P33" s="123">
        <v>9.8000000000000007</v>
      </c>
      <c r="Q33" s="88"/>
      <c r="R33" s="87"/>
      <c r="S33" s="123">
        <v>9.8000000000000007</v>
      </c>
      <c r="T33" s="87"/>
      <c r="U33" s="123">
        <v>7.4</v>
      </c>
      <c r="V33" s="87"/>
      <c r="W33" s="123">
        <v>8.6</v>
      </c>
      <c r="X33" s="88"/>
      <c r="Y33" s="88"/>
      <c r="Z33" s="88"/>
      <c r="AA33" s="87"/>
      <c r="AB33" s="9">
        <v>8.6</v>
      </c>
      <c r="AC33" s="93">
        <v>8.5</v>
      </c>
      <c r="AD33" s="88"/>
      <c r="AE33" s="87"/>
      <c r="AF33" s="10">
        <v>8.6</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198</v>
      </c>
      <c r="K35" s="87"/>
      <c r="L35" s="121" t="s">
        <v>198</v>
      </c>
      <c r="M35" s="87"/>
      <c r="N35" s="121" t="s">
        <v>198</v>
      </c>
      <c r="O35" s="87"/>
      <c r="P35" s="121" t="s">
        <v>198</v>
      </c>
      <c r="Q35" s="88"/>
      <c r="R35" s="87"/>
      <c r="S35" s="121" t="s">
        <v>198</v>
      </c>
      <c r="T35" s="87"/>
      <c r="U35" s="121" t="s">
        <v>198</v>
      </c>
      <c r="V35" s="87"/>
      <c r="W35" s="121" t="s">
        <v>198</v>
      </c>
      <c r="X35" s="88"/>
      <c r="Y35" s="88"/>
      <c r="Z35" s="88"/>
      <c r="AA35" s="87"/>
      <c r="AB35" s="5" t="s">
        <v>198</v>
      </c>
      <c r="AC35" s="86" t="s">
        <v>198</v>
      </c>
      <c r="AD35" s="88"/>
      <c r="AE35" s="87"/>
      <c r="AF35" s="6" t="s">
        <v>198</v>
      </c>
    </row>
    <row r="36" spans="5:32" ht="13.15" customHeight="1" x14ac:dyDescent="0.25">
      <c r="E36" s="89" t="s">
        <v>39</v>
      </c>
      <c r="F36" s="88"/>
      <c r="G36" s="88"/>
      <c r="H36" s="88"/>
      <c r="I36" s="90"/>
      <c r="J36" s="122">
        <v>3.9</v>
      </c>
      <c r="K36" s="87"/>
      <c r="L36" s="122">
        <v>3.9</v>
      </c>
      <c r="M36" s="87"/>
      <c r="N36" s="122">
        <v>3.9</v>
      </c>
      <c r="O36" s="87"/>
      <c r="P36" s="122">
        <v>4</v>
      </c>
      <c r="Q36" s="88"/>
      <c r="R36" s="87"/>
      <c r="S36" s="122">
        <v>4</v>
      </c>
      <c r="T36" s="87"/>
      <c r="U36" s="122">
        <v>1.4</v>
      </c>
      <c r="V36" s="87"/>
      <c r="W36" s="122">
        <v>2.6</v>
      </c>
      <c r="X36" s="88"/>
      <c r="Y36" s="88"/>
      <c r="Z36" s="88"/>
      <c r="AA36" s="87"/>
      <c r="AB36" s="3">
        <v>2.6</v>
      </c>
      <c r="AC36" s="91">
        <v>2.5</v>
      </c>
      <c r="AD36" s="88"/>
      <c r="AE36" s="87"/>
      <c r="AF36" s="4">
        <v>2.6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0.5</v>
      </c>
      <c r="K39" s="87"/>
      <c r="L39" s="122">
        <v>0.5</v>
      </c>
      <c r="M39" s="87"/>
      <c r="N39" s="122">
        <v>0.5</v>
      </c>
      <c r="O39" s="87"/>
      <c r="P39" s="122">
        <v>0.5</v>
      </c>
      <c r="Q39" s="88"/>
      <c r="R39" s="87"/>
      <c r="S39" s="122">
        <v>0.5</v>
      </c>
      <c r="T39" s="87"/>
      <c r="U39" s="122">
        <v>0.5</v>
      </c>
      <c r="V39" s="87"/>
      <c r="W39" s="122">
        <v>0.5</v>
      </c>
      <c r="X39" s="88"/>
      <c r="Y39" s="88"/>
      <c r="Z39" s="88"/>
      <c r="AA39" s="87"/>
      <c r="AB39" s="3">
        <v>0.5</v>
      </c>
      <c r="AC39" s="91">
        <v>0.5</v>
      </c>
      <c r="AD39" s="88"/>
      <c r="AE39" s="87"/>
      <c r="AF39" s="4">
        <v>0.5</v>
      </c>
    </row>
    <row r="40" spans="5:32" x14ac:dyDescent="0.25">
      <c r="E40" s="89" t="s">
        <v>43</v>
      </c>
      <c r="F40" s="88"/>
      <c r="G40" s="88"/>
      <c r="H40" s="88"/>
      <c r="I40" s="90"/>
      <c r="J40" s="122">
        <v>3.3</v>
      </c>
      <c r="K40" s="87"/>
      <c r="L40" s="122">
        <v>3.3</v>
      </c>
      <c r="M40" s="87"/>
      <c r="N40" s="122">
        <v>3.3</v>
      </c>
      <c r="O40" s="87"/>
      <c r="P40" s="122">
        <v>3.3</v>
      </c>
      <c r="Q40" s="88"/>
      <c r="R40" s="87"/>
      <c r="S40" s="122">
        <v>3.3</v>
      </c>
      <c r="T40" s="87"/>
      <c r="U40" s="122">
        <v>3.3</v>
      </c>
      <c r="V40" s="87"/>
      <c r="W40" s="122">
        <v>3.3</v>
      </c>
      <c r="X40" s="88"/>
      <c r="Y40" s="88"/>
      <c r="Z40" s="88"/>
      <c r="AA40" s="87"/>
      <c r="AB40" s="3">
        <v>3.3</v>
      </c>
      <c r="AC40" s="91">
        <v>3.3</v>
      </c>
      <c r="AD40" s="88"/>
      <c r="AE40" s="87"/>
      <c r="AF40" s="4">
        <v>3.3</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2">
        <v>0.1</v>
      </c>
      <c r="K43" s="87"/>
      <c r="L43" s="122">
        <v>0.1</v>
      </c>
      <c r="M43" s="87"/>
      <c r="N43" s="122">
        <v>0.1</v>
      </c>
      <c r="O43" s="87"/>
      <c r="P43" s="122">
        <v>0.2</v>
      </c>
      <c r="Q43" s="88"/>
      <c r="R43" s="87"/>
      <c r="S43" s="122">
        <v>0.2</v>
      </c>
      <c r="T43" s="87"/>
      <c r="U43" s="121"/>
      <c r="V43" s="87"/>
      <c r="W43" s="121"/>
      <c r="X43" s="88"/>
      <c r="Y43" s="88"/>
      <c r="Z43" s="88"/>
      <c r="AA43" s="87"/>
      <c r="AB43" s="5"/>
      <c r="AC43" s="86"/>
      <c r="AD43" s="88"/>
      <c r="AE43" s="87"/>
      <c r="AF43" s="6"/>
    </row>
    <row r="44" spans="5:32" x14ac:dyDescent="0.25">
      <c r="E44" s="89" t="s">
        <v>47</v>
      </c>
      <c r="F44" s="88"/>
      <c r="G44" s="88"/>
      <c r="H44" s="88"/>
      <c r="I44" s="90"/>
      <c r="J44" s="122">
        <v>0.1</v>
      </c>
      <c r="K44" s="87"/>
      <c r="L44" s="122">
        <v>0.1</v>
      </c>
      <c r="M44" s="87"/>
      <c r="N44" s="122">
        <v>0.1</v>
      </c>
      <c r="O44" s="87"/>
      <c r="P44" s="122">
        <v>0.2</v>
      </c>
      <c r="Q44" s="88"/>
      <c r="R44" s="87"/>
      <c r="S44" s="122">
        <v>0.2</v>
      </c>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26" t="s">
        <v>199</v>
      </c>
      <c r="K46" s="78"/>
      <c r="L46" s="126" t="s">
        <v>199</v>
      </c>
      <c r="M46" s="78"/>
      <c r="N46" s="126" t="s">
        <v>199</v>
      </c>
      <c r="O46" s="78"/>
      <c r="P46" s="126" t="s">
        <v>199</v>
      </c>
      <c r="Q46" s="85"/>
      <c r="R46" s="78"/>
      <c r="S46" s="126" t="s">
        <v>199</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sk8Di3A+kgsNujYmgvwvC/gN22mdH6BNXJnRZ6CC2wByt9pLrsk7OUPiiWNVDNWk/HGTHDq8kRVvh4rShLeRbw==" saltValue="8k9S+IBSIaL2dfQG4tIqZ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965D1F8-3651-4361-BA83-263404B019A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BROX - Broxburn (33/11kV)</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J51"/>
  <sheetViews>
    <sheetView showGridLines="0" topLeftCell="A5"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204</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205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206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80.3</v>
      </c>
      <c r="K26" s="87"/>
      <c r="L26" s="122">
        <v>80.3</v>
      </c>
      <c r="M26" s="87"/>
      <c r="N26" s="122">
        <v>80.3</v>
      </c>
      <c r="O26" s="87"/>
      <c r="P26" s="122">
        <v>80.3</v>
      </c>
      <c r="Q26" s="88"/>
      <c r="R26" s="87"/>
      <c r="S26" s="122">
        <v>80.3</v>
      </c>
      <c r="T26" s="87"/>
      <c r="U26" s="122">
        <v>87.4</v>
      </c>
      <c r="V26" s="87"/>
      <c r="W26" s="122">
        <v>87.4</v>
      </c>
      <c r="X26" s="88"/>
      <c r="Y26" s="88"/>
      <c r="Z26" s="88"/>
      <c r="AA26" s="87"/>
      <c r="AB26" s="3">
        <v>87.4</v>
      </c>
      <c r="AC26" s="91">
        <v>87.4</v>
      </c>
      <c r="AD26" s="88"/>
      <c r="AE26" s="87"/>
      <c r="AF26" s="4">
        <v>87.4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17.600000000000001</v>
      </c>
      <c r="K28" s="87"/>
      <c r="L28" s="122">
        <v>17.399999999999999</v>
      </c>
      <c r="M28" s="87"/>
      <c r="N28" s="122">
        <v>17.3</v>
      </c>
      <c r="O28" s="87"/>
      <c r="P28" s="122">
        <v>17.3</v>
      </c>
      <c r="Q28" s="88"/>
      <c r="R28" s="87"/>
      <c r="S28" s="122">
        <v>17.3</v>
      </c>
      <c r="T28" s="87"/>
      <c r="U28" s="122">
        <v>13.9</v>
      </c>
      <c r="V28" s="87"/>
      <c r="W28" s="122">
        <v>13.7</v>
      </c>
      <c r="X28" s="88"/>
      <c r="Y28" s="88"/>
      <c r="Z28" s="88"/>
      <c r="AA28" s="87"/>
      <c r="AB28" s="3">
        <v>13.4</v>
      </c>
      <c r="AC28" s="91">
        <v>13.3</v>
      </c>
      <c r="AD28" s="88"/>
      <c r="AE28" s="87"/>
      <c r="AF28" s="4">
        <v>13.3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0.99199999999999999</v>
      </c>
      <c r="K31" s="87"/>
      <c r="L31" s="124">
        <v>0.99199999999999999</v>
      </c>
      <c r="M31" s="87"/>
      <c r="N31" s="124">
        <v>0.99299999999999999</v>
      </c>
      <c r="O31" s="87"/>
      <c r="P31" s="124">
        <v>0.99299999999999999</v>
      </c>
      <c r="Q31" s="88"/>
      <c r="R31" s="87"/>
      <c r="S31" s="124">
        <v>0.99299999999999999</v>
      </c>
      <c r="T31" s="87"/>
      <c r="U31" s="124">
        <v>0.94499999999999995</v>
      </c>
      <c r="V31" s="87"/>
      <c r="W31" s="124">
        <v>0.93600000000000005</v>
      </c>
      <c r="X31" s="88"/>
      <c r="Y31" s="88"/>
      <c r="Z31" s="88"/>
      <c r="AA31" s="87"/>
      <c r="AB31" s="7">
        <v>0.93600000000000005</v>
      </c>
      <c r="AC31" s="94">
        <v>0.94499999999999995</v>
      </c>
      <c r="AD31" s="88"/>
      <c r="AE31" s="87"/>
      <c r="AF31" s="8">
        <v>0.93600000000000005</v>
      </c>
    </row>
    <row r="32" spans="4:32" ht="13.15" customHeight="1" x14ac:dyDescent="0.25">
      <c r="E32" s="89" t="s">
        <v>34</v>
      </c>
      <c r="F32" s="88"/>
      <c r="G32" s="88"/>
      <c r="H32" s="88"/>
      <c r="I32" s="90"/>
      <c r="J32" s="122">
        <v>43.1</v>
      </c>
      <c r="K32" s="87"/>
      <c r="L32" s="122">
        <v>43.1</v>
      </c>
      <c r="M32" s="87"/>
      <c r="N32" s="122">
        <v>43.1</v>
      </c>
      <c r="O32" s="87"/>
      <c r="P32" s="122">
        <v>43.1</v>
      </c>
      <c r="Q32" s="88"/>
      <c r="R32" s="87"/>
      <c r="S32" s="122">
        <v>43.1</v>
      </c>
      <c r="T32" s="87"/>
      <c r="U32" s="122">
        <v>45.8</v>
      </c>
      <c r="V32" s="87"/>
      <c r="W32" s="122">
        <v>45.8</v>
      </c>
      <c r="X32" s="88"/>
      <c r="Y32" s="88"/>
      <c r="Z32" s="88"/>
      <c r="AA32" s="87"/>
      <c r="AB32" s="3">
        <v>45.8</v>
      </c>
      <c r="AC32" s="91">
        <v>45.8</v>
      </c>
      <c r="AD32" s="88"/>
      <c r="AE32" s="87"/>
      <c r="AF32" s="4">
        <v>45.8</v>
      </c>
    </row>
    <row r="33" spans="5:32" ht="13.15" customHeight="1" x14ac:dyDescent="0.25">
      <c r="E33" s="92" t="s">
        <v>35</v>
      </c>
      <c r="F33" s="88"/>
      <c r="G33" s="88"/>
      <c r="H33" s="88"/>
      <c r="I33" s="90"/>
      <c r="J33" s="123">
        <v>16.399999999999999</v>
      </c>
      <c r="K33" s="87"/>
      <c r="L33" s="123">
        <v>16.2</v>
      </c>
      <c r="M33" s="87"/>
      <c r="N33" s="123">
        <v>16.100000000000001</v>
      </c>
      <c r="O33" s="87"/>
      <c r="P33" s="123">
        <v>16.100000000000001</v>
      </c>
      <c r="Q33" s="88"/>
      <c r="R33" s="87"/>
      <c r="S33" s="123">
        <v>16.100000000000001</v>
      </c>
      <c r="T33" s="87"/>
      <c r="U33" s="123">
        <v>13</v>
      </c>
      <c r="V33" s="87"/>
      <c r="W33" s="123">
        <v>12.8</v>
      </c>
      <c r="X33" s="88"/>
      <c r="Y33" s="88"/>
      <c r="Z33" s="88"/>
      <c r="AA33" s="87"/>
      <c r="AB33" s="9">
        <v>12.6</v>
      </c>
      <c r="AC33" s="93">
        <v>12.5</v>
      </c>
      <c r="AD33" s="88"/>
      <c r="AE33" s="87"/>
      <c r="AF33" s="10">
        <v>12.5</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0.7</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WKFLr4u71OaJQZPxZ8W+8nsgLmEWpiHkU8if/8AG/ievOc2fmx+2sglSazshbcZRdhlk3JC92EUorI7X3Mxpg==" saltValue="kBlJvfmMAJu9gsTI8Odw+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171325B-13B7-41CD-8C47-72886940BD1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BUCE - Bundaberg Central (66/11kV)</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200</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201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202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203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14.2</v>
      </c>
      <c r="K26" s="87"/>
      <c r="L26" s="122">
        <v>14.2</v>
      </c>
      <c r="M26" s="87"/>
      <c r="N26" s="122">
        <v>14.2</v>
      </c>
      <c r="O26" s="87"/>
      <c r="P26" s="122">
        <v>14.2</v>
      </c>
      <c r="Q26" s="88"/>
      <c r="R26" s="87"/>
      <c r="S26" s="122">
        <v>14.2</v>
      </c>
      <c r="T26" s="87"/>
      <c r="U26" s="122">
        <v>15</v>
      </c>
      <c r="V26" s="87"/>
      <c r="W26" s="122">
        <v>15</v>
      </c>
      <c r="X26" s="88"/>
      <c r="Y26" s="88"/>
      <c r="Z26" s="88"/>
      <c r="AA26" s="87"/>
      <c r="AB26" s="3">
        <v>15</v>
      </c>
      <c r="AC26" s="91">
        <v>15</v>
      </c>
      <c r="AD26" s="88"/>
      <c r="AE26" s="87"/>
      <c r="AF26" s="4">
        <v>15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3.6</v>
      </c>
      <c r="K28" s="87"/>
      <c r="L28" s="122">
        <v>3.6</v>
      </c>
      <c r="M28" s="87"/>
      <c r="N28" s="122">
        <v>3.6</v>
      </c>
      <c r="O28" s="87"/>
      <c r="P28" s="122">
        <v>3.7</v>
      </c>
      <c r="Q28" s="88"/>
      <c r="R28" s="87"/>
      <c r="S28" s="122">
        <v>3.7</v>
      </c>
      <c r="T28" s="87"/>
      <c r="U28" s="122">
        <v>1.9</v>
      </c>
      <c r="V28" s="87"/>
      <c r="W28" s="122">
        <v>1.9</v>
      </c>
      <c r="X28" s="88"/>
      <c r="Y28" s="88"/>
      <c r="Z28" s="88"/>
      <c r="AA28" s="87"/>
      <c r="AB28" s="3">
        <v>1.8</v>
      </c>
      <c r="AC28" s="91">
        <v>1.8</v>
      </c>
      <c r="AD28" s="88"/>
      <c r="AE28" s="87"/>
      <c r="AF28" s="4">
        <v>1.9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0.91700000000000004</v>
      </c>
      <c r="K31" s="87"/>
      <c r="L31" s="124">
        <v>0.91700000000000004</v>
      </c>
      <c r="M31" s="87"/>
      <c r="N31" s="124">
        <v>0.91700000000000004</v>
      </c>
      <c r="O31" s="87"/>
      <c r="P31" s="124">
        <v>0.91700000000000004</v>
      </c>
      <c r="Q31" s="88"/>
      <c r="R31" s="87"/>
      <c r="S31" s="124">
        <v>0.91700000000000004</v>
      </c>
      <c r="T31" s="87"/>
      <c r="U31" s="124">
        <v>0.92100000000000004</v>
      </c>
      <c r="V31" s="87"/>
      <c r="W31" s="124">
        <v>0.92100000000000004</v>
      </c>
      <c r="X31" s="88"/>
      <c r="Y31" s="88"/>
      <c r="Z31" s="88"/>
      <c r="AA31" s="87"/>
      <c r="AB31" s="7">
        <v>0.92100000000000004</v>
      </c>
      <c r="AC31" s="94">
        <v>0.92100000000000004</v>
      </c>
      <c r="AD31" s="88"/>
      <c r="AE31" s="87"/>
      <c r="AF31" s="8">
        <v>0.92100000000000004</v>
      </c>
    </row>
    <row r="32" spans="4:32" ht="13.15" customHeight="1" x14ac:dyDescent="0.25">
      <c r="E32" s="89" t="s">
        <v>34</v>
      </c>
      <c r="F32" s="88"/>
      <c r="G32" s="88"/>
      <c r="H32" s="88"/>
      <c r="I32" s="90"/>
      <c r="J32" s="122">
        <v>7.5</v>
      </c>
      <c r="K32" s="87"/>
      <c r="L32" s="122">
        <v>7.5</v>
      </c>
      <c r="M32" s="87"/>
      <c r="N32" s="122">
        <v>7.5</v>
      </c>
      <c r="O32" s="87"/>
      <c r="P32" s="122">
        <v>7.5</v>
      </c>
      <c r="Q32" s="88"/>
      <c r="R32" s="87"/>
      <c r="S32" s="122">
        <v>7.5</v>
      </c>
      <c r="T32" s="87"/>
      <c r="U32" s="122">
        <v>7.5</v>
      </c>
      <c r="V32" s="87"/>
      <c r="W32" s="122">
        <v>7.5</v>
      </c>
      <c r="X32" s="88"/>
      <c r="Y32" s="88"/>
      <c r="Z32" s="88"/>
      <c r="AA32" s="87"/>
      <c r="AB32" s="3">
        <v>7.5</v>
      </c>
      <c r="AC32" s="91">
        <v>7.5</v>
      </c>
      <c r="AD32" s="88"/>
      <c r="AE32" s="87"/>
      <c r="AF32" s="4">
        <v>7.5</v>
      </c>
    </row>
    <row r="33" spans="5:32" ht="13.15" customHeight="1" x14ac:dyDescent="0.25">
      <c r="E33" s="92" t="s">
        <v>35</v>
      </c>
      <c r="F33" s="88"/>
      <c r="G33" s="88"/>
      <c r="H33" s="88"/>
      <c r="I33" s="90"/>
      <c r="J33" s="123">
        <v>3.5</v>
      </c>
      <c r="K33" s="87"/>
      <c r="L33" s="123">
        <v>3.5</v>
      </c>
      <c r="M33" s="87"/>
      <c r="N33" s="123">
        <v>3.5</v>
      </c>
      <c r="O33" s="87"/>
      <c r="P33" s="123">
        <v>3.6</v>
      </c>
      <c r="Q33" s="88"/>
      <c r="R33" s="87"/>
      <c r="S33" s="123">
        <v>3.6</v>
      </c>
      <c r="T33" s="87"/>
      <c r="U33" s="123">
        <v>1.8</v>
      </c>
      <c r="V33" s="87"/>
      <c r="W33" s="123">
        <v>1.8</v>
      </c>
      <c r="X33" s="88"/>
      <c r="Y33" s="88"/>
      <c r="Z33" s="88"/>
      <c r="AA33" s="87"/>
      <c r="AB33" s="9">
        <v>1.8</v>
      </c>
      <c r="AC33" s="93">
        <v>1.8</v>
      </c>
      <c r="AD33" s="88"/>
      <c r="AE33" s="87"/>
      <c r="AF33" s="10">
        <v>1.8</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A8ml2XHRr1VdSdsJqO5LRY8RhLxaRpgwzrRfDzO29WXugkDpzi4VN/3ERi9ga5Nc/UjpzwUCqi2bKKLKny2pg==" saltValue="SS2T2/f5NfMGwHcvyFlls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7651F54-D7A1-4CC7-8D54-A94E7877A3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BULL - Bullyard (66/11kV)</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dimension ref="B1:AI49"/>
  <sheetViews>
    <sheetView showGridLines="0" topLeftCell="A2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1868</v>
      </c>
      <c r="I3" s="110"/>
      <c r="J3" s="110"/>
      <c r="K3" s="110"/>
      <c r="L3" s="110"/>
      <c r="M3" s="110"/>
      <c r="N3" s="110"/>
      <c r="O3" s="110"/>
      <c r="P3" s="110"/>
      <c r="Q3" s="110"/>
      <c r="R3" s="110"/>
      <c r="U3" s="112" t="s">
        <v>3</v>
      </c>
      <c r="V3" s="110"/>
      <c r="X3" s="113" t="s">
        <v>1187</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121</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1188</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365</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1189</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226.4</v>
      </c>
      <c r="J24" s="87"/>
      <c r="K24" s="122">
        <v>226.4</v>
      </c>
      <c r="L24" s="87"/>
      <c r="M24" s="122">
        <v>226.4</v>
      </c>
      <c r="N24" s="87"/>
      <c r="O24" s="122">
        <v>226.4</v>
      </c>
      <c r="P24" s="88"/>
      <c r="Q24" s="87"/>
      <c r="R24" s="122">
        <v>226.4</v>
      </c>
      <c r="S24" s="87"/>
      <c r="T24" s="122">
        <v>250.8</v>
      </c>
      <c r="U24" s="87"/>
      <c r="V24" s="122">
        <v>250.8</v>
      </c>
      <c r="W24" s="88"/>
      <c r="X24" s="88"/>
      <c r="Y24" s="88"/>
      <c r="Z24" s="87"/>
      <c r="AA24" s="3">
        <v>250.8</v>
      </c>
      <c r="AB24" s="91">
        <v>250.8</v>
      </c>
      <c r="AC24" s="88"/>
      <c r="AD24" s="87"/>
      <c r="AE24" s="4">
        <v>250.8</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0.1</v>
      </c>
      <c r="U25" s="87"/>
      <c r="V25" s="122">
        <v>0.1</v>
      </c>
      <c r="W25" s="88"/>
      <c r="X25" s="88"/>
      <c r="Y25" s="88"/>
      <c r="Z25" s="87"/>
      <c r="AA25" s="3">
        <v>0.1</v>
      </c>
      <c r="AB25" s="91">
        <v>0.1</v>
      </c>
      <c r="AC25" s="88"/>
      <c r="AD25" s="87"/>
      <c r="AE25" s="4">
        <v>0.1</v>
      </c>
    </row>
    <row r="26" spans="4:31" ht="13.15" customHeight="1" x14ac:dyDescent="0.25">
      <c r="E26" s="89" t="s">
        <v>30</v>
      </c>
      <c r="F26" s="88"/>
      <c r="G26" s="88"/>
      <c r="H26" s="90"/>
      <c r="I26" s="122">
        <v>127.8</v>
      </c>
      <c r="J26" s="87"/>
      <c r="K26" s="122">
        <v>129.1</v>
      </c>
      <c r="L26" s="87"/>
      <c r="M26" s="122">
        <v>130.80000000000001</v>
      </c>
      <c r="N26" s="87"/>
      <c r="O26" s="122">
        <v>132.1</v>
      </c>
      <c r="P26" s="88"/>
      <c r="Q26" s="87"/>
      <c r="R26" s="122">
        <v>132.9</v>
      </c>
      <c r="S26" s="87"/>
      <c r="T26" s="122">
        <v>94.5</v>
      </c>
      <c r="U26" s="87"/>
      <c r="V26" s="122">
        <v>95.4</v>
      </c>
      <c r="W26" s="88"/>
      <c r="X26" s="88"/>
      <c r="Y26" s="88"/>
      <c r="Z26" s="87"/>
      <c r="AA26" s="3">
        <v>96.3</v>
      </c>
      <c r="AB26" s="91">
        <v>96.7</v>
      </c>
      <c r="AC26" s="88"/>
      <c r="AD26" s="87"/>
      <c r="AE26" s="4">
        <v>97.4</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0.98299999999999998</v>
      </c>
      <c r="J29" s="87"/>
      <c r="K29" s="124">
        <v>0.98299999999999998</v>
      </c>
      <c r="L29" s="87"/>
      <c r="M29" s="124">
        <v>0.98299999999999998</v>
      </c>
      <c r="N29" s="87"/>
      <c r="O29" s="124">
        <v>0.98299999999999998</v>
      </c>
      <c r="P29" s="88"/>
      <c r="Q29" s="87"/>
      <c r="R29" s="124">
        <v>0.98299999999999998</v>
      </c>
      <c r="S29" s="87"/>
      <c r="T29" s="124">
        <v>0.997</v>
      </c>
      <c r="U29" s="87"/>
      <c r="V29" s="124">
        <v>0.997</v>
      </c>
      <c r="W29" s="88"/>
      <c r="X29" s="88"/>
      <c r="Y29" s="88"/>
      <c r="Z29" s="87"/>
      <c r="AA29" s="7">
        <v>0.997</v>
      </c>
      <c r="AB29" s="94">
        <v>0.997</v>
      </c>
      <c r="AC29" s="88"/>
      <c r="AD29" s="87"/>
      <c r="AE29" s="8">
        <v>0.997</v>
      </c>
    </row>
    <row r="30" spans="4:31" ht="13.15" customHeight="1" x14ac:dyDescent="0.25">
      <c r="E30" s="89" t="s">
        <v>34</v>
      </c>
      <c r="F30" s="88"/>
      <c r="G30" s="88"/>
      <c r="H30" s="90"/>
      <c r="I30" s="122">
        <v>170.2</v>
      </c>
      <c r="J30" s="87"/>
      <c r="K30" s="122">
        <v>170.2</v>
      </c>
      <c r="L30" s="87"/>
      <c r="M30" s="122">
        <v>170.2</v>
      </c>
      <c r="N30" s="87"/>
      <c r="O30" s="122">
        <v>170.2</v>
      </c>
      <c r="P30" s="88"/>
      <c r="Q30" s="87"/>
      <c r="R30" s="122">
        <v>170.2</v>
      </c>
      <c r="S30" s="87"/>
      <c r="T30" s="122">
        <v>179.4</v>
      </c>
      <c r="U30" s="87"/>
      <c r="V30" s="122">
        <v>179.4</v>
      </c>
      <c r="W30" s="88"/>
      <c r="X30" s="88"/>
      <c r="Y30" s="88"/>
      <c r="Z30" s="87"/>
      <c r="AA30" s="3">
        <v>179.4</v>
      </c>
      <c r="AB30" s="91">
        <v>179.4</v>
      </c>
      <c r="AC30" s="88"/>
      <c r="AD30" s="87"/>
      <c r="AE30" s="4">
        <v>179.4</v>
      </c>
    </row>
    <row r="31" spans="4:31" ht="13.15" customHeight="1" x14ac:dyDescent="0.25">
      <c r="E31" s="92" t="s">
        <v>35</v>
      </c>
      <c r="F31" s="88"/>
      <c r="G31" s="88"/>
      <c r="H31" s="90"/>
      <c r="I31" s="123">
        <v>118.6</v>
      </c>
      <c r="J31" s="87"/>
      <c r="K31" s="123">
        <v>119.7</v>
      </c>
      <c r="L31" s="87"/>
      <c r="M31" s="123">
        <v>121.3</v>
      </c>
      <c r="N31" s="87"/>
      <c r="O31" s="123">
        <v>122.5</v>
      </c>
      <c r="P31" s="88"/>
      <c r="Q31" s="87"/>
      <c r="R31" s="123">
        <v>123.2</v>
      </c>
      <c r="S31" s="87"/>
      <c r="T31" s="123">
        <v>89.5</v>
      </c>
      <c r="U31" s="87"/>
      <c r="V31" s="123">
        <v>90.3</v>
      </c>
      <c r="W31" s="88"/>
      <c r="X31" s="88"/>
      <c r="Y31" s="88"/>
      <c r="Z31" s="87"/>
      <c r="AA31" s="9">
        <v>91</v>
      </c>
      <c r="AB31" s="93">
        <v>91.4</v>
      </c>
      <c r="AC31" s="88"/>
      <c r="AD31" s="87"/>
      <c r="AE31" s="10">
        <v>92.1</v>
      </c>
    </row>
    <row r="32" spans="4:31" ht="20.25" customHeight="1" x14ac:dyDescent="0.25">
      <c r="E32" s="89" t="s">
        <v>36</v>
      </c>
      <c r="F32" s="88"/>
      <c r="G32" s="88"/>
      <c r="H32" s="90"/>
      <c r="I32" s="121">
        <v>5.9</v>
      </c>
      <c r="J32" s="87"/>
      <c r="K32" s="121">
        <v>6</v>
      </c>
      <c r="L32" s="87"/>
      <c r="M32" s="121">
        <v>6.1</v>
      </c>
      <c r="N32" s="87"/>
      <c r="O32" s="121">
        <v>6.1</v>
      </c>
      <c r="P32" s="88"/>
      <c r="Q32" s="87"/>
      <c r="R32" s="121">
        <v>6.2</v>
      </c>
      <c r="S32" s="87"/>
      <c r="T32" s="121">
        <v>4.5</v>
      </c>
      <c r="U32" s="87"/>
      <c r="V32" s="121">
        <v>4.5</v>
      </c>
      <c r="W32" s="88"/>
      <c r="X32" s="88"/>
      <c r="Y32" s="88"/>
      <c r="Z32" s="87"/>
      <c r="AA32" s="11">
        <v>4.5999999999999996</v>
      </c>
      <c r="AB32" s="86">
        <v>4.5999999999999996</v>
      </c>
      <c r="AC32" s="88"/>
      <c r="AD32" s="87"/>
      <c r="AE32" s="12">
        <v>4.5999999999999996</v>
      </c>
    </row>
    <row r="33" spans="5:31" ht="20.25" customHeight="1" x14ac:dyDescent="0.25">
      <c r="E33" s="89" t="s">
        <v>37</v>
      </c>
      <c r="F33" s="88"/>
      <c r="G33" s="88"/>
      <c r="H33" s="90"/>
      <c r="I33" s="121" t="s">
        <v>677</v>
      </c>
      <c r="J33" s="87"/>
      <c r="K33" s="121" t="s">
        <v>677</v>
      </c>
      <c r="L33" s="87"/>
      <c r="M33" s="121" t="s">
        <v>677</v>
      </c>
      <c r="N33" s="87"/>
      <c r="O33" s="121" t="s">
        <v>677</v>
      </c>
      <c r="P33" s="88"/>
      <c r="Q33" s="87"/>
      <c r="R33" s="121" t="s">
        <v>677</v>
      </c>
      <c r="S33" s="87"/>
      <c r="T33" s="121" t="s">
        <v>677</v>
      </c>
      <c r="U33" s="87"/>
      <c r="V33" s="121" t="s">
        <v>677</v>
      </c>
      <c r="W33" s="88"/>
      <c r="X33" s="88"/>
      <c r="Y33" s="88"/>
      <c r="Z33" s="87"/>
      <c r="AA33" s="5" t="s">
        <v>677</v>
      </c>
      <c r="AB33" s="86" t="s">
        <v>677</v>
      </c>
      <c r="AC33" s="88"/>
      <c r="AD33" s="87"/>
      <c r="AE33" s="6" t="s">
        <v>677</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59</v>
      </c>
      <c r="J43" s="87"/>
      <c r="K43" s="121" t="s">
        <v>59</v>
      </c>
      <c r="L43" s="87"/>
      <c r="M43" s="121" t="s">
        <v>59</v>
      </c>
      <c r="N43" s="87"/>
      <c r="O43" s="121" t="s">
        <v>59</v>
      </c>
      <c r="P43" s="88"/>
      <c r="Q43" s="87"/>
      <c r="R43" s="121" t="s">
        <v>59</v>
      </c>
      <c r="S43" s="87"/>
      <c r="T43" s="121" t="s">
        <v>59</v>
      </c>
      <c r="U43" s="87"/>
      <c r="V43" s="121" t="s">
        <v>59</v>
      </c>
      <c r="W43" s="88"/>
      <c r="X43" s="88"/>
      <c r="Y43" s="88"/>
      <c r="Z43" s="87"/>
      <c r="AA43" s="5" t="s">
        <v>59</v>
      </c>
      <c r="AB43" s="86" t="s">
        <v>59</v>
      </c>
      <c r="AC43" s="88"/>
      <c r="AD43" s="87"/>
      <c r="AE43" s="6" t="s">
        <v>59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mum4kNSCgd8YrNTS7GwKrtMfCL0dYNW6nM2fLcoIh6IS653OUdt9wOBoXNvlIUAmO2OCBBAGEyzSQ1EUswyqRw==" saltValue="yknIfpqOj6TGWadrKPXLA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F4B7EA45-8690-4625-82C7-05C8FB69D2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BUND - Bundaberg BSP (132/66kV)</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207</v>
      </c>
      <c r="J3" s="110"/>
      <c r="K3" s="110"/>
      <c r="L3" s="110"/>
      <c r="M3" s="110"/>
      <c r="N3" s="110"/>
      <c r="O3" s="110"/>
      <c r="P3" s="110"/>
      <c r="Q3" s="110"/>
      <c r="R3" s="110"/>
      <c r="S3" s="110"/>
      <c r="V3" s="112" t="s">
        <v>3</v>
      </c>
      <c r="W3" s="110"/>
      <c r="Y3" s="113" t="s">
        <v>208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209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210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211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182.3</v>
      </c>
      <c r="K26" s="87"/>
      <c r="L26" s="122">
        <v>182.3</v>
      </c>
      <c r="M26" s="87"/>
      <c r="N26" s="122">
        <v>182.3</v>
      </c>
      <c r="O26" s="87"/>
      <c r="P26" s="122">
        <v>182.3</v>
      </c>
      <c r="Q26" s="88"/>
      <c r="R26" s="87"/>
      <c r="S26" s="122">
        <v>182.3</v>
      </c>
      <c r="T26" s="87"/>
      <c r="U26" s="122">
        <v>187.9</v>
      </c>
      <c r="V26" s="87"/>
      <c r="W26" s="122">
        <v>187.9</v>
      </c>
      <c r="X26" s="88"/>
      <c r="Y26" s="88"/>
      <c r="Z26" s="88"/>
      <c r="AA26" s="87"/>
      <c r="AB26" s="3">
        <v>187.9</v>
      </c>
      <c r="AC26" s="91">
        <v>187.9</v>
      </c>
      <c r="AD26" s="88"/>
      <c r="AE26" s="87"/>
      <c r="AF26" s="4">
        <v>187.9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45.2</v>
      </c>
      <c r="K28" s="87"/>
      <c r="L28" s="122">
        <v>44.9</v>
      </c>
      <c r="M28" s="87"/>
      <c r="N28" s="122">
        <v>44.8</v>
      </c>
      <c r="O28" s="87"/>
      <c r="P28" s="122">
        <v>44.8</v>
      </c>
      <c r="Q28" s="88"/>
      <c r="R28" s="87"/>
      <c r="S28" s="122">
        <v>44.7</v>
      </c>
      <c r="T28" s="87"/>
      <c r="U28" s="122">
        <v>30.8</v>
      </c>
      <c r="V28" s="87"/>
      <c r="W28" s="122">
        <v>30.6</v>
      </c>
      <c r="X28" s="88"/>
      <c r="Y28" s="88"/>
      <c r="Z28" s="88"/>
      <c r="AA28" s="87"/>
      <c r="AB28" s="3">
        <v>30.2</v>
      </c>
      <c r="AC28" s="91">
        <v>30</v>
      </c>
      <c r="AD28" s="88"/>
      <c r="AE28" s="87"/>
      <c r="AF28" s="4">
        <v>30</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101.6</v>
      </c>
      <c r="K32" s="87"/>
      <c r="L32" s="122">
        <v>101.6</v>
      </c>
      <c r="M32" s="87"/>
      <c r="N32" s="122">
        <v>101.6</v>
      </c>
      <c r="O32" s="87"/>
      <c r="P32" s="122">
        <v>101.6</v>
      </c>
      <c r="Q32" s="88"/>
      <c r="R32" s="87"/>
      <c r="S32" s="122">
        <v>101.6</v>
      </c>
      <c r="T32" s="87"/>
      <c r="U32" s="122">
        <v>103.8</v>
      </c>
      <c r="V32" s="87"/>
      <c r="W32" s="122">
        <v>103.8</v>
      </c>
      <c r="X32" s="88"/>
      <c r="Y32" s="88"/>
      <c r="Z32" s="88"/>
      <c r="AA32" s="87"/>
      <c r="AB32" s="3">
        <v>103.8</v>
      </c>
      <c r="AC32" s="91">
        <v>103.8</v>
      </c>
      <c r="AD32" s="88"/>
      <c r="AE32" s="87"/>
      <c r="AF32" s="4">
        <v>103.8</v>
      </c>
    </row>
    <row r="33" spans="5:32" ht="13.15" customHeight="1" x14ac:dyDescent="0.25">
      <c r="E33" s="92" t="s">
        <v>35</v>
      </c>
      <c r="F33" s="88"/>
      <c r="G33" s="88"/>
      <c r="H33" s="88"/>
      <c r="I33" s="90"/>
      <c r="J33" s="123">
        <v>43.3</v>
      </c>
      <c r="K33" s="87"/>
      <c r="L33" s="123">
        <v>43</v>
      </c>
      <c r="M33" s="87"/>
      <c r="N33" s="123">
        <v>42.9</v>
      </c>
      <c r="O33" s="87"/>
      <c r="P33" s="123">
        <v>42.9</v>
      </c>
      <c r="Q33" s="88"/>
      <c r="R33" s="87"/>
      <c r="S33" s="123">
        <v>42.8</v>
      </c>
      <c r="T33" s="87"/>
      <c r="U33" s="123">
        <v>29.6</v>
      </c>
      <c r="V33" s="87"/>
      <c r="W33" s="123">
        <v>29.4</v>
      </c>
      <c r="X33" s="88"/>
      <c r="Y33" s="88"/>
      <c r="Z33" s="88"/>
      <c r="AA33" s="87"/>
      <c r="AB33" s="9">
        <v>29</v>
      </c>
      <c r="AC33" s="93">
        <v>28.8</v>
      </c>
      <c r="AD33" s="88"/>
      <c r="AE33" s="87"/>
      <c r="AF33" s="10">
        <v>28.8</v>
      </c>
    </row>
    <row r="34" spans="5:32" ht="20.25" customHeight="1" x14ac:dyDescent="0.25">
      <c r="E34" s="89" t="s">
        <v>36</v>
      </c>
      <c r="F34" s="88"/>
      <c r="G34" s="88"/>
      <c r="H34" s="88"/>
      <c r="I34" s="90"/>
      <c r="J34" s="121">
        <v>2.2000000000000002</v>
      </c>
      <c r="K34" s="87"/>
      <c r="L34" s="121">
        <v>2.2000000000000002</v>
      </c>
      <c r="M34" s="87"/>
      <c r="N34" s="121">
        <v>2.1</v>
      </c>
      <c r="O34" s="87"/>
      <c r="P34" s="121">
        <v>2.1</v>
      </c>
      <c r="Q34" s="88"/>
      <c r="R34" s="87"/>
      <c r="S34" s="121">
        <v>2.1</v>
      </c>
      <c r="T34" s="87"/>
      <c r="U34" s="121">
        <v>1.5</v>
      </c>
      <c r="V34" s="87"/>
      <c r="W34" s="121">
        <v>1.5</v>
      </c>
      <c r="X34" s="88"/>
      <c r="Y34" s="88"/>
      <c r="Z34" s="88"/>
      <c r="AA34" s="87"/>
      <c r="AB34" s="11">
        <v>1.5</v>
      </c>
      <c r="AC34" s="86">
        <v>1.4</v>
      </c>
      <c r="AD34" s="88"/>
      <c r="AE34" s="87"/>
      <c r="AF34" s="12">
        <v>1.4</v>
      </c>
    </row>
    <row r="35" spans="5:32" ht="20.25" customHeight="1" x14ac:dyDescent="0.25">
      <c r="E35" s="89" t="s">
        <v>37</v>
      </c>
      <c r="F35" s="88"/>
      <c r="G35" s="88"/>
      <c r="H35" s="88"/>
      <c r="I35" s="90"/>
      <c r="J35" s="121" t="s">
        <v>212</v>
      </c>
      <c r="K35" s="87"/>
      <c r="L35" s="121" t="s">
        <v>212</v>
      </c>
      <c r="M35" s="87"/>
      <c r="N35" s="121" t="s">
        <v>212</v>
      </c>
      <c r="O35" s="87"/>
      <c r="P35" s="121" t="s">
        <v>212</v>
      </c>
      <c r="Q35" s="88"/>
      <c r="R35" s="87"/>
      <c r="S35" s="121" t="s">
        <v>212</v>
      </c>
      <c r="T35" s="87"/>
      <c r="U35" s="121" t="s">
        <v>212</v>
      </c>
      <c r="V35" s="87"/>
      <c r="W35" s="121" t="s">
        <v>212</v>
      </c>
      <c r="X35" s="88"/>
      <c r="Y35" s="88"/>
      <c r="Z35" s="88"/>
      <c r="AA35" s="87"/>
      <c r="AB35" s="5" t="s">
        <v>212</v>
      </c>
      <c r="AC35" s="86" t="s">
        <v>212</v>
      </c>
      <c r="AD35" s="88"/>
      <c r="AE35" s="87"/>
      <c r="AF35" s="6" t="s">
        <v>212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fyWxYZFc/UXlpHrolvCR0LeMiLFf3AfYhxWurlsqh9E94aZl7N82awyzVYI2cGHjlk4ruwd65yhe0UM4sFbPA==" saltValue="qttCL8RjnhmwpnIecYD+f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CB00380-B934-4720-A9E1-B6AD64CA908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CACI - Cairns City (132/22kV)</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238</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239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240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241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4.4000000000000004</v>
      </c>
      <c r="K26" s="87"/>
      <c r="L26" s="122">
        <v>4.4000000000000004</v>
      </c>
      <c r="M26" s="87"/>
      <c r="N26" s="122">
        <v>4.4000000000000004</v>
      </c>
      <c r="O26" s="87"/>
      <c r="P26" s="122">
        <v>4.4000000000000004</v>
      </c>
      <c r="Q26" s="88"/>
      <c r="R26" s="87"/>
      <c r="S26" s="122">
        <v>4.4000000000000004</v>
      </c>
      <c r="T26" s="87"/>
      <c r="U26" s="122">
        <v>4.7</v>
      </c>
      <c r="V26" s="87"/>
      <c r="W26" s="122">
        <v>4.7</v>
      </c>
      <c r="X26" s="88"/>
      <c r="Y26" s="88"/>
      <c r="Z26" s="88"/>
      <c r="AA26" s="87"/>
      <c r="AB26" s="3">
        <v>4.7</v>
      </c>
      <c r="AC26" s="91">
        <v>4.7</v>
      </c>
      <c r="AD26" s="88"/>
      <c r="AE26" s="87"/>
      <c r="AF26" s="4">
        <v>4.7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v>
      </c>
      <c r="K28" s="87"/>
      <c r="L28" s="122">
        <v>2</v>
      </c>
      <c r="M28" s="87"/>
      <c r="N28" s="122">
        <v>2</v>
      </c>
      <c r="O28" s="87"/>
      <c r="P28" s="122">
        <v>2.1</v>
      </c>
      <c r="Q28" s="88"/>
      <c r="R28" s="87"/>
      <c r="S28" s="122">
        <v>2.1</v>
      </c>
      <c r="T28" s="87"/>
      <c r="U28" s="122">
        <v>2</v>
      </c>
      <c r="V28" s="87"/>
      <c r="W28" s="122">
        <v>2</v>
      </c>
      <c r="X28" s="88"/>
      <c r="Y28" s="88"/>
      <c r="Z28" s="88"/>
      <c r="AA28" s="87"/>
      <c r="AB28" s="3">
        <v>2.1</v>
      </c>
      <c r="AC28" s="91">
        <v>2.1</v>
      </c>
      <c r="AD28" s="88"/>
      <c r="AE28" s="87"/>
      <c r="AF28" s="4">
        <v>2.2000000000000002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0.995</v>
      </c>
      <c r="K31" s="87"/>
      <c r="L31" s="124">
        <v>0.995</v>
      </c>
      <c r="M31" s="87"/>
      <c r="N31" s="124">
        <v>0.995</v>
      </c>
      <c r="O31" s="87"/>
      <c r="P31" s="124">
        <v>0.995</v>
      </c>
      <c r="Q31" s="88"/>
      <c r="R31" s="87"/>
      <c r="S31" s="124">
        <v>0.995</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2.6</v>
      </c>
      <c r="K32" s="87"/>
      <c r="L32" s="122">
        <v>2.6</v>
      </c>
      <c r="M32" s="87"/>
      <c r="N32" s="122">
        <v>2.6</v>
      </c>
      <c r="O32" s="87"/>
      <c r="P32" s="122">
        <v>2.6</v>
      </c>
      <c r="Q32" s="88"/>
      <c r="R32" s="87"/>
      <c r="S32" s="122">
        <v>2.6</v>
      </c>
      <c r="T32" s="87"/>
      <c r="U32" s="122">
        <v>2.7</v>
      </c>
      <c r="V32" s="87"/>
      <c r="W32" s="122">
        <v>2.7</v>
      </c>
      <c r="X32" s="88"/>
      <c r="Y32" s="88"/>
      <c r="Z32" s="88"/>
      <c r="AA32" s="87"/>
      <c r="AB32" s="3">
        <v>2.7</v>
      </c>
      <c r="AC32" s="91">
        <v>2.7</v>
      </c>
      <c r="AD32" s="88"/>
      <c r="AE32" s="87"/>
      <c r="AF32" s="4">
        <v>2.7</v>
      </c>
    </row>
    <row r="33" spans="5:32" ht="13.15" customHeight="1" x14ac:dyDescent="0.25">
      <c r="E33" s="92" t="s">
        <v>35</v>
      </c>
      <c r="F33" s="88"/>
      <c r="G33" s="88"/>
      <c r="H33" s="88"/>
      <c r="I33" s="90"/>
      <c r="J33" s="123">
        <v>1.9</v>
      </c>
      <c r="K33" s="87"/>
      <c r="L33" s="123">
        <v>1.9</v>
      </c>
      <c r="M33" s="87"/>
      <c r="N33" s="123">
        <v>1.9</v>
      </c>
      <c r="O33" s="87"/>
      <c r="P33" s="123">
        <v>2</v>
      </c>
      <c r="Q33" s="88"/>
      <c r="R33" s="87"/>
      <c r="S33" s="123">
        <v>2</v>
      </c>
      <c r="T33" s="87"/>
      <c r="U33" s="123">
        <v>2</v>
      </c>
      <c r="V33" s="87"/>
      <c r="W33" s="123">
        <v>2</v>
      </c>
      <c r="X33" s="88"/>
      <c r="Y33" s="88"/>
      <c r="Z33" s="88"/>
      <c r="AA33" s="87"/>
      <c r="AB33" s="9">
        <v>2</v>
      </c>
      <c r="AC33" s="93">
        <v>2.1</v>
      </c>
      <c r="AD33" s="88"/>
      <c r="AE33" s="87"/>
      <c r="AF33" s="10">
        <v>2.1</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242</v>
      </c>
      <c r="K35" s="87"/>
      <c r="L35" s="121" t="s">
        <v>242</v>
      </c>
      <c r="M35" s="87"/>
      <c r="N35" s="121" t="s">
        <v>242</v>
      </c>
      <c r="O35" s="87"/>
      <c r="P35" s="121" t="s">
        <v>242</v>
      </c>
      <c r="Q35" s="88"/>
      <c r="R35" s="87"/>
      <c r="S35" s="121" t="s">
        <v>242</v>
      </c>
      <c r="T35" s="87"/>
      <c r="U35" s="121" t="s">
        <v>242</v>
      </c>
      <c r="V35" s="87"/>
      <c r="W35" s="121" t="s">
        <v>242</v>
      </c>
      <c r="X35" s="88"/>
      <c r="Y35" s="88"/>
      <c r="Z35" s="88"/>
      <c r="AA35" s="87"/>
      <c r="AB35" s="5" t="s">
        <v>242</v>
      </c>
      <c r="AC35" s="86" t="s">
        <v>242</v>
      </c>
      <c r="AD35" s="88"/>
      <c r="AE35" s="87"/>
      <c r="AF35" s="6" t="s">
        <v>242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6N6jJn0PCOfIec5VYr37YV1hAsNof03+29pT/LF3mabHJSNxJ3YgxqMhCvfV0pxWUug2KSaOyWeLwk794DcE0Q==" saltValue="Tag34w7iq+ph5geLTzCIH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D3D2B6E-22AA-48DB-B5C0-ABC137AD10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CAFE - Cape Ferguson (66/11kV)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219</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221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222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223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12</v>
      </c>
      <c r="V26" s="87"/>
      <c r="W26" s="122">
        <v>12</v>
      </c>
      <c r="X26" s="88"/>
      <c r="Y26" s="88"/>
      <c r="Z26" s="88"/>
      <c r="AA26" s="87"/>
      <c r="AB26" s="3">
        <v>12</v>
      </c>
      <c r="AC26" s="91">
        <v>12</v>
      </c>
      <c r="AD26" s="88"/>
      <c r="AE26" s="87"/>
      <c r="AF26" s="4">
        <v>12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4.8</v>
      </c>
      <c r="K28" s="87"/>
      <c r="L28" s="122">
        <v>4.8</v>
      </c>
      <c r="M28" s="87"/>
      <c r="N28" s="122">
        <v>4.9000000000000004</v>
      </c>
      <c r="O28" s="87"/>
      <c r="P28" s="122">
        <v>4.9000000000000004</v>
      </c>
      <c r="Q28" s="88"/>
      <c r="R28" s="87"/>
      <c r="S28" s="122">
        <v>4.9000000000000004</v>
      </c>
      <c r="T28" s="87"/>
      <c r="U28" s="122">
        <v>2.2000000000000002</v>
      </c>
      <c r="V28" s="87"/>
      <c r="W28" s="122">
        <v>2.2000000000000002</v>
      </c>
      <c r="X28" s="88"/>
      <c r="Y28" s="88"/>
      <c r="Z28" s="88"/>
      <c r="AA28" s="87"/>
      <c r="AB28" s="3">
        <v>2.2000000000000002</v>
      </c>
      <c r="AC28" s="91">
        <v>2.2000000000000002</v>
      </c>
      <c r="AD28" s="88"/>
      <c r="AE28" s="87"/>
      <c r="AF28" s="4">
        <v>2.2000000000000002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0.93799999999999994</v>
      </c>
      <c r="K31" s="87"/>
      <c r="L31" s="124">
        <v>0.93799999999999994</v>
      </c>
      <c r="M31" s="87"/>
      <c r="N31" s="124">
        <v>0.93799999999999994</v>
      </c>
      <c r="O31" s="87"/>
      <c r="P31" s="124">
        <v>0.93799999999999994</v>
      </c>
      <c r="Q31" s="88"/>
      <c r="R31" s="87"/>
      <c r="S31" s="124">
        <v>0.93799999999999994</v>
      </c>
      <c r="T31" s="87"/>
      <c r="U31" s="124">
        <v>0.95099999999999996</v>
      </c>
      <c r="V31" s="87"/>
      <c r="W31" s="124">
        <v>0.95099999999999996</v>
      </c>
      <c r="X31" s="88"/>
      <c r="Y31" s="88"/>
      <c r="Z31" s="88"/>
      <c r="AA31" s="87"/>
      <c r="AB31" s="7">
        <v>0.95099999999999996</v>
      </c>
      <c r="AC31" s="94">
        <v>0.95099999999999996</v>
      </c>
      <c r="AD31" s="88"/>
      <c r="AE31" s="87"/>
      <c r="AF31" s="8">
        <v>0.95099999999999996</v>
      </c>
    </row>
    <row r="32" spans="4:32" ht="13.15" customHeight="1" x14ac:dyDescent="0.25">
      <c r="E32" s="89" t="s">
        <v>34</v>
      </c>
      <c r="F32" s="88"/>
      <c r="G32" s="88"/>
      <c r="H32" s="88"/>
      <c r="I32" s="90"/>
      <c r="J32" s="122">
        <v>6.3</v>
      </c>
      <c r="K32" s="87"/>
      <c r="L32" s="122">
        <v>6.3</v>
      </c>
      <c r="M32" s="87"/>
      <c r="N32" s="122">
        <v>6.3</v>
      </c>
      <c r="O32" s="87"/>
      <c r="P32" s="122">
        <v>6.3</v>
      </c>
      <c r="Q32" s="88"/>
      <c r="R32" s="87"/>
      <c r="S32" s="122">
        <v>6.3</v>
      </c>
      <c r="T32" s="87"/>
      <c r="U32" s="122">
        <v>6.5</v>
      </c>
      <c r="V32" s="87"/>
      <c r="W32" s="122">
        <v>6.5</v>
      </c>
      <c r="X32" s="88"/>
      <c r="Y32" s="88"/>
      <c r="Z32" s="88"/>
      <c r="AA32" s="87"/>
      <c r="AB32" s="3">
        <v>6.5</v>
      </c>
      <c r="AC32" s="91">
        <v>6.5</v>
      </c>
      <c r="AD32" s="88"/>
      <c r="AE32" s="87"/>
      <c r="AF32" s="4">
        <v>6.5</v>
      </c>
    </row>
    <row r="33" spans="5:32" ht="13.15" customHeight="1" x14ac:dyDescent="0.25">
      <c r="E33" s="92" t="s">
        <v>35</v>
      </c>
      <c r="F33" s="88"/>
      <c r="G33" s="88"/>
      <c r="H33" s="88"/>
      <c r="I33" s="90"/>
      <c r="J33" s="123">
        <v>4.7</v>
      </c>
      <c r="K33" s="87"/>
      <c r="L33" s="123">
        <v>4.7</v>
      </c>
      <c r="M33" s="87"/>
      <c r="N33" s="123">
        <v>4.7</v>
      </c>
      <c r="O33" s="87"/>
      <c r="P33" s="123">
        <v>4.8</v>
      </c>
      <c r="Q33" s="88"/>
      <c r="R33" s="87"/>
      <c r="S33" s="123">
        <v>4.8</v>
      </c>
      <c r="T33" s="87"/>
      <c r="U33" s="123">
        <v>2.1</v>
      </c>
      <c r="V33" s="87"/>
      <c r="W33" s="123">
        <v>2.1</v>
      </c>
      <c r="X33" s="88"/>
      <c r="Y33" s="88"/>
      <c r="Z33" s="88"/>
      <c r="AA33" s="87"/>
      <c r="AB33" s="9">
        <v>2.1</v>
      </c>
      <c r="AC33" s="93">
        <v>2.1</v>
      </c>
      <c r="AD33" s="88"/>
      <c r="AE33" s="87"/>
      <c r="AF33" s="10">
        <v>2.1</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224</v>
      </c>
      <c r="K35" s="87"/>
      <c r="L35" s="121" t="s">
        <v>224</v>
      </c>
      <c r="M35" s="87"/>
      <c r="N35" s="121" t="s">
        <v>224</v>
      </c>
      <c r="O35" s="87"/>
      <c r="P35" s="121" t="s">
        <v>224</v>
      </c>
      <c r="Q35" s="88"/>
      <c r="R35" s="87"/>
      <c r="S35" s="121" t="s">
        <v>224</v>
      </c>
      <c r="T35" s="87"/>
      <c r="U35" s="121" t="s">
        <v>224</v>
      </c>
      <c r="V35" s="87"/>
      <c r="W35" s="121" t="s">
        <v>224</v>
      </c>
      <c r="X35" s="88"/>
      <c r="Y35" s="88"/>
      <c r="Z35" s="88"/>
      <c r="AA35" s="87"/>
      <c r="AB35" s="5" t="s">
        <v>224</v>
      </c>
      <c r="AC35" s="86" t="s">
        <v>224</v>
      </c>
      <c r="AD35" s="88"/>
      <c r="AE35" s="87"/>
      <c r="AF35" s="6" t="s">
        <v>224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O8Pzf92q04aqIj4/BX/PiDQTS3mn/uv2V9WKbnLdITpZgNvyP6pfTPljU1RYLpfEs8jBU4bJYF/yGSI8GsaFA==" saltValue="V8FROA7LJ4gaEXIYoVEMw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5D65609-FA6C-4908-A46B-BB434B77CC7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CALE - Calen (66/11kV)</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225</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96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226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227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26.7</v>
      </c>
      <c r="K26" s="87"/>
      <c r="L26" s="122">
        <v>26.7</v>
      </c>
      <c r="M26" s="87"/>
      <c r="N26" s="122">
        <v>26.7</v>
      </c>
      <c r="O26" s="87"/>
      <c r="P26" s="122">
        <v>26.7</v>
      </c>
      <c r="Q26" s="88"/>
      <c r="R26" s="87"/>
      <c r="S26" s="122">
        <v>26.7</v>
      </c>
      <c r="T26" s="87"/>
      <c r="U26" s="122">
        <v>29.9</v>
      </c>
      <c r="V26" s="87"/>
      <c r="W26" s="122">
        <v>29.9</v>
      </c>
      <c r="X26" s="88"/>
      <c r="Y26" s="88"/>
      <c r="Z26" s="88"/>
      <c r="AA26" s="87"/>
      <c r="AB26" s="3">
        <v>29.9</v>
      </c>
      <c r="AC26" s="91">
        <v>29.9</v>
      </c>
      <c r="AD26" s="88"/>
      <c r="AE26" s="87"/>
      <c r="AF26" s="4">
        <v>29.9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9.8000000000000007</v>
      </c>
      <c r="K28" s="87"/>
      <c r="L28" s="122">
        <v>9.9</v>
      </c>
      <c r="M28" s="87"/>
      <c r="N28" s="122">
        <v>9.9</v>
      </c>
      <c r="O28" s="87"/>
      <c r="P28" s="122">
        <v>10</v>
      </c>
      <c r="Q28" s="88"/>
      <c r="R28" s="87"/>
      <c r="S28" s="122">
        <v>10.1</v>
      </c>
      <c r="T28" s="87"/>
      <c r="U28" s="122">
        <v>6.2</v>
      </c>
      <c r="V28" s="87"/>
      <c r="W28" s="122">
        <v>6.3</v>
      </c>
      <c r="X28" s="88"/>
      <c r="Y28" s="88"/>
      <c r="Z28" s="88"/>
      <c r="AA28" s="87"/>
      <c r="AB28" s="3">
        <v>6.2</v>
      </c>
      <c r="AC28" s="91">
        <v>6.3</v>
      </c>
      <c r="AD28" s="88"/>
      <c r="AE28" s="87"/>
      <c r="AF28" s="4">
        <v>6.3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0.97599999999999998</v>
      </c>
      <c r="K31" s="87"/>
      <c r="L31" s="124">
        <v>0.97599999999999998</v>
      </c>
      <c r="M31" s="87"/>
      <c r="N31" s="124">
        <v>0.97599999999999998</v>
      </c>
      <c r="O31" s="87"/>
      <c r="P31" s="124">
        <v>0.97599999999999998</v>
      </c>
      <c r="Q31" s="88"/>
      <c r="R31" s="87"/>
      <c r="S31" s="124">
        <v>0.97599999999999998</v>
      </c>
      <c r="T31" s="87"/>
      <c r="U31" s="124">
        <v>0.99199999999999999</v>
      </c>
      <c r="V31" s="87"/>
      <c r="W31" s="124">
        <v>0.99199999999999999</v>
      </c>
      <c r="X31" s="88"/>
      <c r="Y31" s="88"/>
      <c r="Z31" s="88"/>
      <c r="AA31" s="87"/>
      <c r="AB31" s="7">
        <v>0.99199999999999999</v>
      </c>
      <c r="AC31" s="94">
        <v>0.99199999999999999</v>
      </c>
      <c r="AD31" s="88"/>
      <c r="AE31" s="87"/>
      <c r="AF31" s="8">
        <v>0.99199999999999999</v>
      </c>
    </row>
    <row r="32" spans="4:32" ht="13.15" customHeight="1" x14ac:dyDescent="0.25">
      <c r="E32" s="89" t="s">
        <v>34</v>
      </c>
      <c r="F32" s="88"/>
      <c r="G32" s="88"/>
      <c r="H32" s="88"/>
      <c r="I32" s="90"/>
      <c r="J32" s="122">
        <v>14.7</v>
      </c>
      <c r="K32" s="87"/>
      <c r="L32" s="122">
        <v>14.7</v>
      </c>
      <c r="M32" s="87"/>
      <c r="N32" s="122">
        <v>14.7</v>
      </c>
      <c r="O32" s="87"/>
      <c r="P32" s="122">
        <v>14.7</v>
      </c>
      <c r="Q32" s="88"/>
      <c r="R32" s="87"/>
      <c r="S32" s="122">
        <v>14.7</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8.9</v>
      </c>
      <c r="K33" s="87"/>
      <c r="L33" s="123">
        <v>9</v>
      </c>
      <c r="M33" s="87"/>
      <c r="N33" s="123">
        <v>9.1</v>
      </c>
      <c r="O33" s="87"/>
      <c r="P33" s="123">
        <v>9.1</v>
      </c>
      <c r="Q33" s="88"/>
      <c r="R33" s="87"/>
      <c r="S33" s="123">
        <v>9.1999999999999993</v>
      </c>
      <c r="T33" s="87"/>
      <c r="U33" s="123">
        <v>6.1</v>
      </c>
      <c r="V33" s="87"/>
      <c r="W33" s="123">
        <v>6.1</v>
      </c>
      <c r="X33" s="88"/>
      <c r="Y33" s="88"/>
      <c r="Z33" s="88"/>
      <c r="AA33" s="87"/>
      <c r="AB33" s="9">
        <v>6.1</v>
      </c>
      <c r="AC33" s="93">
        <v>6.1</v>
      </c>
      <c r="AD33" s="88"/>
      <c r="AE33" s="87"/>
      <c r="AF33" s="10">
        <v>6.2</v>
      </c>
    </row>
    <row r="34" spans="5:32" ht="20.25" customHeight="1" x14ac:dyDescent="0.25">
      <c r="E34" s="89" t="s">
        <v>36</v>
      </c>
      <c r="F34" s="88"/>
      <c r="G34" s="88"/>
      <c r="H34" s="88"/>
      <c r="I34" s="90"/>
      <c r="J34" s="121">
        <v>0.4</v>
      </c>
      <c r="K34" s="87"/>
      <c r="L34" s="121">
        <v>0.5</v>
      </c>
      <c r="M34" s="87"/>
      <c r="N34" s="121">
        <v>0.5</v>
      </c>
      <c r="O34" s="87"/>
      <c r="P34" s="121">
        <v>0.5</v>
      </c>
      <c r="Q34" s="88"/>
      <c r="R34" s="87"/>
      <c r="S34" s="121">
        <v>0.5</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SXj2RTIyEku2WD8vX/2GSZH6jfMflBgzcpKSr5gFlynY9fpmJw88XqKR1TGYK/DfULStGh64S3NUIzA1Uuog==" saltValue="pqkmDO5Ni8Yk6Uf8O5BH4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DC70D6B-42AD-452F-930A-B46AF7C425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CALL - Calliope (66/11kV)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233</v>
      </c>
      <c r="J3" s="110"/>
      <c r="K3" s="110"/>
      <c r="L3" s="110"/>
      <c r="M3" s="110"/>
      <c r="N3" s="110"/>
      <c r="O3" s="110"/>
      <c r="P3" s="110"/>
      <c r="Q3" s="110"/>
      <c r="R3" s="110"/>
      <c r="S3" s="110"/>
      <c r="V3" s="112" t="s">
        <v>3</v>
      </c>
      <c r="W3" s="110"/>
      <c r="Y3" s="113" t="s">
        <v>220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234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235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236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34.9</v>
      </c>
      <c r="K26" s="87"/>
      <c r="L26" s="122">
        <v>34.9</v>
      </c>
      <c r="M26" s="87"/>
      <c r="N26" s="122">
        <v>34.9</v>
      </c>
      <c r="O26" s="87"/>
      <c r="P26" s="122">
        <v>34.9</v>
      </c>
      <c r="Q26" s="88"/>
      <c r="R26" s="87"/>
      <c r="S26" s="122">
        <v>34.9</v>
      </c>
      <c r="T26" s="87"/>
      <c r="U26" s="122">
        <v>37.799999999999997</v>
      </c>
      <c r="V26" s="87"/>
      <c r="W26" s="122">
        <v>37.799999999999997</v>
      </c>
      <c r="X26" s="88"/>
      <c r="Y26" s="88"/>
      <c r="Z26" s="88"/>
      <c r="AA26" s="87"/>
      <c r="AB26" s="3">
        <v>37.799999999999997</v>
      </c>
      <c r="AC26" s="91">
        <v>37.799999999999997</v>
      </c>
      <c r="AD26" s="88"/>
      <c r="AE26" s="87"/>
      <c r="AF26" s="4">
        <v>37.799999999999997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v>
      </c>
      <c r="K28" s="87"/>
      <c r="L28" s="122">
        <v>19.100000000000001</v>
      </c>
      <c r="M28" s="87"/>
      <c r="N28" s="122">
        <v>19.2</v>
      </c>
      <c r="O28" s="87"/>
      <c r="P28" s="122">
        <v>19.399999999999999</v>
      </c>
      <c r="Q28" s="88"/>
      <c r="R28" s="87"/>
      <c r="S28" s="122">
        <v>19.5</v>
      </c>
      <c r="T28" s="87"/>
      <c r="U28" s="122">
        <v>11.1</v>
      </c>
      <c r="V28" s="87"/>
      <c r="W28" s="122">
        <v>11.1</v>
      </c>
      <c r="X28" s="88"/>
      <c r="Y28" s="88"/>
      <c r="Z28" s="88"/>
      <c r="AA28" s="87"/>
      <c r="AB28" s="3">
        <v>11.1</v>
      </c>
      <c r="AC28" s="91">
        <v>11.1</v>
      </c>
      <c r="AD28" s="88"/>
      <c r="AE28" s="87"/>
      <c r="AF28" s="4">
        <v>11.3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20</v>
      </c>
      <c r="K32" s="87"/>
      <c r="L32" s="122">
        <v>20</v>
      </c>
      <c r="M32" s="87"/>
      <c r="N32" s="122">
        <v>20</v>
      </c>
      <c r="O32" s="87"/>
      <c r="P32" s="122">
        <v>20</v>
      </c>
      <c r="Q32" s="88"/>
      <c r="R32" s="87"/>
      <c r="S32" s="122">
        <v>20</v>
      </c>
      <c r="T32" s="87"/>
      <c r="U32" s="122">
        <v>21.9</v>
      </c>
      <c r="V32" s="87"/>
      <c r="W32" s="122">
        <v>21.9</v>
      </c>
      <c r="X32" s="88"/>
      <c r="Y32" s="88"/>
      <c r="Z32" s="88"/>
      <c r="AA32" s="87"/>
      <c r="AB32" s="3">
        <v>21.9</v>
      </c>
      <c r="AC32" s="91">
        <v>21.9</v>
      </c>
      <c r="AD32" s="88"/>
      <c r="AE32" s="87"/>
      <c r="AF32" s="4">
        <v>21.9</v>
      </c>
    </row>
    <row r="33" spans="5:32" ht="13.15" customHeight="1" x14ac:dyDescent="0.25">
      <c r="E33" s="92" t="s">
        <v>35</v>
      </c>
      <c r="F33" s="88"/>
      <c r="G33" s="88"/>
      <c r="H33" s="88"/>
      <c r="I33" s="90"/>
      <c r="J33" s="123">
        <v>16.600000000000001</v>
      </c>
      <c r="K33" s="87"/>
      <c r="L33" s="123">
        <v>16.7</v>
      </c>
      <c r="M33" s="87"/>
      <c r="N33" s="123">
        <v>16.8</v>
      </c>
      <c r="O33" s="87"/>
      <c r="P33" s="123">
        <v>17</v>
      </c>
      <c r="Q33" s="88"/>
      <c r="R33" s="87"/>
      <c r="S33" s="123">
        <v>17.100000000000001</v>
      </c>
      <c r="T33" s="87"/>
      <c r="U33" s="123">
        <v>10.8</v>
      </c>
      <c r="V33" s="87"/>
      <c r="W33" s="123">
        <v>10.8</v>
      </c>
      <c r="X33" s="88"/>
      <c r="Y33" s="88"/>
      <c r="Z33" s="88"/>
      <c r="AA33" s="87"/>
      <c r="AB33" s="9">
        <v>10.8</v>
      </c>
      <c r="AC33" s="93">
        <v>10.9</v>
      </c>
      <c r="AD33" s="88"/>
      <c r="AE33" s="87"/>
      <c r="AF33" s="10">
        <v>11</v>
      </c>
    </row>
    <row r="34" spans="5:32" ht="20.25" customHeight="1" x14ac:dyDescent="0.25">
      <c r="E34" s="89" t="s">
        <v>36</v>
      </c>
      <c r="F34" s="88"/>
      <c r="G34" s="88"/>
      <c r="H34" s="88"/>
      <c r="I34" s="90"/>
      <c r="J34" s="121">
        <v>0.8</v>
      </c>
      <c r="K34" s="87"/>
      <c r="L34" s="121">
        <v>0.8</v>
      </c>
      <c r="M34" s="87"/>
      <c r="N34" s="121">
        <v>0.8</v>
      </c>
      <c r="O34" s="87"/>
      <c r="P34" s="121">
        <v>0.9</v>
      </c>
      <c r="Q34" s="88"/>
      <c r="R34" s="87"/>
      <c r="S34" s="121">
        <v>0.9</v>
      </c>
      <c r="T34" s="87"/>
      <c r="U34" s="121">
        <v>0.5</v>
      </c>
      <c r="V34" s="87"/>
      <c r="W34" s="121">
        <v>0.5</v>
      </c>
      <c r="X34" s="88"/>
      <c r="Y34" s="88"/>
      <c r="Z34" s="88"/>
      <c r="AA34" s="87"/>
      <c r="AB34" s="11">
        <v>0.5</v>
      </c>
      <c r="AC34" s="86">
        <v>0.5</v>
      </c>
      <c r="AD34" s="88"/>
      <c r="AE34" s="87"/>
      <c r="AF34" s="12">
        <v>0.6</v>
      </c>
    </row>
    <row r="35" spans="5:32" ht="20.25" customHeight="1" x14ac:dyDescent="0.25">
      <c r="E35" s="89" t="s">
        <v>37</v>
      </c>
      <c r="F35" s="88"/>
      <c r="G35" s="88"/>
      <c r="H35" s="88"/>
      <c r="I35" s="90"/>
      <c r="J35" s="121" t="s">
        <v>237</v>
      </c>
      <c r="K35" s="87"/>
      <c r="L35" s="121" t="s">
        <v>237</v>
      </c>
      <c r="M35" s="87"/>
      <c r="N35" s="121" t="s">
        <v>237</v>
      </c>
      <c r="O35" s="87"/>
      <c r="P35" s="121" t="s">
        <v>237</v>
      </c>
      <c r="Q35" s="88"/>
      <c r="R35" s="87"/>
      <c r="S35" s="121" t="s">
        <v>237</v>
      </c>
      <c r="T35" s="87"/>
      <c r="U35" s="121" t="s">
        <v>237</v>
      </c>
      <c r="V35" s="87"/>
      <c r="W35" s="121" t="s">
        <v>237</v>
      </c>
      <c r="X35" s="88"/>
      <c r="Y35" s="88"/>
      <c r="Z35" s="88"/>
      <c r="AA35" s="87"/>
      <c r="AB35" s="5" t="s">
        <v>237</v>
      </c>
      <c r="AC35" s="86" t="s">
        <v>237</v>
      </c>
      <c r="AD35" s="88"/>
      <c r="AE35" s="87"/>
      <c r="AF35" s="6" t="s">
        <v>237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eTuptbP/wN0WgiDYeCp/Bx/1kPhMI2B4lGXGhBxVj25pNE3YrhdPSK5sO97h44Zbj7rXXXnyt2YDzj+3VIkJw==" saltValue="RSY9N1iBRzUAeHEHzP7oy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F86B780-2D2C-4FE7-AF92-690637013A1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CANN - Cannonvale (66/11kV)</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213</v>
      </c>
      <c r="J3" s="110"/>
      <c r="K3" s="110"/>
      <c r="L3" s="110"/>
      <c r="M3" s="110"/>
      <c r="N3" s="110"/>
      <c r="O3" s="110"/>
      <c r="P3" s="110"/>
      <c r="Q3" s="110"/>
      <c r="R3" s="110"/>
      <c r="S3" s="110"/>
      <c r="V3" s="112" t="s">
        <v>3</v>
      </c>
      <c r="W3" s="110"/>
      <c r="Y3" s="113" t="s">
        <v>214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215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216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217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142.80000000000001</v>
      </c>
      <c r="K26" s="87"/>
      <c r="L26" s="122">
        <v>142.80000000000001</v>
      </c>
      <c r="M26" s="87"/>
      <c r="N26" s="122">
        <v>142.80000000000001</v>
      </c>
      <c r="O26" s="87"/>
      <c r="P26" s="122">
        <v>142.80000000000001</v>
      </c>
      <c r="Q26" s="88"/>
      <c r="R26" s="87"/>
      <c r="S26" s="122">
        <v>142.80000000000001</v>
      </c>
      <c r="T26" s="87"/>
      <c r="U26" s="122">
        <v>147.1</v>
      </c>
      <c r="V26" s="87"/>
      <c r="W26" s="122">
        <v>147.1</v>
      </c>
      <c r="X26" s="88"/>
      <c r="Y26" s="88"/>
      <c r="Z26" s="88"/>
      <c r="AA26" s="87"/>
      <c r="AB26" s="3">
        <v>147.1</v>
      </c>
      <c r="AC26" s="91">
        <v>147.1</v>
      </c>
      <c r="AD26" s="88"/>
      <c r="AE26" s="87"/>
      <c r="AF26" s="4">
        <v>147.1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48.6</v>
      </c>
      <c r="K28" s="87"/>
      <c r="L28" s="122">
        <v>48.8</v>
      </c>
      <c r="M28" s="87"/>
      <c r="N28" s="122">
        <v>49.1</v>
      </c>
      <c r="O28" s="87"/>
      <c r="P28" s="122">
        <v>49.4</v>
      </c>
      <c r="Q28" s="88"/>
      <c r="R28" s="87"/>
      <c r="S28" s="122">
        <v>49.7</v>
      </c>
      <c r="T28" s="87"/>
      <c r="U28" s="122">
        <v>31.3</v>
      </c>
      <c r="V28" s="87"/>
      <c r="W28" s="122">
        <v>31.3</v>
      </c>
      <c r="X28" s="88"/>
      <c r="Y28" s="88"/>
      <c r="Z28" s="88"/>
      <c r="AA28" s="87"/>
      <c r="AB28" s="3">
        <v>31.2</v>
      </c>
      <c r="AC28" s="91">
        <v>31.2</v>
      </c>
      <c r="AD28" s="88"/>
      <c r="AE28" s="87"/>
      <c r="AF28" s="4">
        <v>31.5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0.998</v>
      </c>
      <c r="K31" s="87"/>
      <c r="L31" s="124">
        <v>0.998</v>
      </c>
      <c r="M31" s="87"/>
      <c r="N31" s="124">
        <v>0.998</v>
      </c>
      <c r="O31" s="87"/>
      <c r="P31" s="124">
        <v>0.998</v>
      </c>
      <c r="Q31" s="88"/>
      <c r="R31" s="87"/>
      <c r="S31" s="124">
        <v>0.998</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79.400000000000006</v>
      </c>
      <c r="K32" s="87"/>
      <c r="L32" s="122">
        <v>79.400000000000006</v>
      </c>
      <c r="M32" s="87"/>
      <c r="N32" s="122">
        <v>79.400000000000006</v>
      </c>
      <c r="O32" s="87"/>
      <c r="P32" s="122">
        <v>79.400000000000006</v>
      </c>
      <c r="Q32" s="88"/>
      <c r="R32" s="87"/>
      <c r="S32" s="122">
        <v>79.400000000000006</v>
      </c>
      <c r="T32" s="87"/>
      <c r="U32" s="122">
        <v>81.099999999999994</v>
      </c>
      <c r="V32" s="87"/>
      <c r="W32" s="122">
        <v>81.099999999999994</v>
      </c>
      <c r="X32" s="88"/>
      <c r="Y32" s="88"/>
      <c r="Z32" s="88"/>
      <c r="AA32" s="87"/>
      <c r="AB32" s="3">
        <v>81.099999999999994</v>
      </c>
      <c r="AC32" s="91">
        <v>81.099999999999994</v>
      </c>
      <c r="AD32" s="88"/>
      <c r="AE32" s="87"/>
      <c r="AF32" s="4">
        <v>81.099999999999994</v>
      </c>
    </row>
    <row r="33" spans="5:32" ht="13.15" customHeight="1" x14ac:dyDescent="0.25">
      <c r="E33" s="92" t="s">
        <v>35</v>
      </c>
      <c r="F33" s="88"/>
      <c r="G33" s="88"/>
      <c r="H33" s="88"/>
      <c r="I33" s="90"/>
      <c r="J33" s="123">
        <v>45.2</v>
      </c>
      <c r="K33" s="87"/>
      <c r="L33" s="123">
        <v>45.4</v>
      </c>
      <c r="M33" s="87"/>
      <c r="N33" s="123">
        <v>45.7</v>
      </c>
      <c r="O33" s="87"/>
      <c r="P33" s="123">
        <v>46</v>
      </c>
      <c r="Q33" s="88"/>
      <c r="R33" s="87"/>
      <c r="S33" s="123">
        <v>46.2</v>
      </c>
      <c r="T33" s="87"/>
      <c r="U33" s="123">
        <v>30.9</v>
      </c>
      <c r="V33" s="87"/>
      <c r="W33" s="123">
        <v>30.9</v>
      </c>
      <c r="X33" s="88"/>
      <c r="Y33" s="88"/>
      <c r="Z33" s="88"/>
      <c r="AA33" s="87"/>
      <c r="AB33" s="9">
        <v>30.8</v>
      </c>
      <c r="AC33" s="93">
        <v>30.8</v>
      </c>
      <c r="AD33" s="88"/>
      <c r="AE33" s="87"/>
      <c r="AF33" s="10">
        <v>31</v>
      </c>
    </row>
    <row r="34" spans="5:32" ht="20.25" customHeight="1" x14ac:dyDescent="0.25">
      <c r="E34" s="89" t="s">
        <v>36</v>
      </c>
      <c r="F34" s="88"/>
      <c r="G34" s="88"/>
      <c r="H34" s="88"/>
      <c r="I34" s="90"/>
      <c r="J34" s="121">
        <v>2.2999999999999998</v>
      </c>
      <c r="K34" s="87"/>
      <c r="L34" s="121">
        <v>2.2999999999999998</v>
      </c>
      <c r="M34" s="87"/>
      <c r="N34" s="121">
        <v>2.2999999999999998</v>
      </c>
      <c r="O34" s="87"/>
      <c r="P34" s="121">
        <v>2.2999999999999998</v>
      </c>
      <c r="Q34" s="88"/>
      <c r="R34" s="87"/>
      <c r="S34" s="121">
        <v>2.2999999999999998</v>
      </c>
      <c r="T34" s="87"/>
      <c r="U34" s="121">
        <v>1.5</v>
      </c>
      <c r="V34" s="87"/>
      <c r="W34" s="121">
        <v>1.5</v>
      </c>
      <c r="X34" s="88"/>
      <c r="Y34" s="88"/>
      <c r="Z34" s="88"/>
      <c r="AA34" s="87"/>
      <c r="AB34" s="11">
        <v>1.5</v>
      </c>
      <c r="AC34" s="86">
        <v>1.5</v>
      </c>
      <c r="AD34" s="88"/>
      <c r="AE34" s="87"/>
      <c r="AF34" s="12">
        <v>1.6</v>
      </c>
    </row>
    <row r="35" spans="5:32" ht="20.25" customHeight="1" x14ac:dyDescent="0.25">
      <c r="E35" s="89" t="s">
        <v>37</v>
      </c>
      <c r="F35" s="88"/>
      <c r="G35" s="88"/>
      <c r="H35" s="88"/>
      <c r="I35" s="90"/>
      <c r="J35" s="121" t="s">
        <v>218</v>
      </c>
      <c r="K35" s="87"/>
      <c r="L35" s="121" t="s">
        <v>218</v>
      </c>
      <c r="M35" s="87"/>
      <c r="N35" s="121" t="s">
        <v>218</v>
      </c>
      <c r="O35" s="87"/>
      <c r="P35" s="121" t="s">
        <v>218</v>
      </c>
      <c r="Q35" s="88"/>
      <c r="R35" s="87"/>
      <c r="S35" s="121" t="s">
        <v>218</v>
      </c>
      <c r="T35" s="87"/>
      <c r="U35" s="121" t="s">
        <v>218</v>
      </c>
      <c r="V35" s="87"/>
      <c r="W35" s="121" t="s">
        <v>218</v>
      </c>
      <c r="X35" s="88"/>
      <c r="Y35" s="88"/>
      <c r="Z35" s="88"/>
      <c r="AA35" s="87"/>
      <c r="AB35" s="5" t="s">
        <v>218</v>
      </c>
      <c r="AC35" s="86" t="s">
        <v>218</v>
      </c>
      <c r="AD35" s="88"/>
      <c r="AE35" s="87"/>
      <c r="AF35" s="6" t="s">
        <v>218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7hly4Z7nfcjuJosnmpVp/sS3ppp7QSwY9+GRICx/xvJ7mBShdyYk8rUDPPGQ9EMioUurMoNVgkvYpuDCfLQ3A==" saltValue="p7A/RGT+03FRENZdGRxOj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B3B5D89-BEDF-4384-A5FD-5888DA99DF9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CANO - Cairns North (132/22kV)</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51"/>
  <sheetViews>
    <sheetView showGridLines="0" workbookViewId="0">
      <selection activeCell="AO27" sqref="AO2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v>
      </c>
      <c r="J3" s="110"/>
      <c r="K3" s="110"/>
      <c r="L3" s="110"/>
      <c r="M3" s="110"/>
      <c r="N3" s="110"/>
      <c r="O3" s="110"/>
      <c r="P3" s="110"/>
      <c r="Q3" s="110"/>
      <c r="R3" s="110"/>
      <c r="S3" s="110"/>
      <c r="V3" s="112" t="s">
        <v>3</v>
      </c>
      <c r="W3" s="110"/>
      <c r="Y3" s="113" t="s">
        <v>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07" t="s">
        <v>18</v>
      </c>
      <c r="K25" s="87"/>
      <c r="L25" s="107" t="s">
        <v>19</v>
      </c>
      <c r="M25" s="87"/>
      <c r="N25" s="107" t="s">
        <v>20</v>
      </c>
      <c r="O25" s="87"/>
      <c r="P25" s="107" t="s">
        <v>21</v>
      </c>
      <c r="Q25" s="88"/>
      <c r="R25" s="87"/>
      <c r="S25" s="107" t="s">
        <v>22</v>
      </c>
      <c r="T25" s="87"/>
      <c r="U25" s="107" t="s">
        <v>23</v>
      </c>
      <c r="V25" s="87"/>
      <c r="W25" s="107" t="s">
        <v>24</v>
      </c>
      <c r="X25" s="88"/>
      <c r="Y25" s="88"/>
      <c r="Z25" s="88"/>
      <c r="AA25" s="87"/>
      <c r="AB25" s="1" t="s">
        <v>25</v>
      </c>
      <c r="AC25" s="107" t="s">
        <v>26</v>
      </c>
      <c r="AD25" s="88"/>
      <c r="AE25" s="87"/>
      <c r="AF25" s="2" t="s">
        <v>27</v>
      </c>
    </row>
    <row r="26" spans="4:32" ht="13.15" customHeight="1" x14ac:dyDescent="0.25">
      <c r="E26" s="89" t="s">
        <v>28</v>
      </c>
      <c r="F26" s="88"/>
      <c r="G26" s="88"/>
      <c r="H26" s="88"/>
      <c r="I26" s="90"/>
      <c r="J26" s="91">
        <v>48</v>
      </c>
      <c r="K26" s="87"/>
      <c r="L26" s="91">
        <v>48</v>
      </c>
      <c r="M26" s="87"/>
      <c r="N26" s="91">
        <v>48</v>
      </c>
      <c r="O26" s="87"/>
      <c r="P26" s="91">
        <v>48</v>
      </c>
      <c r="Q26" s="88"/>
      <c r="R26" s="87"/>
      <c r="S26" s="91">
        <v>48</v>
      </c>
      <c r="T26" s="87"/>
      <c r="U26" s="91">
        <v>55.6</v>
      </c>
      <c r="V26" s="87"/>
      <c r="W26" s="91">
        <v>55.6</v>
      </c>
      <c r="X26" s="88"/>
      <c r="Y26" s="88"/>
      <c r="Z26" s="88"/>
      <c r="AA26" s="87"/>
      <c r="AB26" s="3">
        <v>55.6</v>
      </c>
      <c r="AC26" s="91">
        <v>55.6</v>
      </c>
      <c r="AD26" s="88"/>
      <c r="AE26" s="87"/>
      <c r="AF26" s="4">
        <v>55.6</v>
      </c>
    </row>
    <row r="27" spans="4:32" ht="20.25" customHeight="1" x14ac:dyDescent="0.25">
      <c r="E27" s="89" t="s">
        <v>29</v>
      </c>
      <c r="F27" s="88"/>
      <c r="G27" s="88"/>
      <c r="H27" s="88"/>
      <c r="I27" s="90"/>
      <c r="J27" s="91">
        <v>0</v>
      </c>
      <c r="K27" s="87"/>
      <c r="L27" s="91">
        <v>0</v>
      </c>
      <c r="M27" s="87"/>
      <c r="N27" s="91">
        <v>0</v>
      </c>
      <c r="O27" s="87"/>
      <c r="P27" s="91">
        <v>0</v>
      </c>
      <c r="Q27" s="88"/>
      <c r="R27" s="87"/>
      <c r="S27" s="91">
        <v>0</v>
      </c>
      <c r="T27" s="87"/>
      <c r="U27" s="91">
        <v>0</v>
      </c>
      <c r="V27" s="87"/>
      <c r="W27" s="91">
        <v>0</v>
      </c>
      <c r="X27" s="88"/>
      <c r="Y27" s="88"/>
      <c r="Z27" s="88"/>
      <c r="AA27" s="87"/>
      <c r="AB27" s="3">
        <v>0</v>
      </c>
      <c r="AC27" s="91">
        <v>0</v>
      </c>
      <c r="AD27" s="88"/>
      <c r="AE27" s="87"/>
      <c r="AF27" s="4">
        <v>0</v>
      </c>
    </row>
    <row r="28" spans="4:32" ht="13.15" customHeight="1" x14ac:dyDescent="0.25">
      <c r="E28" s="89" t="s">
        <v>30</v>
      </c>
      <c r="F28" s="88"/>
      <c r="G28" s="88"/>
      <c r="H28" s="88"/>
      <c r="I28" s="90"/>
      <c r="J28" s="91">
        <v>5.0999999999999996</v>
      </c>
      <c r="K28" s="87"/>
      <c r="L28" s="91">
        <v>5.0999999999999996</v>
      </c>
      <c r="M28" s="87"/>
      <c r="N28" s="91">
        <v>5.0999999999999996</v>
      </c>
      <c r="O28" s="87"/>
      <c r="P28" s="91">
        <v>5.0999999999999996</v>
      </c>
      <c r="Q28" s="88"/>
      <c r="R28" s="87"/>
      <c r="S28" s="91">
        <v>5.2</v>
      </c>
      <c r="T28" s="87"/>
      <c r="U28" s="91">
        <v>4.3</v>
      </c>
      <c r="V28" s="87"/>
      <c r="W28" s="91">
        <v>4.3</v>
      </c>
      <c r="X28" s="88"/>
      <c r="Y28" s="88"/>
      <c r="Z28" s="88"/>
      <c r="AA28" s="87"/>
      <c r="AB28" s="3">
        <v>4.2</v>
      </c>
      <c r="AC28" s="91">
        <v>4.2</v>
      </c>
      <c r="AD28" s="88"/>
      <c r="AE28" s="87"/>
      <c r="AF28" s="4">
        <v>4.2</v>
      </c>
    </row>
    <row r="29" spans="4:32" ht="13.15" customHeight="1" x14ac:dyDescent="0.25">
      <c r="E29" s="89" t="s">
        <v>31</v>
      </c>
      <c r="F29" s="88"/>
      <c r="G29" s="88"/>
      <c r="H29" s="88"/>
      <c r="I29" s="90"/>
      <c r="J29" s="86"/>
      <c r="K29" s="87"/>
      <c r="L29" s="86"/>
      <c r="M29" s="87"/>
      <c r="N29" s="86"/>
      <c r="O29" s="87"/>
      <c r="P29" s="86"/>
      <c r="Q29" s="88"/>
      <c r="R29" s="87"/>
      <c r="S29" s="86"/>
      <c r="T29" s="87"/>
      <c r="U29" s="86"/>
      <c r="V29" s="87"/>
      <c r="W29" s="86"/>
      <c r="X29" s="88"/>
      <c r="Y29" s="88"/>
      <c r="Z29" s="88"/>
      <c r="AA29" s="87"/>
      <c r="AB29" s="5"/>
      <c r="AC29" s="86"/>
      <c r="AD29" s="88"/>
      <c r="AE29" s="87"/>
      <c r="AF29" s="6"/>
    </row>
    <row r="30" spans="4:32" ht="13.15" customHeight="1" x14ac:dyDescent="0.25">
      <c r="E30" s="89" t="s">
        <v>32</v>
      </c>
      <c r="F30" s="88"/>
      <c r="G30" s="88"/>
      <c r="H30" s="88"/>
      <c r="I30" s="90"/>
      <c r="J30" s="86"/>
      <c r="K30" s="87"/>
      <c r="L30" s="86"/>
      <c r="M30" s="87"/>
      <c r="N30" s="86"/>
      <c r="O30" s="87"/>
      <c r="P30" s="86"/>
      <c r="Q30" s="88"/>
      <c r="R30" s="87"/>
      <c r="S30" s="86"/>
      <c r="T30" s="87"/>
      <c r="U30" s="86"/>
      <c r="V30" s="87"/>
      <c r="W30" s="86"/>
      <c r="X30" s="88"/>
      <c r="Y30" s="88"/>
      <c r="Z30" s="88"/>
      <c r="AA30" s="87"/>
      <c r="AB30" s="5"/>
      <c r="AC30" s="86"/>
      <c r="AD30" s="88"/>
      <c r="AE30" s="87"/>
      <c r="AF30" s="6"/>
    </row>
    <row r="31" spans="4:32" ht="20.25" customHeight="1" x14ac:dyDescent="0.25">
      <c r="E31" s="89" t="s">
        <v>33</v>
      </c>
      <c r="F31" s="88"/>
      <c r="G31" s="88"/>
      <c r="H31" s="88"/>
      <c r="I31" s="90"/>
      <c r="J31" s="94">
        <v>0.997</v>
      </c>
      <c r="K31" s="87"/>
      <c r="L31" s="94">
        <v>0.997</v>
      </c>
      <c r="M31" s="87"/>
      <c r="N31" s="94">
        <v>0.997</v>
      </c>
      <c r="O31" s="87"/>
      <c r="P31" s="94">
        <v>0.997</v>
      </c>
      <c r="Q31" s="88"/>
      <c r="R31" s="87"/>
      <c r="S31" s="94">
        <v>0.997</v>
      </c>
      <c r="T31" s="87"/>
      <c r="U31" s="94">
        <v>1</v>
      </c>
      <c r="V31" s="87"/>
      <c r="W31" s="94">
        <v>1</v>
      </c>
      <c r="X31" s="88"/>
      <c r="Y31" s="88"/>
      <c r="Z31" s="88"/>
      <c r="AA31" s="87"/>
      <c r="AB31" s="7">
        <v>1</v>
      </c>
      <c r="AC31" s="94">
        <v>1</v>
      </c>
      <c r="AD31" s="88"/>
      <c r="AE31" s="87"/>
      <c r="AF31" s="8">
        <v>1</v>
      </c>
    </row>
    <row r="32" spans="4:32" ht="13.15" customHeight="1" x14ac:dyDescent="0.25">
      <c r="E32" s="89" t="s">
        <v>34</v>
      </c>
      <c r="F32" s="88"/>
      <c r="G32" s="88"/>
      <c r="H32" s="88"/>
      <c r="I32" s="90"/>
      <c r="J32" s="91">
        <v>24</v>
      </c>
      <c r="K32" s="87"/>
      <c r="L32" s="91">
        <v>24</v>
      </c>
      <c r="M32" s="87"/>
      <c r="N32" s="91">
        <v>24</v>
      </c>
      <c r="O32" s="87"/>
      <c r="P32" s="91">
        <v>24</v>
      </c>
      <c r="Q32" s="88"/>
      <c r="R32" s="87"/>
      <c r="S32" s="91">
        <v>24</v>
      </c>
      <c r="T32" s="87"/>
      <c r="U32" s="91">
        <v>27.8</v>
      </c>
      <c r="V32" s="87"/>
      <c r="W32" s="91">
        <v>27.8</v>
      </c>
      <c r="X32" s="88"/>
      <c r="Y32" s="88"/>
      <c r="Z32" s="88"/>
      <c r="AA32" s="87"/>
      <c r="AB32" s="3">
        <v>27.8</v>
      </c>
      <c r="AC32" s="91">
        <v>27.8</v>
      </c>
      <c r="AD32" s="88"/>
      <c r="AE32" s="87"/>
      <c r="AF32" s="4">
        <v>27.8</v>
      </c>
    </row>
    <row r="33" spans="5:32" ht="13.15" customHeight="1" x14ac:dyDescent="0.25">
      <c r="E33" s="92" t="s">
        <v>35</v>
      </c>
      <c r="F33" s="88"/>
      <c r="G33" s="88"/>
      <c r="H33" s="88"/>
      <c r="I33" s="90"/>
      <c r="J33" s="93">
        <v>4.8</v>
      </c>
      <c r="K33" s="87"/>
      <c r="L33" s="93">
        <v>4.8</v>
      </c>
      <c r="M33" s="87"/>
      <c r="N33" s="93">
        <v>4.8</v>
      </c>
      <c r="O33" s="87"/>
      <c r="P33" s="93">
        <v>4.8</v>
      </c>
      <c r="Q33" s="88"/>
      <c r="R33" s="87"/>
      <c r="S33" s="93">
        <v>4.8</v>
      </c>
      <c r="T33" s="87"/>
      <c r="U33" s="93">
        <v>4.0999999999999996</v>
      </c>
      <c r="V33" s="87"/>
      <c r="W33" s="93">
        <v>4.0999999999999996</v>
      </c>
      <c r="X33" s="88"/>
      <c r="Y33" s="88"/>
      <c r="Z33" s="88"/>
      <c r="AA33" s="87"/>
      <c r="AB33" s="9">
        <v>4.0999999999999996</v>
      </c>
      <c r="AC33" s="93">
        <v>4.0999999999999996</v>
      </c>
      <c r="AD33" s="88"/>
      <c r="AE33" s="87"/>
      <c r="AF33" s="10">
        <v>4.0999999999999996</v>
      </c>
    </row>
    <row r="34" spans="5:32" ht="20.25" customHeight="1" x14ac:dyDescent="0.25">
      <c r="E34" s="89" t="s">
        <v>1586</v>
      </c>
      <c r="F34" s="88"/>
      <c r="G34" s="88"/>
      <c r="H34" s="88"/>
      <c r="I34" s="90"/>
      <c r="J34" s="86">
        <v>0.2</v>
      </c>
      <c r="K34" s="87"/>
      <c r="L34" s="86">
        <v>0.2</v>
      </c>
      <c r="M34" s="87"/>
      <c r="N34" s="86">
        <v>0.2</v>
      </c>
      <c r="O34" s="87"/>
      <c r="P34" s="86">
        <v>0.2</v>
      </c>
      <c r="Q34" s="88"/>
      <c r="R34" s="87"/>
      <c r="S34" s="86">
        <v>0.2</v>
      </c>
      <c r="T34" s="87"/>
      <c r="U34" s="86">
        <v>0.2</v>
      </c>
      <c r="V34" s="87"/>
      <c r="W34" s="86">
        <v>0.2</v>
      </c>
      <c r="X34" s="88"/>
      <c r="Y34" s="88"/>
      <c r="Z34" s="88"/>
      <c r="AA34" s="87"/>
      <c r="AB34" s="11">
        <v>0.2</v>
      </c>
      <c r="AC34" s="86">
        <v>0.2</v>
      </c>
      <c r="AD34" s="88"/>
      <c r="AE34" s="87"/>
      <c r="AF34" s="12">
        <v>0.2</v>
      </c>
    </row>
    <row r="35" spans="5:32" ht="20.25" customHeight="1" x14ac:dyDescent="0.25">
      <c r="E35" s="89" t="s">
        <v>37</v>
      </c>
      <c r="F35" s="88"/>
      <c r="G35" s="88"/>
      <c r="H35" s="88"/>
      <c r="I35" s="90"/>
      <c r="J35" s="86" t="s">
        <v>38</v>
      </c>
      <c r="K35" s="87"/>
      <c r="L35" s="86" t="s">
        <v>38</v>
      </c>
      <c r="M35" s="87"/>
      <c r="N35" s="86" t="s">
        <v>38</v>
      </c>
      <c r="O35" s="87"/>
      <c r="P35" s="86" t="s">
        <v>38</v>
      </c>
      <c r="Q35" s="88"/>
      <c r="R35" s="87"/>
      <c r="S35" s="86" t="s">
        <v>38</v>
      </c>
      <c r="T35" s="87"/>
      <c r="U35" s="86" t="s">
        <v>38</v>
      </c>
      <c r="V35" s="87"/>
      <c r="W35" s="86" t="s">
        <v>38</v>
      </c>
      <c r="X35" s="88"/>
      <c r="Y35" s="88"/>
      <c r="Z35" s="88"/>
      <c r="AA35" s="87"/>
      <c r="AB35" s="5" t="s">
        <v>38</v>
      </c>
      <c r="AC35" s="86" t="s">
        <v>38</v>
      </c>
      <c r="AD35" s="88"/>
      <c r="AE35" s="87"/>
      <c r="AF35" s="6" t="s">
        <v>38</v>
      </c>
    </row>
    <row r="36" spans="5:32" ht="13.15" customHeight="1" x14ac:dyDescent="0.25">
      <c r="E36" s="89" t="s">
        <v>39</v>
      </c>
      <c r="F36" s="88"/>
      <c r="G36" s="88"/>
      <c r="H36" s="88"/>
      <c r="I36" s="90"/>
      <c r="J36" s="86"/>
      <c r="K36" s="87"/>
      <c r="L36" s="86"/>
      <c r="M36" s="87"/>
      <c r="N36" s="86"/>
      <c r="O36" s="87"/>
      <c r="P36" s="86"/>
      <c r="Q36" s="88"/>
      <c r="R36" s="87"/>
      <c r="S36" s="86"/>
      <c r="T36" s="87"/>
      <c r="U36" s="86"/>
      <c r="V36" s="87"/>
      <c r="W36" s="86"/>
      <c r="X36" s="88"/>
      <c r="Y36" s="88"/>
      <c r="Z36" s="88"/>
      <c r="AA36" s="87"/>
      <c r="AB36" s="5"/>
      <c r="AC36" s="86"/>
      <c r="AD36" s="88"/>
      <c r="AE36" s="87"/>
      <c r="AF36" s="6"/>
    </row>
    <row r="37" spans="5:32" x14ac:dyDescent="0.25">
      <c r="E37" s="89" t="s">
        <v>40</v>
      </c>
      <c r="F37" s="88"/>
      <c r="G37" s="88"/>
      <c r="H37" s="88"/>
      <c r="I37" s="90"/>
      <c r="J37" s="91">
        <v>0</v>
      </c>
      <c r="K37" s="87"/>
      <c r="L37" s="91">
        <v>0</v>
      </c>
      <c r="M37" s="87"/>
      <c r="N37" s="91">
        <v>0</v>
      </c>
      <c r="O37" s="87"/>
      <c r="P37" s="91">
        <v>0</v>
      </c>
      <c r="Q37" s="88"/>
      <c r="R37" s="87"/>
      <c r="S37" s="91">
        <v>0</v>
      </c>
      <c r="T37" s="87"/>
      <c r="U37" s="91">
        <v>0</v>
      </c>
      <c r="V37" s="87"/>
      <c r="W37" s="91">
        <v>0</v>
      </c>
      <c r="X37" s="88"/>
      <c r="Y37" s="88"/>
      <c r="Z37" s="88"/>
      <c r="AA37" s="87"/>
      <c r="AB37" s="3">
        <v>0</v>
      </c>
      <c r="AC37" s="91">
        <v>0</v>
      </c>
      <c r="AD37" s="88"/>
      <c r="AE37" s="87"/>
      <c r="AF37" s="4">
        <v>0</v>
      </c>
    </row>
    <row r="38" spans="5:32" ht="20.25" customHeight="1" x14ac:dyDescent="0.25">
      <c r="E38" s="89" t="s">
        <v>41</v>
      </c>
      <c r="F38" s="88"/>
      <c r="G38" s="88"/>
      <c r="H38" s="88"/>
      <c r="I38" s="90"/>
      <c r="J38" s="91">
        <v>0</v>
      </c>
      <c r="K38" s="87"/>
      <c r="L38" s="91">
        <v>0</v>
      </c>
      <c r="M38" s="87"/>
      <c r="N38" s="91">
        <v>0</v>
      </c>
      <c r="O38" s="87"/>
      <c r="P38" s="91">
        <v>0</v>
      </c>
      <c r="Q38" s="88"/>
      <c r="R38" s="87"/>
      <c r="S38" s="91">
        <v>0</v>
      </c>
      <c r="T38" s="87"/>
      <c r="U38" s="91">
        <v>0</v>
      </c>
      <c r="V38" s="87"/>
      <c r="W38" s="91">
        <v>0</v>
      </c>
      <c r="X38" s="88"/>
      <c r="Y38" s="88"/>
      <c r="Z38" s="88"/>
      <c r="AA38" s="87"/>
      <c r="AB38" s="3">
        <v>0</v>
      </c>
      <c r="AC38" s="91">
        <v>0</v>
      </c>
      <c r="AD38" s="88"/>
      <c r="AE38" s="87"/>
      <c r="AF38" s="4">
        <v>0</v>
      </c>
    </row>
    <row r="39" spans="5:32" x14ac:dyDescent="0.25">
      <c r="E39" s="89" t="s">
        <v>42</v>
      </c>
      <c r="F39" s="88"/>
      <c r="G39" s="88"/>
      <c r="H39" s="88"/>
      <c r="I39" s="90"/>
      <c r="J39" s="91">
        <v>2.5</v>
      </c>
      <c r="K39" s="87"/>
      <c r="L39" s="91">
        <v>2.5</v>
      </c>
      <c r="M39" s="87"/>
      <c r="N39" s="91">
        <v>2.5</v>
      </c>
      <c r="O39" s="87"/>
      <c r="P39" s="91">
        <v>2.5</v>
      </c>
      <c r="Q39" s="88"/>
      <c r="R39" s="87"/>
      <c r="S39" s="91">
        <v>2.5</v>
      </c>
      <c r="T39" s="87"/>
      <c r="U39" s="91">
        <v>2.5</v>
      </c>
      <c r="V39" s="87"/>
      <c r="W39" s="91">
        <v>2.5</v>
      </c>
      <c r="X39" s="88"/>
      <c r="Y39" s="88"/>
      <c r="Z39" s="88"/>
      <c r="AA39" s="87"/>
      <c r="AB39" s="3">
        <v>2.5</v>
      </c>
      <c r="AC39" s="91">
        <v>2.5</v>
      </c>
      <c r="AD39" s="88"/>
      <c r="AE39" s="87"/>
      <c r="AF39" s="4">
        <v>2.5</v>
      </c>
    </row>
    <row r="40" spans="5:32" x14ac:dyDescent="0.25">
      <c r="E40" s="89" t="s">
        <v>43</v>
      </c>
      <c r="F40" s="88"/>
      <c r="G40" s="88"/>
      <c r="H40" s="88"/>
      <c r="I40" s="90"/>
      <c r="J40" s="91">
        <v>10</v>
      </c>
      <c r="K40" s="87"/>
      <c r="L40" s="91">
        <v>10</v>
      </c>
      <c r="M40" s="87"/>
      <c r="N40" s="91">
        <v>10</v>
      </c>
      <c r="O40" s="87"/>
      <c r="P40" s="91">
        <v>10</v>
      </c>
      <c r="Q40" s="88"/>
      <c r="R40" s="87"/>
      <c r="S40" s="91">
        <v>10</v>
      </c>
      <c r="T40" s="87"/>
      <c r="U40" s="91">
        <v>10</v>
      </c>
      <c r="V40" s="87"/>
      <c r="W40" s="91">
        <v>10</v>
      </c>
      <c r="X40" s="88"/>
      <c r="Y40" s="88"/>
      <c r="Z40" s="88"/>
      <c r="AA40" s="87"/>
      <c r="AB40" s="3">
        <v>10</v>
      </c>
      <c r="AC40" s="91">
        <v>10</v>
      </c>
      <c r="AD40" s="88"/>
      <c r="AE40" s="87"/>
      <c r="AF40" s="4">
        <v>10</v>
      </c>
    </row>
    <row r="41" spans="5:32" x14ac:dyDescent="0.25">
      <c r="E41" s="89" t="s">
        <v>44</v>
      </c>
      <c r="F41" s="88"/>
      <c r="G41" s="88"/>
      <c r="H41" s="88"/>
      <c r="I41" s="90"/>
      <c r="J41" s="91">
        <v>0</v>
      </c>
      <c r="K41" s="87"/>
      <c r="L41" s="91">
        <v>0</v>
      </c>
      <c r="M41" s="87"/>
      <c r="N41" s="91">
        <v>0</v>
      </c>
      <c r="O41" s="87"/>
      <c r="P41" s="91">
        <v>0</v>
      </c>
      <c r="Q41" s="88"/>
      <c r="R41" s="87"/>
      <c r="S41" s="91">
        <v>0</v>
      </c>
      <c r="T41" s="87"/>
      <c r="U41" s="91">
        <v>0</v>
      </c>
      <c r="V41" s="87"/>
      <c r="W41" s="91">
        <v>0</v>
      </c>
      <c r="X41" s="88"/>
      <c r="Y41" s="88"/>
      <c r="Z41" s="88"/>
      <c r="AA41" s="87"/>
      <c r="AB41" s="3">
        <v>0</v>
      </c>
      <c r="AC41" s="91">
        <v>0</v>
      </c>
      <c r="AD41" s="88"/>
      <c r="AE41" s="87"/>
      <c r="AF41" s="4">
        <v>0</v>
      </c>
    </row>
    <row r="42" spans="5:32" x14ac:dyDescent="0.25">
      <c r="E42" s="89" t="s">
        <v>45</v>
      </c>
      <c r="F42" s="88"/>
      <c r="G42" s="88"/>
      <c r="H42" s="88"/>
      <c r="I42" s="90"/>
      <c r="J42" s="91">
        <v>0</v>
      </c>
      <c r="K42" s="87"/>
      <c r="L42" s="91">
        <v>0</v>
      </c>
      <c r="M42" s="87"/>
      <c r="N42" s="91">
        <v>0</v>
      </c>
      <c r="O42" s="87"/>
      <c r="P42" s="91">
        <v>0</v>
      </c>
      <c r="Q42" s="88"/>
      <c r="R42" s="87"/>
      <c r="S42" s="91">
        <v>0</v>
      </c>
      <c r="T42" s="87"/>
      <c r="U42" s="91">
        <v>0</v>
      </c>
      <c r="V42" s="87"/>
      <c r="W42" s="91">
        <v>0</v>
      </c>
      <c r="X42" s="88"/>
      <c r="Y42" s="88"/>
      <c r="Z42" s="88"/>
      <c r="AA42" s="87"/>
      <c r="AB42" s="3">
        <v>0</v>
      </c>
      <c r="AC42" s="91">
        <v>0</v>
      </c>
      <c r="AD42" s="88"/>
      <c r="AE42" s="87"/>
      <c r="AF42" s="4">
        <v>0</v>
      </c>
    </row>
    <row r="43" spans="5:32" x14ac:dyDescent="0.25">
      <c r="E43" s="89" t="s">
        <v>46</v>
      </c>
      <c r="F43" s="88"/>
      <c r="G43" s="88"/>
      <c r="H43" s="88"/>
      <c r="I43" s="90"/>
      <c r="J43" s="86"/>
      <c r="K43" s="87"/>
      <c r="L43" s="86"/>
      <c r="M43" s="87"/>
      <c r="N43" s="86"/>
      <c r="O43" s="87"/>
      <c r="P43" s="86"/>
      <c r="Q43" s="88"/>
      <c r="R43" s="87"/>
      <c r="S43" s="86"/>
      <c r="T43" s="87"/>
      <c r="U43" s="86"/>
      <c r="V43" s="87"/>
      <c r="W43" s="86"/>
      <c r="X43" s="88"/>
      <c r="Y43" s="88"/>
      <c r="Z43" s="88"/>
      <c r="AA43" s="87"/>
      <c r="AB43" s="5"/>
      <c r="AC43" s="86"/>
      <c r="AD43" s="88"/>
      <c r="AE43" s="87"/>
      <c r="AF43" s="6"/>
    </row>
    <row r="44" spans="5:32" x14ac:dyDescent="0.25">
      <c r="E44" s="89" t="s">
        <v>47</v>
      </c>
      <c r="F44" s="88"/>
      <c r="G44" s="88"/>
      <c r="H44" s="88"/>
      <c r="I44" s="90"/>
      <c r="J44" s="86"/>
      <c r="K44" s="87"/>
      <c r="L44" s="86"/>
      <c r="M44" s="87"/>
      <c r="N44" s="86"/>
      <c r="O44" s="87"/>
      <c r="P44" s="86"/>
      <c r="Q44" s="88"/>
      <c r="R44" s="87"/>
      <c r="S44" s="86"/>
      <c r="T44" s="87"/>
      <c r="U44" s="86"/>
      <c r="V44" s="87"/>
      <c r="W44" s="86"/>
      <c r="X44" s="88"/>
      <c r="Y44" s="88"/>
      <c r="Z44" s="88"/>
      <c r="AA44" s="87"/>
      <c r="AB44" s="5"/>
      <c r="AC44" s="86"/>
      <c r="AD44" s="88"/>
      <c r="AE44" s="87"/>
      <c r="AF44" s="6"/>
    </row>
    <row r="45" spans="5:32" ht="18" x14ac:dyDescent="0.25">
      <c r="E45" s="89" t="s">
        <v>48</v>
      </c>
      <c r="F45" s="88"/>
      <c r="G45" s="88"/>
      <c r="H45" s="88"/>
      <c r="I45" s="90"/>
      <c r="J45" s="86" t="s">
        <v>49</v>
      </c>
      <c r="K45" s="87"/>
      <c r="L45" s="86" t="s">
        <v>49</v>
      </c>
      <c r="M45" s="87"/>
      <c r="N45" s="86" t="s">
        <v>49</v>
      </c>
      <c r="O45" s="87"/>
      <c r="P45" s="86" t="s">
        <v>49</v>
      </c>
      <c r="Q45" s="88"/>
      <c r="R45" s="87"/>
      <c r="S45" s="86" t="s">
        <v>49</v>
      </c>
      <c r="T45" s="87"/>
      <c r="U45" s="86" t="s">
        <v>49</v>
      </c>
      <c r="V45" s="87"/>
      <c r="W45" s="86" t="s">
        <v>49</v>
      </c>
      <c r="X45" s="88"/>
      <c r="Y45" s="88"/>
      <c r="Z45" s="88"/>
      <c r="AA45" s="87"/>
      <c r="AB45" s="5" t="s">
        <v>49</v>
      </c>
      <c r="AC45" s="86" t="s">
        <v>49</v>
      </c>
      <c r="AD45" s="88"/>
      <c r="AE45" s="87"/>
      <c r="AF45" s="6" t="s">
        <v>49</v>
      </c>
    </row>
    <row r="46" spans="5:32" x14ac:dyDescent="0.25">
      <c r="E46" s="82" t="s">
        <v>50</v>
      </c>
      <c r="F46" s="83"/>
      <c r="G46" s="83"/>
      <c r="H46" s="83"/>
      <c r="I46" s="84"/>
      <c r="J46" s="77" t="s">
        <v>51</v>
      </c>
      <c r="K46" s="78"/>
      <c r="L46" s="77" t="s">
        <v>51</v>
      </c>
      <c r="M46" s="78"/>
      <c r="N46" s="77" t="s">
        <v>51</v>
      </c>
      <c r="O46" s="78"/>
      <c r="P46" s="77" t="s">
        <v>51</v>
      </c>
      <c r="Q46" s="85"/>
      <c r="R46" s="78"/>
      <c r="S46" s="77" t="s">
        <v>51</v>
      </c>
      <c r="T46" s="78"/>
      <c r="U46" s="79" t="s">
        <v>51</v>
      </c>
      <c r="V46" s="80"/>
      <c r="W46" s="79"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LMiUAPV4h+51tBkZzrLoRUBIOHwfKYl84E3r+T19mKN5S5q8dhuQD5YnkcFmALrBoxOCEhimhGsge4scTdApqQ==" saltValue="5EEjagbxSyjik8/lic0mE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293CD1C-DFE5-415C-ABB6-0097BE238F3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AGWA - Agnes Water (66/22kV)</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J51"/>
  <sheetViews>
    <sheetView showGridLines="0" topLeftCell="A37"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243</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245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246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247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v>
      </c>
      <c r="K26" s="87"/>
      <c r="L26" s="122">
        <v>1</v>
      </c>
      <c r="M26" s="87"/>
      <c r="N26" s="122">
        <v>1</v>
      </c>
      <c r="O26" s="87"/>
      <c r="P26" s="122">
        <v>1</v>
      </c>
      <c r="Q26" s="88"/>
      <c r="R26" s="87"/>
      <c r="S26" s="122">
        <v>1</v>
      </c>
      <c r="T26" s="87"/>
      <c r="U26" s="122">
        <v>1.1000000000000001</v>
      </c>
      <c r="V26" s="87"/>
      <c r="W26" s="122">
        <v>1.1000000000000001</v>
      </c>
      <c r="X26" s="88"/>
      <c r="Y26" s="88"/>
      <c r="Z26" s="88"/>
      <c r="AA26" s="87"/>
      <c r="AB26" s="3">
        <v>1.1000000000000001</v>
      </c>
      <c r="AC26" s="91">
        <v>1.1000000000000001</v>
      </c>
      <c r="AD26" s="88"/>
      <c r="AE26" s="87"/>
      <c r="AF26" s="4">
        <v>1.1000000000000001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0.9</v>
      </c>
      <c r="K28" s="87"/>
      <c r="L28" s="122">
        <v>0.9</v>
      </c>
      <c r="M28" s="87"/>
      <c r="N28" s="122">
        <v>0.9</v>
      </c>
      <c r="O28" s="87"/>
      <c r="P28" s="122">
        <v>0.9</v>
      </c>
      <c r="Q28" s="88"/>
      <c r="R28" s="87"/>
      <c r="S28" s="122">
        <v>0.9</v>
      </c>
      <c r="T28" s="87"/>
      <c r="U28" s="122">
        <v>0.8</v>
      </c>
      <c r="V28" s="87"/>
      <c r="W28" s="122">
        <v>0.8</v>
      </c>
      <c r="X28" s="88"/>
      <c r="Y28" s="88"/>
      <c r="Z28" s="88"/>
      <c r="AA28" s="87"/>
      <c r="AB28" s="3">
        <v>0.8</v>
      </c>
      <c r="AC28" s="91">
        <v>0.8</v>
      </c>
      <c r="AD28" s="88"/>
      <c r="AE28" s="87"/>
      <c r="AF28" s="4">
        <v>0.8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0.96499999999999997</v>
      </c>
      <c r="K31" s="87"/>
      <c r="L31" s="124">
        <v>0.96499999999999997</v>
      </c>
      <c r="M31" s="87"/>
      <c r="N31" s="124">
        <v>0.96499999999999997</v>
      </c>
      <c r="O31" s="87"/>
      <c r="P31" s="124">
        <v>0.96499999999999997</v>
      </c>
      <c r="Q31" s="88"/>
      <c r="R31" s="87"/>
      <c r="S31" s="124">
        <v>0.96499999999999997</v>
      </c>
      <c r="T31" s="87"/>
      <c r="U31" s="124">
        <v>0.95099999999999996</v>
      </c>
      <c r="V31" s="87"/>
      <c r="W31" s="124">
        <v>0.95099999999999996</v>
      </c>
      <c r="X31" s="88"/>
      <c r="Y31" s="88"/>
      <c r="Z31" s="88"/>
      <c r="AA31" s="87"/>
      <c r="AB31" s="7">
        <v>0.95099999999999996</v>
      </c>
      <c r="AC31" s="94">
        <v>0.95099999999999996</v>
      </c>
      <c r="AD31" s="88"/>
      <c r="AE31" s="87"/>
      <c r="AF31" s="8">
        <v>0.95099999999999996</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0.8</v>
      </c>
      <c r="K33" s="87"/>
      <c r="L33" s="123">
        <v>0.8</v>
      </c>
      <c r="M33" s="87"/>
      <c r="N33" s="123">
        <v>0.8</v>
      </c>
      <c r="O33" s="87"/>
      <c r="P33" s="123">
        <v>0.8</v>
      </c>
      <c r="Q33" s="88"/>
      <c r="R33" s="87"/>
      <c r="S33" s="123">
        <v>0.8</v>
      </c>
      <c r="T33" s="87"/>
      <c r="U33" s="123">
        <v>0.7</v>
      </c>
      <c r="V33" s="87"/>
      <c r="W33" s="123">
        <v>0.7</v>
      </c>
      <c r="X33" s="88"/>
      <c r="Y33" s="88"/>
      <c r="Z33" s="88"/>
      <c r="AA33" s="87"/>
      <c r="AB33" s="9">
        <v>0.7</v>
      </c>
      <c r="AC33" s="93">
        <v>0.7</v>
      </c>
      <c r="AD33" s="88"/>
      <c r="AE33" s="87"/>
      <c r="AF33" s="10">
        <v>0.7</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2">
        <v>0.8</v>
      </c>
      <c r="K36" s="87"/>
      <c r="L36" s="122">
        <v>0.8</v>
      </c>
      <c r="M36" s="87"/>
      <c r="N36" s="122">
        <v>0.8</v>
      </c>
      <c r="O36" s="87"/>
      <c r="P36" s="122">
        <v>0.8</v>
      </c>
      <c r="Q36" s="88"/>
      <c r="R36" s="87"/>
      <c r="S36" s="122">
        <v>0.8</v>
      </c>
      <c r="T36" s="87"/>
      <c r="U36" s="122">
        <v>0.7</v>
      </c>
      <c r="V36" s="87"/>
      <c r="W36" s="122">
        <v>0.7</v>
      </c>
      <c r="X36" s="88"/>
      <c r="Y36" s="88"/>
      <c r="Z36" s="88"/>
      <c r="AA36" s="87"/>
      <c r="AB36" s="3">
        <v>0.7</v>
      </c>
      <c r="AC36" s="91">
        <v>0.7</v>
      </c>
      <c r="AD36" s="88"/>
      <c r="AE36" s="87"/>
      <c r="AF36" s="4">
        <v>0.7</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Hsp7zsRW3Bubkm1fFfglhSlw0BjXVNGsrmQKwAfMlqVcPh0T3j8r/XuTcAWvYRtlO7GAodz51GDYBj/hcKQzg==" saltValue="5fhWe6Kz82L2Qa9jIt8eN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4F9DBB3-60A2-4799-AD27-1B14D4363C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CARI - Cape River (66/11kV)</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255</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256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257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258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v>
      </c>
      <c r="K26" s="87"/>
      <c r="L26" s="122">
        <v>1.3</v>
      </c>
      <c r="M26" s="87"/>
      <c r="N26" s="122">
        <v>1.3</v>
      </c>
      <c r="O26" s="87"/>
      <c r="P26" s="122">
        <v>1.3</v>
      </c>
      <c r="Q26" s="88"/>
      <c r="R26" s="87"/>
      <c r="S26" s="122">
        <v>1.3</v>
      </c>
      <c r="T26" s="87"/>
      <c r="U26" s="122">
        <v>1.4</v>
      </c>
      <c r="V26" s="87"/>
      <c r="W26" s="122">
        <v>1.4</v>
      </c>
      <c r="X26" s="88"/>
      <c r="Y26" s="88"/>
      <c r="Z26" s="88"/>
      <c r="AA26" s="87"/>
      <c r="AB26" s="3">
        <v>1.4</v>
      </c>
      <c r="AC26" s="91">
        <v>1.4</v>
      </c>
      <c r="AD26" s="88"/>
      <c r="AE26" s="87"/>
      <c r="AF26" s="4">
        <v>1.4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0.8</v>
      </c>
      <c r="K28" s="87"/>
      <c r="L28" s="122">
        <v>0.8</v>
      </c>
      <c r="M28" s="87"/>
      <c r="N28" s="122">
        <v>0.8</v>
      </c>
      <c r="O28" s="87"/>
      <c r="P28" s="122">
        <v>0.8</v>
      </c>
      <c r="Q28" s="88"/>
      <c r="R28" s="87"/>
      <c r="S28" s="122">
        <v>0.8</v>
      </c>
      <c r="T28" s="87"/>
      <c r="U28" s="122">
        <v>0.4</v>
      </c>
      <c r="V28" s="87"/>
      <c r="W28" s="122">
        <v>0.4</v>
      </c>
      <c r="X28" s="88"/>
      <c r="Y28" s="88"/>
      <c r="Z28" s="88"/>
      <c r="AA28" s="87"/>
      <c r="AB28" s="3">
        <v>0.4</v>
      </c>
      <c r="AC28" s="91">
        <v>0.4</v>
      </c>
      <c r="AD28" s="88"/>
      <c r="AE28" s="87"/>
      <c r="AF28" s="4">
        <v>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0.95599999999999996</v>
      </c>
      <c r="K31" s="87"/>
      <c r="L31" s="124">
        <v>0.95599999999999996</v>
      </c>
      <c r="M31" s="87"/>
      <c r="N31" s="124">
        <v>0.95599999999999996</v>
      </c>
      <c r="O31" s="87"/>
      <c r="P31" s="124">
        <v>0.95599999999999996</v>
      </c>
      <c r="Q31" s="88"/>
      <c r="R31" s="87"/>
      <c r="S31" s="124">
        <v>0.95599999999999996</v>
      </c>
      <c r="T31" s="87"/>
      <c r="U31" s="124">
        <v>0.96299999999999997</v>
      </c>
      <c r="V31" s="87"/>
      <c r="W31" s="124">
        <v>0.96299999999999997</v>
      </c>
      <c r="X31" s="88"/>
      <c r="Y31" s="88"/>
      <c r="Z31" s="88"/>
      <c r="AA31" s="87"/>
      <c r="AB31" s="7">
        <v>0.96299999999999997</v>
      </c>
      <c r="AC31" s="94">
        <v>0.96299999999999997</v>
      </c>
      <c r="AD31" s="88"/>
      <c r="AE31" s="87"/>
      <c r="AF31" s="8">
        <v>0.96299999999999997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0.7</v>
      </c>
      <c r="K33" s="87"/>
      <c r="L33" s="123">
        <v>0.7</v>
      </c>
      <c r="M33" s="87"/>
      <c r="N33" s="123">
        <v>0.7</v>
      </c>
      <c r="O33" s="87"/>
      <c r="P33" s="123">
        <v>0.7</v>
      </c>
      <c r="Q33" s="88"/>
      <c r="R33" s="87"/>
      <c r="S33" s="123">
        <v>0.7</v>
      </c>
      <c r="T33" s="87"/>
      <c r="U33" s="123">
        <v>0.4</v>
      </c>
      <c r="V33" s="87"/>
      <c r="W33" s="123">
        <v>0.4</v>
      </c>
      <c r="X33" s="88"/>
      <c r="Y33" s="88"/>
      <c r="Z33" s="88"/>
      <c r="AA33" s="87"/>
      <c r="AB33" s="9">
        <v>0.4</v>
      </c>
      <c r="AC33" s="93">
        <v>0.4</v>
      </c>
      <c r="AD33" s="88"/>
      <c r="AE33" s="87"/>
      <c r="AF33" s="10">
        <v>0.4</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99</v>
      </c>
      <c r="K35" s="87"/>
      <c r="L35" s="121" t="s">
        <v>99</v>
      </c>
      <c r="M35" s="87"/>
      <c r="N35" s="121" t="s">
        <v>99</v>
      </c>
      <c r="O35" s="87"/>
      <c r="P35" s="121" t="s">
        <v>99</v>
      </c>
      <c r="Q35" s="88"/>
      <c r="R35" s="87"/>
      <c r="S35" s="121" t="s">
        <v>99</v>
      </c>
      <c r="T35" s="87"/>
      <c r="U35" s="121" t="s">
        <v>99</v>
      </c>
      <c r="V35" s="87"/>
      <c r="W35" s="121" t="s">
        <v>99</v>
      </c>
      <c r="X35" s="88"/>
      <c r="Y35" s="88"/>
      <c r="Z35" s="88"/>
      <c r="AA35" s="87"/>
      <c r="AB35" s="5" t="s">
        <v>99</v>
      </c>
      <c r="AC35" s="86" t="s">
        <v>99</v>
      </c>
      <c r="AD35" s="88"/>
      <c r="AE35" s="87"/>
      <c r="AF35" s="6" t="s">
        <v>99</v>
      </c>
    </row>
    <row r="36" spans="5:32" ht="13.15" customHeight="1" x14ac:dyDescent="0.25">
      <c r="E36" s="89" t="s">
        <v>39</v>
      </c>
      <c r="F36" s="88"/>
      <c r="G36" s="88"/>
      <c r="H36" s="88"/>
      <c r="I36" s="90"/>
      <c r="J36" s="122">
        <v>0.7</v>
      </c>
      <c r="K36" s="87"/>
      <c r="L36" s="122">
        <v>0.7</v>
      </c>
      <c r="M36" s="87"/>
      <c r="N36" s="122">
        <v>0.7</v>
      </c>
      <c r="O36" s="87"/>
      <c r="P36" s="122">
        <v>0.7</v>
      </c>
      <c r="Q36" s="88"/>
      <c r="R36" s="87"/>
      <c r="S36" s="122">
        <v>0.7</v>
      </c>
      <c r="T36" s="87"/>
      <c r="U36" s="122">
        <v>0.4</v>
      </c>
      <c r="V36" s="87"/>
      <c r="W36" s="122">
        <v>0.4</v>
      </c>
      <c r="X36" s="88"/>
      <c r="Y36" s="88"/>
      <c r="Z36" s="88"/>
      <c r="AA36" s="87"/>
      <c r="AB36" s="3">
        <v>0.4</v>
      </c>
      <c r="AC36" s="91">
        <v>0.4</v>
      </c>
      <c r="AD36" s="88"/>
      <c r="AE36" s="87"/>
      <c r="AF36" s="4">
        <v>0.4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0.1</v>
      </c>
      <c r="K39" s="87"/>
      <c r="L39" s="122">
        <v>0.1</v>
      </c>
      <c r="M39" s="87"/>
      <c r="N39" s="122">
        <v>0.1</v>
      </c>
      <c r="O39" s="87"/>
      <c r="P39" s="122">
        <v>0.1</v>
      </c>
      <c r="Q39" s="88"/>
      <c r="R39" s="87"/>
      <c r="S39" s="122">
        <v>0.1</v>
      </c>
      <c r="T39" s="87"/>
      <c r="U39" s="122">
        <v>0.1</v>
      </c>
      <c r="V39" s="87"/>
      <c r="W39" s="122">
        <v>0.1</v>
      </c>
      <c r="X39" s="88"/>
      <c r="Y39" s="88"/>
      <c r="Z39" s="88"/>
      <c r="AA39" s="87"/>
      <c r="AB39" s="3">
        <v>0.1</v>
      </c>
      <c r="AC39" s="91">
        <v>0.1</v>
      </c>
      <c r="AD39" s="88"/>
      <c r="AE39" s="87"/>
      <c r="AF39" s="4">
        <v>0.1</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F2XlhlgNDhBaCaEY5ypulpQBkDdN2PBLagFzwRHY1e2Zs8G+D6ZpvQEeMVC/hbYUb/fd8WphZ5iItvYHgakebg==" saltValue="oaoN6KC9bRBYuD43n8XHV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6F2A18D-6A06-45CF-8127-E7B33419E17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CARM - Carmila (33/11kV)</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228</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229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230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231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46.3</v>
      </c>
      <c r="K26" s="87"/>
      <c r="L26" s="122">
        <v>46.3</v>
      </c>
      <c r="M26" s="87"/>
      <c r="N26" s="122">
        <v>46.3</v>
      </c>
      <c r="O26" s="87"/>
      <c r="P26" s="122">
        <v>46.3</v>
      </c>
      <c r="Q26" s="88"/>
      <c r="R26" s="87"/>
      <c r="S26" s="122">
        <v>46.3</v>
      </c>
      <c r="T26" s="87"/>
      <c r="U26" s="122">
        <v>54.2</v>
      </c>
      <c r="V26" s="87"/>
      <c r="W26" s="122">
        <v>54.2</v>
      </c>
      <c r="X26" s="88"/>
      <c r="Y26" s="88"/>
      <c r="Z26" s="88"/>
      <c r="AA26" s="87"/>
      <c r="AB26" s="3">
        <v>54.2</v>
      </c>
      <c r="AC26" s="91">
        <v>54.2</v>
      </c>
      <c r="AD26" s="88"/>
      <c r="AE26" s="87"/>
      <c r="AF26" s="4">
        <v>54.2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25.9</v>
      </c>
      <c r="K28" s="87"/>
      <c r="L28" s="122">
        <v>25.8</v>
      </c>
      <c r="M28" s="87"/>
      <c r="N28" s="122">
        <v>25.8</v>
      </c>
      <c r="O28" s="87"/>
      <c r="P28" s="122">
        <v>25.8</v>
      </c>
      <c r="Q28" s="88"/>
      <c r="R28" s="87"/>
      <c r="S28" s="122">
        <v>25.8</v>
      </c>
      <c r="T28" s="87"/>
      <c r="U28" s="122">
        <v>13.6</v>
      </c>
      <c r="V28" s="87"/>
      <c r="W28" s="122">
        <v>13.5</v>
      </c>
      <c r="X28" s="88"/>
      <c r="Y28" s="88"/>
      <c r="Z28" s="88"/>
      <c r="AA28" s="87"/>
      <c r="AB28" s="3">
        <v>13.4</v>
      </c>
      <c r="AC28" s="91">
        <v>13.3</v>
      </c>
      <c r="AD28" s="88"/>
      <c r="AE28" s="87"/>
      <c r="AF28" s="4">
        <v>13.3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0.97799999999999998</v>
      </c>
      <c r="V31" s="87"/>
      <c r="W31" s="124">
        <v>0.97799999999999998</v>
      </c>
      <c r="X31" s="88"/>
      <c r="Y31" s="88"/>
      <c r="Z31" s="88"/>
      <c r="AA31" s="87"/>
      <c r="AB31" s="7">
        <v>0.97799999999999998</v>
      </c>
      <c r="AC31" s="94">
        <v>0.97799999999999998</v>
      </c>
      <c r="AD31" s="88"/>
      <c r="AE31" s="87"/>
      <c r="AF31" s="8">
        <v>0.97799999999999998</v>
      </c>
    </row>
    <row r="32" spans="4:32" ht="13.15" customHeight="1" x14ac:dyDescent="0.25">
      <c r="E32" s="89" t="s">
        <v>34</v>
      </c>
      <c r="F32" s="88"/>
      <c r="G32" s="88"/>
      <c r="H32" s="88"/>
      <c r="I32" s="90"/>
      <c r="J32" s="122">
        <v>26.9</v>
      </c>
      <c r="K32" s="87"/>
      <c r="L32" s="122">
        <v>26.9</v>
      </c>
      <c r="M32" s="87"/>
      <c r="N32" s="122">
        <v>26.9</v>
      </c>
      <c r="O32" s="87"/>
      <c r="P32" s="122">
        <v>26.9</v>
      </c>
      <c r="Q32" s="88"/>
      <c r="R32" s="87"/>
      <c r="S32" s="122">
        <v>26.9</v>
      </c>
      <c r="T32" s="87"/>
      <c r="U32" s="122">
        <v>29.9</v>
      </c>
      <c r="V32" s="87"/>
      <c r="W32" s="122">
        <v>29.9</v>
      </c>
      <c r="X32" s="88"/>
      <c r="Y32" s="88"/>
      <c r="Z32" s="88"/>
      <c r="AA32" s="87"/>
      <c r="AB32" s="3">
        <v>29.9</v>
      </c>
      <c r="AC32" s="91">
        <v>29.9</v>
      </c>
      <c r="AD32" s="88"/>
      <c r="AE32" s="87"/>
      <c r="AF32" s="4">
        <v>29.9</v>
      </c>
    </row>
    <row r="33" spans="5:32" ht="13.15" customHeight="1" x14ac:dyDescent="0.25">
      <c r="E33" s="92" t="s">
        <v>35</v>
      </c>
      <c r="F33" s="88"/>
      <c r="G33" s="88"/>
      <c r="H33" s="88"/>
      <c r="I33" s="90"/>
      <c r="J33" s="123">
        <v>23.3</v>
      </c>
      <c r="K33" s="87"/>
      <c r="L33" s="123">
        <v>23.2</v>
      </c>
      <c r="M33" s="87"/>
      <c r="N33" s="123">
        <v>23.2</v>
      </c>
      <c r="O33" s="87"/>
      <c r="P33" s="123">
        <v>23.2</v>
      </c>
      <c r="Q33" s="88"/>
      <c r="R33" s="87"/>
      <c r="S33" s="123">
        <v>23.2</v>
      </c>
      <c r="T33" s="87"/>
      <c r="U33" s="123">
        <v>13.2</v>
      </c>
      <c r="V33" s="87"/>
      <c r="W33" s="123">
        <v>13.1</v>
      </c>
      <c r="X33" s="88"/>
      <c r="Y33" s="88"/>
      <c r="Z33" s="88"/>
      <c r="AA33" s="87"/>
      <c r="AB33" s="9">
        <v>13</v>
      </c>
      <c r="AC33" s="93">
        <v>12.9</v>
      </c>
      <c r="AD33" s="88"/>
      <c r="AE33" s="87"/>
      <c r="AF33" s="10">
        <v>12.9</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0.7</v>
      </c>
      <c r="V34" s="87"/>
      <c r="W34" s="121">
        <v>0.7</v>
      </c>
      <c r="X34" s="88"/>
      <c r="Y34" s="88"/>
      <c r="Z34" s="88"/>
      <c r="AA34" s="87"/>
      <c r="AB34" s="11">
        <v>0.7</v>
      </c>
      <c r="AC34" s="86">
        <v>0.6</v>
      </c>
      <c r="AD34" s="88"/>
      <c r="AE34" s="87"/>
      <c r="AF34" s="12">
        <v>0.6</v>
      </c>
    </row>
    <row r="35" spans="5:32" ht="20.25" customHeight="1" x14ac:dyDescent="0.25">
      <c r="E35" s="89" t="s">
        <v>37</v>
      </c>
      <c r="F35" s="88"/>
      <c r="G35" s="88"/>
      <c r="H35" s="88"/>
      <c r="I35" s="90"/>
      <c r="J35" s="121" t="s">
        <v>232</v>
      </c>
      <c r="K35" s="87"/>
      <c r="L35" s="121" t="s">
        <v>232</v>
      </c>
      <c r="M35" s="87"/>
      <c r="N35" s="121" t="s">
        <v>232</v>
      </c>
      <c r="O35" s="87"/>
      <c r="P35" s="121" t="s">
        <v>232</v>
      </c>
      <c r="Q35" s="88"/>
      <c r="R35" s="87"/>
      <c r="S35" s="121" t="s">
        <v>232</v>
      </c>
      <c r="T35" s="87"/>
      <c r="U35" s="121" t="s">
        <v>232</v>
      </c>
      <c r="V35" s="87"/>
      <c r="W35" s="121" t="s">
        <v>232</v>
      </c>
      <c r="X35" s="88"/>
      <c r="Y35" s="88"/>
      <c r="Z35" s="88"/>
      <c r="AA35" s="87"/>
      <c r="AB35" s="5" t="s">
        <v>232</v>
      </c>
      <c r="AC35" s="86" t="s">
        <v>232</v>
      </c>
      <c r="AD35" s="88"/>
      <c r="AE35" s="87"/>
      <c r="AF35" s="6" t="s">
        <v>232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sh4M83yQWAzw3e2uKneejNJKzp6uAkFZPEOG1bvLspFmqkfuCl560QiJffRkPtgVr5niTxyrF+ThtenDPQRRg==" saltValue="n1fs/6AKxSBpBG4YDL3N4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26760BB-EC3C-43D2-BDA2-83F1FFFE909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CAST - Canning Street (66/11kV)</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E48"/>
  <sheetViews>
    <sheetView showGridLines="0" workbookViewId="0"/>
  </sheetViews>
  <sheetFormatPr defaultRowHeight="15" x14ac:dyDescent="0.25"/>
  <cols>
    <col min="1" max="2" width="0.140625" customWidth="1"/>
    <col min="3" max="3" width="0" hidden="1" customWidth="1"/>
    <col min="4" max="4" width="13.28515625" customWidth="1"/>
    <col min="5" max="5" width="0.140625" customWidth="1"/>
    <col min="6" max="7" width="0.28515625" customWidth="1"/>
    <col min="8" max="8" width="6.28515625" customWidth="1"/>
    <col min="9" max="9" width="0.42578125" customWidth="1"/>
    <col min="10" max="10" width="1.5703125" customWidth="1"/>
    <col min="11" max="11" width="5" customWidth="1"/>
    <col min="12" max="12" width="7" customWidth="1"/>
    <col min="13" max="13" width="7.140625" customWidth="1"/>
    <col min="14" max="14" width="7" customWidth="1"/>
    <col min="15" max="15" width="6.7109375" customWidth="1"/>
    <col min="16" max="16" width="0.140625" customWidth="1"/>
    <col min="17" max="17" width="0.28515625" customWidth="1"/>
    <col min="18" max="18" width="7" customWidth="1"/>
    <col min="19" max="19" width="0.85546875" customWidth="1"/>
    <col min="20" max="20" width="0" hidden="1" customWidth="1"/>
    <col min="21" max="21" width="0.5703125" customWidth="1"/>
    <col min="22" max="22" width="5.7109375" customWidth="1"/>
    <col min="23" max="23" width="3.7109375" customWidth="1"/>
    <col min="24" max="24" width="3.28515625" customWidth="1"/>
    <col min="25" max="25" width="7.140625" customWidth="1"/>
    <col min="26" max="26" width="7" customWidth="1"/>
    <col min="27" max="27" width="0" hidden="1" customWidth="1"/>
    <col min="28" max="29" width="0.5703125" customWidth="1"/>
    <col min="30" max="30" width="0.42578125" customWidth="1"/>
    <col min="31" max="31" width="0.140625" customWidth="1"/>
    <col min="32" max="32" width="8.7109375" customWidth="1"/>
    <col min="33" max="33" width="0.140625" customWidth="1"/>
  </cols>
  <sheetData>
    <row r="1" spans="1:31"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row>
    <row r="2" spans="1:31" ht="4.7" customHeight="1" x14ac:dyDescent="0.25"/>
    <row r="3" spans="1:31" ht="15.95" customHeight="1" x14ac:dyDescent="0.25">
      <c r="B3" s="109" t="s">
        <v>1</v>
      </c>
      <c r="C3" s="110"/>
      <c r="D3" s="110"/>
      <c r="E3" s="130"/>
      <c r="H3" s="131" t="s">
        <v>248</v>
      </c>
      <c r="I3" s="110"/>
      <c r="J3" s="110"/>
      <c r="K3" s="110"/>
      <c r="L3" s="110"/>
      <c r="M3" s="110"/>
      <c r="N3" s="110"/>
      <c r="O3" s="110"/>
      <c r="P3" s="110"/>
      <c r="Q3" s="112" t="s">
        <v>3</v>
      </c>
      <c r="R3" s="110"/>
      <c r="S3" s="110"/>
      <c r="V3" s="113" t="s">
        <v>95</v>
      </c>
      <c r="W3" s="110"/>
      <c r="X3" s="110"/>
      <c r="Y3" s="110"/>
      <c r="Z3" s="110"/>
      <c r="AA3" s="110"/>
      <c r="AB3" s="110"/>
    </row>
    <row r="4" spans="1:31" x14ac:dyDescent="0.25">
      <c r="H4" s="110"/>
      <c r="I4" s="110"/>
      <c r="J4" s="110"/>
      <c r="K4" s="110"/>
      <c r="L4" s="110"/>
      <c r="M4" s="110"/>
      <c r="N4" s="110"/>
      <c r="O4" s="110"/>
      <c r="P4" s="110"/>
      <c r="Q4" s="110"/>
      <c r="R4" s="110"/>
      <c r="S4" s="110"/>
      <c r="V4" s="110"/>
      <c r="W4" s="110"/>
      <c r="X4" s="110"/>
      <c r="Y4" s="110"/>
      <c r="Z4" s="110"/>
      <c r="AA4" s="110"/>
      <c r="AB4" s="110"/>
    </row>
    <row r="5" spans="1:31" x14ac:dyDescent="0.25">
      <c r="H5" s="110"/>
      <c r="I5" s="110"/>
      <c r="J5" s="110"/>
      <c r="K5" s="110"/>
      <c r="L5" s="110"/>
      <c r="M5" s="110"/>
      <c r="N5" s="110"/>
      <c r="O5" s="110"/>
      <c r="P5" s="110"/>
      <c r="V5" s="110"/>
      <c r="W5" s="110"/>
      <c r="X5" s="110"/>
      <c r="Y5" s="110"/>
      <c r="Z5" s="110"/>
      <c r="AA5" s="110"/>
      <c r="AB5" s="110"/>
    </row>
    <row r="6" spans="1:31" ht="2.1" customHeight="1" x14ac:dyDescent="0.25"/>
    <row r="7" spans="1:31" x14ac:dyDescent="0.25">
      <c r="B7" s="109" t="s">
        <v>5</v>
      </c>
      <c r="C7" s="110"/>
      <c r="D7" s="110"/>
      <c r="E7" s="110"/>
      <c r="H7" s="118" t="s">
        <v>54</v>
      </c>
      <c r="I7" s="110"/>
      <c r="J7" s="110"/>
      <c r="K7" s="110"/>
      <c r="L7" s="110"/>
      <c r="M7" s="110"/>
      <c r="N7" s="110"/>
      <c r="O7" s="110"/>
      <c r="P7" s="110"/>
      <c r="Q7" s="110"/>
      <c r="R7" s="110"/>
      <c r="S7" s="110"/>
      <c r="T7" s="110"/>
      <c r="U7" s="110"/>
      <c r="V7" s="110"/>
      <c r="W7" s="110"/>
      <c r="X7" s="110"/>
      <c r="Y7" s="110"/>
      <c r="Z7" s="110"/>
      <c r="AA7" s="110"/>
      <c r="AB7" s="110"/>
      <c r="AC7" s="110"/>
    </row>
    <row r="8" spans="1:31" x14ac:dyDescent="0.25">
      <c r="B8" s="110"/>
      <c r="C8" s="110"/>
      <c r="D8" s="110"/>
      <c r="E8" s="110"/>
    </row>
    <row r="9" spans="1:31" x14ac:dyDescent="0.25">
      <c r="B9" s="110"/>
      <c r="C9" s="110"/>
      <c r="D9" s="110"/>
      <c r="E9" s="110"/>
      <c r="H9" s="118"/>
      <c r="I9" s="110"/>
      <c r="J9" s="110"/>
      <c r="K9" s="110"/>
      <c r="L9" s="110"/>
      <c r="M9" s="110"/>
      <c r="N9" s="110"/>
      <c r="O9" s="110"/>
      <c r="P9" s="110"/>
      <c r="Q9" s="110"/>
      <c r="R9" s="110"/>
      <c r="S9" s="110"/>
      <c r="T9" s="110"/>
      <c r="U9" s="110"/>
      <c r="V9" s="110"/>
      <c r="W9" s="110"/>
      <c r="X9" s="110"/>
      <c r="Y9" s="110"/>
      <c r="Z9" s="110"/>
      <c r="AA9" s="110"/>
      <c r="AB9" s="110"/>
      <c r="AC9" s="110"/>
    </row>
    <row r="10" spans="1:31"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row>
    <row r="11" spans="1:31" ht="1.7" customHeight="1" x14ac:dyDescent="0.25"/>
    <row r="12" spans="1:31"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row>
    <row r="13" spans="1:31" ht="3.2" customHeight="1" x14ac:dyDescent="0.25"/>
    <row r="14" spans="1:31" ht="14.1" customHeight="1" x14ac:dyDescent="0.25">
      <c r="A14" s="109" t="s">
        <v>9</v>
      </c>
      <c r="B14" s="110"/>
      <c r="C14" s="110"/>
      <c r="D14" s="110"/>
      <c r="H14" s="118" t="s">
        <v>249</v>
      </c>
      <c r="I14" s="110"/>
      <c r="J14" s="110"/>
      <c r="K14" s="110"/>
      <c r="L14" s="110"/>
      <c r="M14" s="110"/>
      <c r="N14" s="110"/>
      <c r="O14" s="110"/>
      <c r="P14" s="110"/>
      <c r="Q14" s="110"/>
      <c r="R14" s="110"/>
      <c r="S14" s="110"/>
      <c r="T14" s="110"/>
      <c r="U14" s="110"/>
      <c r="V14" s="110"/>
      <c r="W14" s="110"/>
      <c r="X14" s="110"/>
      <c r="Y14" s="110"/>
      <c r="Z14" s="110"/>
      <c r="AA14" s="110"/>
      <c r="AB14" s="110"/>
      <c r="AC14" s="110"/>
    </row>
    <row r="15" spans="1:31" ht="6.4" customHeight="1" x14ac:dyDescent="0.25"/>
    <row r="16" spans="1:31" ht="15.95" customHeight="1" x14ac:dyDescent="0.25">
      <c r="B16" s="129" t="s">
        <v>250</v>
      </c>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row>
    <row r="17" spans="4:26" ht="15.95" customHeight="1" x14ac:dyDescent="0.25"/>
    <row r="18" spans="4:26" ht="0.95" customHeight="1" x14ac:dyDescent="0.25">
      <c r="K18" s="115" t="s">
        <v>13</v>
      </c>
      <c r="L18" s="110"/>
      <c r="M18" s="110"/>
      <c r="N18" s="110"/>
      <c r="O18" s="110"/>
      <c r="U18" s="116" t="s">
        <v>14</v>
      </c>
      <c r="V18" s="110"/>
      <c r="W18" s="110"/>
    </row>
    <row r="19" spans="4:26" ht="0.95" customHeight="1" x14ac:dyDescent="0.25"/>
    <row r="20" spans="4:26" ht="0.95" customHeight="1" x14ac:dyDescent="0.25"/>
    <row r="21" spans="4:26" ht="15" customHeight="1" x14ac:dyDescent="0.25">
      <c r="D21" s="95" t="s">
        <v>15</v>
      </c>
      <c r="E21" s="96"/>
      <c r="F21" s="96"/>
      <c r="G21" s="96"/>
      <c r="H21" s="97"/>
      <c r="I21" s="101" t="s">
        <v>16</v>
      </c>
      <c r="J21" s="102"/>
      <c r="K21" s="102"/>
      <c r="L21" s="102"/>
      <c r="M21" s="102"/>
      <c r="N21" s="102"/>
      <c r="O21" s="102"/>
      <c r="P21" s="102"/>
      <c r="Q21" s="103"/>
      <c r="R21" s="104" t="s">
        <v>17</v>
      </c>
      <c r="S21" s="105"/>
      <c r="T21" s="105"/>
      <c r="U21" s="105"/>
      <c r="V21" s="105"/>
      <c r="W21" s="105"/>
      <c r="X21" s="105"/>
      <c r="Y21" s="105"/>
      <c r="Z21" s="106"/>
    </row>
    <row r="22" spans="4:26" ht="15" customHeight="1" x14ac:dyDescent="0.25">
      <c r="D22" s="98"/>
      <c r="E22" s="99"/>
      <c r="F22" s="99"/>
      <c r="G22" s="99"/>
      <c r="H22" s="100"/>
      <c r="I22" s="125" t="s">
        <v>18</v>
      </c>
      <c r="J22" s="88"/>
      <c r="K22" s="87"/>
      <c r="L22" s="1" t="s">
        <v>19</v>
      </c>
      <c r="M22" s="1" t="s">
        <v>20</v>
      </c>
      <c r="N22" s="1" t="s">
        <v>21</v>
      </c>
      <c r="O22" s="107" t="s">
        <v>22</v>
      </c>
      <c r="P22" s="88"/>
      <c r="Q22" s="87"/>
      <c r="R22" s="1" t="s">
        <v>23</v>
      </c>
      <c r="S22" s="107" t="s">
        <v>24</v>
      </c>
      <c r="T22" s="88"/>
      <c r="U22" s="88"/>
      <c r="V22" s="87"/>
      <c r="W22" s="107" t="s">
        <v>25</v>
      </c>
      <c r="X22" s="87"/>
      <c r="Y22" s="1" t="s">
        <v>26</v>
      </c>
      <c r="Z22" s="2" t="s">
        <v>27</v>
      </c>
    </row>
    <row r="23" spans="4:26" ht="15" customHeight="1" x14ac:dyDescent="0.25">
      <c r="D23" s="89" t="s">
        <v>28</v>
      </c>
      <c r="E23" s="88"/>
      <c r="F23" s="88"/>
      <c r="G23" s="88"/>
      <c r="H23" s="90"/>
      <c r="I23" s="121"/>
      <c r="J23" s="88"/>
      <c r="K23" s="87"/>
      <c r="L23" s="3">
        <v>10</v>
      </c>
      <c r="M23" s="3">
        <v>10</v>
      </c>
      <c r="N23" s="3">
        <v>10</v>
      </c>
      <c r="O23" s="91">
        <v>10</v>
      </c>
      <c r="P23" s="88"/>
      <c r="Q23" s="87"/>
      <c r="R23" s="5"/>
      <c r="S23" s="91">
        <v>10</v>
      </c>
      <c r="T23" s="88"/>
      <c r="U23" s="88"/>
      <c r="V23" s="87"/>
      <c r="W23" s="91">
        <v>10</v>
      </c>
      <c r="X23" s="87"/>
      <c r="Y23" s="3">
        <v>10</v>
      </c>
      <c r="Z23" s="4">
        <v>10</v>
      </c>
    </row>
    <row r="24" spans="4:26" ht="20.25" customHeight="1" x14ac:dyDescent="0.25">
      <c r="D24" s="89" t="s">
        <v>29</v>
      </c>
      <c r="E24" s="88"/>
      <c r="F24" s="88"/>
      <c r="G24" s="88"/>
      <c r="H24" s="90"/>
      <c r="I24" s="121"/>
      <c r="J24" s="88"/>
      <c r="K24" s="87"/>
      <c r="L24" s="3">
        <v>0</v>
      </c>
      <c r="M24" s="3">
        <v>0</v>
      </c>
      <c r="N24" s="3">
        <v>0</v>
      </c>
      <c r="O24" s="91">
        <v>0</v>
      </c>
      <c r="P24" s="88"/>
      <c r="Q24" s="87"/>
      <c r="R24" s="5"/>
      <c r="S24" s="91">
        <v>0</v>
      </c>
      <c r="T24" s="88"/>
      <c r="U24" s="88"/>
      <c r="V24" s="87"/>
      <c r="W24" s="91">
        <v>0</v>
      </c>
      <c r="X24" s="87"/>
      <c r="Y24" s="3">
        <v>0</v>
      </c>
      <c r="Z24" s="4">
        <v>0</v>
      </c>
    </row>
    <row r="25" spans="4:26" ht="13.15" customHeight="1" x14ac:dyDescent="0.25">
      <c r="D25" s="89" t="s">
        <v>30</v>
      </c>
      <c r="E25" s="88"/>
      <c r="F25" s="88"/>
      <c r="G25" s="88"/>
      <c r="H25" s="90"/>
      <c r="I25" s="121"/>
      <c r="J25" s="88"/>
      <c r="K25" s="87"/>
      <c r="L25" s="3">
        <v>2.4</v>
      </c>
      <c r="M25" s="3">
        <v>4.9000000000000004</v>
      </c>
      <c r="N25" s="3">
        <v>4.9000000000000004</v>
      </c>
      <c r="O25" s="91">
        <v>4.9000000000000004</v>
      </c>
      <c r="P25" s="88"/>
      <c r="Q25" s="87"/>
      <c r="R25" s="5"/>
      <c r="S25" s="91">
        <v>1.3</v>
      </c>
      <c r="T25" s="88"/>
      <c r="U25" s="88"/>
      <c r="V25" s="87"/>
      <c r="W25" s="91">
        <v>2.6</v>
      </c>
      <c r="X25" s="87"/>
      <c r="Y25" s="3">
        <v>2.5</v>
      </c>
      <c r="Z25" s="4">
        <v>2.6</v>
      </c>
    </row>
    <row r="26" spans="4:26" ht="13.15" customHeight="1" x14ac:dyDescent="0.25">
      <c r="D26" s="89" t="s">
        <v>31</v>
      </c>
      <c r="E26" s="88"/>
      <c r="F26" s="88"/>
      <c r="G26" s="88"/>
      <c r="H26" s="90"/>
      <c r="I26" s="121"/>
      <c r="J26" s="88"/>
      <c r="K26" s="87"/>
      <c r="L26" s="5"/>
      <c r="M26" s="5"/>
      <c r="N26" s="5"/>
      <c r="O26" s="86"/>
      <c r="P26" s="88"/>
      <c r="Q26" s="87"/>
      <c r="R26" s="5"/>
      <c r="S26" s="86"/>
      <c r="T26" s="88"/>
      <c r="U26" s="88"/>
      <c r="V26" s="87"/>
      <c r="W26" s="86"/>
      <c r="X26" s="87"/>
      <c r="Y26" s="5"/>
      <c r="Z26" s="6"/>
    </row>
    <row r="27" spans="4:26" ht="13.15" customHeight="1" x14ac:dyDescent="0.25">
      <c r="D27" s="89" t="s">
        <v>32</v>
      </c>
      <c r="E27" s="88"/>
      <c r="F27" s="88"/>
      <c r="G27" s="88"/>
      <c r="H27" s="90"/>
      <c r="I27" s="121"/>
      <c r="J27" s="88"/>
      <c r="K27" s="87"/>
      <c r="L27" s="5"/>
      <c r="M27" s="5"/>
      <c r="N27" s="5"/>
      <c r="O27" s="86"/>
      <c r="P27" s="88"/>
      <c r="Q27" s="87"/>
      <c r="R27" s="5"/>
      <c r="S27" s="86"/>
      <c r="T27" s="88"/>
      <c r="U27" s="88"/>
      <c r="V27" s="87"/>
      <c r="W27" s="86"/>
      <c r="X27" s="87"/>
      <c r="Y27" s="5"/>
      <c r="Z27" s="6"/>
    </row>
    <row r="28" spans="4:26" ht="20.25" customHeight="1" x14ac:dyDescent="0.25">
      <c r="D28" s="89" t="s">
        <v>33</v>
      </c>
      <c r="E28" s="88"/>
      <c r="F28" s="88"/>
      <c r="G28" s="88"/>
      <c r="H28" s="90"/>
      <c r="I28" s="121"/>
      <c r="J28" s="88"/>
      <c r="K28" s="87"/>
      <c r="L28" s="7">
        <v>0.85</v>
      </c>
      <c r="M28" s="7">
        <v>0.85</v>
      </c>
      <c r="N28" s="7">
        <v>0.85</v>
      </c>
      <c r="O28" s="94">
        <v>0.85</v>
      </c>
      <c r="P28" s="88"/>
      <c r="Q28" s="87"/>
      <c r="R28" s="5"/>
      <c r="S28" s="94">
        <v>0.85</v>
      </c>
      <c r="T28" s="88"/>
      <c r="U28" s="88"/>
      <c r="V28" s="87"/>
      <c r="W28" s="94">
        <v>0.85</v>
      </c>
      <c r="X28" s="87"/>
      <c r="Y28" s="7">
        <v>0.85</v>
      </c>
      <c r="Z28" s="8">
        <v>0.85</v>
      </c>
    </row>
    <row r="29" spans="4:26" ht="13.15" customHeight="1" x14ac:dyDescent="0.25">
      <c r="D29" s="89" t="s">
        <v>34</v>
      </c>
      <c r="E29" s="88"/>
      <c r="F29" s="88"/>
      <c r="G29" s="88"/>
      <c r="H29" s="90"/>
      <c r="I29" s="121"/>
      <c r="J29" s="88"/>
      <c r="K29" s="87"/>
      <c r="L29" s="3">
        <v>0</v>
      </c>
      <c r="M29" s="3">
        <v>0</v>
      </c>
      <c r="N29" s="3">
        <v>0</v>
      </c>
      <c r="O29" s="91">
        <v>0</v>
      </c>
      <c r="P29" s="88"/>
      <c r="Q29" s="87"/>
      <c r="R29" s="5"/>
      <c r="S29" s="91">
        <v>0</v>
      </c>
      <c r="T29" s="88"/>
      <c r="U29" s="88"/>
      <c r="V29" s="87"/>
      <c r="W29" s="91">
        <v>0</v>
      </c>
      <c r="X29" s="87"/>
      <c r="Y29" s="3">
        <v>0</v>
      </c>
      <c r="Z29" s="4">
        <v>0</v>
      </c>
    </row>
    <row r="30" spans="4:26" ht="13.15" customHeight="1" x14ac:dyDescent="0.25">
      <c r="D30" s="92" t="s">
        <v>35</v>
      </c>
      <c r="E30" s="88"/>
      <c r="F30" s="88"/>
      <c r="G30" s="88"/>
      <c r="H30" s="90"/>
      <c r="I30" s="128"/>
      <c r="J30" s="88"/>
      <c r="K30" s="87"/>
      <c r="L30" s="9">
        <v>2.4</v>
      </c>
      <c r="M30" s="9">
        <v>4.8</v>
      </c>
      <c r="N30" s="9">
        <v>4.9000000000000004</v>
      </c>
      <c r="O30" s="93">
        <v>4.9000000000000004</v>
      </c>
      <c r="P30" s="88"/>
      <c r="Q30" s="87"/>
      <c r="R30" s="16"/>
      <c r="S30" s="93">
        <v>1.3</v>
      </c>
      <c r="T30" s="88"/>
      <c r="U30" s="88"/>
      <c r="V30" s="87"/>
      <c r="W30" s="93">
        <v>2.5</v>
      </c>
      <c r="X30" s="87"/>
      <c r="Y30" s="9">
        <v>2.5</v>
      </c>
      <c r="Z30" s="10">
        <v>2.5</v>
      </c>
    </row>
    <row r="31" spans="4:26" x14ac:dyDescent="0.25">
      <c r="D31" s="89" t="s">
        <v>251</v>
      </c>
      <c r="E31" s="88"/>
      <c r="F31" s="88"/>
      <c r="G31" s="88"/>
      <c r="H31" s="90"/>
      <c r="I31" s="121"/>
      <c r="J31" s="88"/>
      <c r="K31" s="87"/>
      <c r="L31" s="11">
        <v>0.1</v>
      </c>
      <c r="M31" s="11">
        <v>0.2</v>
      </c>
      <c r="N31" s="11">
        <v>0.2</v>
      </c>
      <c r="O31" s="86">
        <v>0.2</v>
      </c>
      <c r="P31" s="88"/>
      <c r="Q31" s="87"/>
      <c r="R31" s="5"/>
      <c r="S31" s="86">
        <v>0.1</v>
      </c>
      <c r="T31" s="88"/>
      <c r="U31" s="88"/>
      <c r="V31" s="87"/>
      <c r="W31" s="86">
        <v>0.1</v>
      </c>
      <c r="X31" s="87"/>
      <c r="Y31" s="11">
        <v>0.1</v>
      </c>
      <c r="Z31" s="12">
        <v>0.1</v>
      </c>
    </row>
    <row r="32" spans="4:26" x14ac:dyDescent="0.25">
      <c r="D32" s="89" t="s">
        <v>252</v>
      </c>
      <c r="E32" s="88"/>
      <c r="F32" s="88"/>
      <c r="G32" s="88"/>
      <c r="H32" s="90"/>
      <c r="I32" s="121"/>
      <c r="J32" s="88"/>
      <c r="K32" s="87"/>
      <c r="L32" s="5" t="s">
        <v>253</v>
      </c>
      <c r="M32" s="5" t="s">
        <v>253</v>
      </c>
      <c r="N32" s="5" t="s">
        <v>253</v>
      </c>
      <c r="O32" s="86" t="s">
        <v>253</v>
      </c>
      <c r="P32" s="88"/>
      <c r="Q32" s="87"/>
      <c r="R32" s="5"/>
      <c r="S32" s="86" t="s">
        <v>253</v>
      </c>
      <c r="T32" s="88"/>
      <c r="U32" s="88"/>
      <c r="V32" s="87"/>
      <c r="W32" s="86" t="s">
        <v>253</v>
      </c>
      <c r="X32" s="87"/>
      <c r="Y32" s="5" t="s">
        <v>253</v>
      </c>
      <c r="Z32" s="6" t="s">
        <v>253</v>
      </c>
    </row>
    <row r="33" spans="4:26" ht="13.15" customHeight="1" x14ac:dyDescent="0.25">
      <c r="D33" s="89" t="s">
        <v>39</v>
      </c>
      <c r="E33" s="88"/>
      <c r="F33" s="88"/>
      <c r="G33" s="88"/>
      <c r="H33" s="90"/>
      <c r="I33" s="121"/>
      <c r="J33" s="88"/>
      <c r="K33" s="87"/>
      <c r="L33" s="3">
        <v>2.4</v>
      </c>
      <c r="M33" s="3">
        <v>4.8</v>
      </c>
      <c r="N33" s="3">
        <v>4.9000000000000004</v>
      </c>
      <c r="O33" s="91">
        <v>4.9000000000000004</v>
      </c>
      <c r="P33" s="88"/>
      <c r="Q33" s="87"/>
      <c r="R33" s="5"/>
      <c r="S33" s="91">
        <v>1.3</v>
      </c>
      <c r="T33" s="88"/>
      <c r="U33" s="88"/>
      <c r="V33" s="87"/>
      <c r="W33" s="91">
        <v>2.5</v>
      </c>
      <c r="X33" s="87"/>
      <c r="Y33" s="3">
        <v>2.5</v>
      </c>
      <c r="Z33" s="4">
        <v>2.5</v>
      </c>
    </row>
    <row r="34" spans="4:26" x14ac:dyDescent="0.25">
      <c r="D34" s="89" t="s">
        <v>40</v>
      </c>
      <c r="E34" s="88"/>
      <c r="F34" s="88"/>
      <c r="G34" s="88"/>
      <c r="H34" s="90"/>
      <c r="I34" s="121"/>
      <c r="J34" s="88"/>
      <c r="K34" s="87"/>
      <c r="L34" s="3">
        <v>0</v>
      </c>
      <c r="M34" s="3">
        <v>0</v>
      </c>
      <c r="N34" s="3">
        <v>0</v>
      </c>
      <c r="O34" s="91">
        <v>0</v>
      </c>
      <c r="P34" s="88"/>
      <c r="Q34" s="87"/>
      <c r="R34" s="5"/>
      <c r="S34" s="91">
        <v>0</v>
      </c>
      <c r="T34" s="88"/>
      <c r="U34" s="88"/>
      <c r="V34" s="87"/>
      <c r="W34" s="91">
        <v>0</v>
      </c>
      <c r="X34" s="87"/>
      <c r="Y34" s="3">
        <v>0</v>
      </c>
      <c r="Z34" s="4">
        <v>0</v>
      </c>
    </row>
    <row r="35" spans="4:26" ht="20.25" customHeight="1" x14ac:dyDescent="0.25">
      <c r="D35" s="89" t="s">
        <v>41</v>
      </c>
      <c r="E35" s="88"/>
      <c r="F35" s="88"/>
      <c r="G35" s="88"/>
      <c r="H35" s="90"/>
      <c r="I35" s="121"/>
      <c r="J35" s="88"/>
      <c r="K35" s="87"/>
      <c r="L35" s="3">
        <v>0</v>
      </c>
      <c r="M35" s="3">
        <v>0</v>
      </c>
      <c r="N35" s="3">
        <v>0</v>
      </c>
      <c r="O35" s="91">
        <v>0</v>
      </c>
      <c r="P35" s="88"/>
      <c r="Q35" s="87"/>
      <c r="R35" s="5"/>
      <c r="S35" s="91">
        <v>0</v>
      </c>
      <c r="T35" s="88"/>
      <c r="U35" s="88"/>
      <c r="V35" s="87"/>
      <c r="W35" s="91">
        <v>0</v>
      </c>
      <c r="X35" s="87"/>
      <c r="Y35" s="3">
        <v>0</v>
      </c>
      <c r="Z35" s="4">
        <v>0</v>
      </c>
    </row>
    <row r="36" spans="4:26" x14ac:dyDescent="0.25">
      <c r="D36" s="89" t="s">
        <v>42</v>
      </c>
      <c r="E36" s="88"/>
      <c r="F36" s="88"/>
      <c r="G36" s="88"/>
      <c r="H36" s="90"/>
      <c r="I36" s="121"/>
      <c r="J36" s="88"/>
      <c r="K36" s="87"/>
      <c r="L36" s="3">
        <v>6</v>
      </c>
      <c r="M36" s="3">
        <v>6</v>
      </c>
      <c r="N36" s="3">
        <v>6</v>
      </c>
      <c r="O36" s="91">
        <v>6</v>
      </c>
      <c r="P36" s="88"/>
      <c r="Q36" s="87"/>
      <c r="R36" s="5"/>
      <c r="S36" s="91">
        <v>6</v>
      </c>
      <c r="T36" s="88"/>
      <c r="U36" s="88"/>
      <c r="V36" s="87"/>
      <c r="W36" s="91">
        <v>6</v>
      </c>
      <c r="X36" s="87"/>
      <c r="Y36" s="3">
        <v>6</v>
      </c>
      <c r="Z36" s="4">
        <v>6</v>
      </c>
    </row>
    <row r="37" spans="4:26" x14ac:dyDescent="0.25">
      <c r="D37" s="89" t="s">
        <v>43</v>
      </c>
      <c r="E37" s="88"/>
      <c r="F37" s="88"/>
      <c r="G37" s="88"/>
      <c r="H37" s="90"/>
      <c r="I37" s="121"/>
      <c r="J37" s="88"/>
      <c r="K37" s="87"/>
      <c r="L37" s="3">
        <v>4</v>
      </c>
      <c r="M37" s="3">
        <v>4</v>
      </c>
      <c r="N37" s="3">
        <v>4</v>
      </c>
      <c r="O37" s="91">
        <v>4</v>
      </c>
      <c r="P37" s="88"/>
      <c r="Q37" s="87"/>
      <c r="R37" s="5"/>
      <c r="S37" s="91">
        <v>4</v>
      </c>
      <c r="T37" s="88"/>
      <c r="U37" s="88"/>
      <c r="V37" s="87"/>
      <c r="W37" s="91">
        <v>4</v>
      </c>
      <c r="X37" s="87"/>
      <c r="Y37" s="3">
        <v>4</v>
      </c>
      <c r="Z37" s="4">
        <v>4</v>
      </c>
    </row>
    <row r="38" spans="4:26" x14ac:dyDescent="0.25">
      <c r="D38" s="89" t="s">
        <v>44</v>
      </c>
      <c r="E38" s="88"/>
      <c r="F38" s="88"/>
      <c r="G38" s="88"/>
      <c r="H38" s="90"/>
      <c r="I38" s="121"/>
      <c r="J38" s="88"/>
      <c r="K38" s="87"/>
      <c r="L38" s="3">
        <v>0</v>
      </c>
      <c r="M38" s="3">
        <v>0</v>
      </c>
      <c r="N38" s="3">
        <v>0</v>
      </c>
      <c r="O38" s="91">
        <v>0</v>
      </c>
      <c r="P38" s="88"/>
      <c r="Q38" s="87"/>
      <c r="R38" s="5"/>
      <c r="S38" s="91">
        <v>0</v>
      </c>
      <c r="T38" s="88"/>
      <c r="U38" s="88"/>
      <c r="V38" s="87"/>
      <c r="W38" s="91">
        <v>0</v>
      </c>
      <c r="X38" s="87"/>
      <c r="Y38" s="3">
        <v>0</v>
      </c>
      <c r="Z38" s="4">
        <v>0</v>
      </c>
    </row>
    <row r="39" spans="4:26" x14ac:dyDescent="0.25">
      <c r="D39" s="89" t="s">
        <v>45</v>
      </c>
      <c r="E39" s="88"/>
      <c r="F39" s="88"/>
      <c r="G39" s="88"/>
      <c r="H39" s="90"/>
      <c r="I39" s="121"/>
      <c r="J39" s="88"/>
      <c r="K39" s="87"/>
      <c r="L39" s="3">
        <v>0</v>
      </c>
      <c r="M39" s="3">
        <v>0</v>
      </c>
      <c r="N39" s="3">
        <v>0</v>
      </c>
      <c r="O39" s="91">
        <v>0</v>
      </c>
      <c r="P39" s="88"/>
      <c r="Q39" s="87"/>
      <c r="R39" s="5"/>
      <c r="S39" s="91">
        <v>0</v>
      </c>
      <c r="T39" s="88"/>
      <c r="U39" s="88"/>
      <c r="V39" s="87"/>
      <c r="W39" s="91">
        <v>0</v>
      </c>
      <c r="X39" s="87"/>
      <c r="Y39" s="3">
        <v>0</v>
      </c>
      <c r="Z39" s="4">
        <v>0</v>
      </c>
    </row>
    <row r="40" spans="4:26" x14ac:dyDescent="0.25">
      <c r="D40" s="89" t="s">
        <v>46</v>
      </c>
      <c r="E40" s="88"/>
      <c r="F40" s="88"/>
      <c r="G40" s="88"/>
      <c r="H40" s="90"/>
      <c r="I40" s="121"/>
      <c r="J40" s="88"/>
      <c r="K40" s="87"/>
      <c r="L40" s="5"/>
      <c r="M40" s="5"/>
      <c r="N40" s="5"/>
      <c r="O40" s="86"/>
      <c r="P40" s="88"/>
      <c r="Q40" s="87"/>
      <c r="R40" s="5"/>
      <c r="S40" s="86"/>
      <c r="T40" s="88"/>
      <c r="U40" s="88"/>
      <c r="V40" s="87"/>
      <c r="W40" s="86"/>
      <c r="X40" s="87"/>
      <c r="Y40" s="5"/>
      <c r="Z40" s="6"/>
    </row>
    <row r="41" spans="4:26" x14ac:dyDescent="0.25">
      <c r="D41" s="89" t="s">
        <v>47</v>
      </c>
      <c r="E41" s="88"/>
      <c r="F41" s="88"/>
      <c r="G41" s="88"/>
      <c r="H41" s="90"/>
      <c r="I41" s="121"/>
      <c r="J41" s="88"/>
      <c r="K41" s="87"/>
      <c r="L41" s="5"/>
      <c r="M41" s="5"/>
      <c r="N41" s="5"/>
      <c r="O41" s="86"/>
      <c r="P41" s="88"/>
      <c r="Q41" s="87"/>
      <c r="R41" s="5"/>
      <c r="S41" s="86"/>
      <c r="T41" s="88"/>
      <c r="U41" s="88"/>
      <c r="V41" s="87"/>
      <c r="W41" s="86"/>
      <c r="X41" s="87"/>
      <c r="Y41" s="5"/>
      <c r="Z41" s="6"/>
    </row>
    <row r="42" spans="4:26" ht="18" x14ac:dyDescent="0.25">
      <c r="D42" s="89" t="s">
        <v>48</v>
      </c>
      <c r="E42" s="88"/>
      <c r="F42" s="88"/>
      <c r="G42" s="88"/>
      <c r="H42" s="90"/>
      <c r="I42" s="121"/>
      <c r="J42" s="88"/>
      <c r="K42" s="87"/>
      <c r="L42" s="5" t="s">
        <v>59</v>
      </c>
      <c r="M42" s="5" t="s">
        <v>59</v>
      </c>
      <c r="N42" s="5" t="s">
        <v>59</v>
      </c>
      <c r="O42" s="86" t="s">
        <v>59</v>
      </c>
      <c r="P42" s="88"/>
      <c r="Q42" s="87"/>
      <c r="R42" s="5"/>
      <c r="S42" s="86" t="s">
        <v>59</v>
      </c>
      <c r="T42" s="88"/>
      <c r="U42" s="88"/>
      <c r="V42" s="87"/>
      <c r="W42" s="86" t="s">
        <v>59</v>
      </c>
      <c r="X42" s="87"/>
      <c r="Y42" s="5" t="s">
        <v>59</v>
      </c>
      <c r="Z42" s="6" t="s">
        <v>59</v>
      </c>
    </row>
    <row r="43" spans="4:26" x14ac:dyDescent="0.25">
      <c r="D43" s="82" t="s">
        <v>50</v>
      </c>
      <c r="E43" s="83"/>
      <c r="F43" s="83"/>
      <c r="G43" s="83"/>
      <c r="H43" s="84"/>
      <c r="I43" s="126"/>
      <c r="J43" s="85"/>
      <c r="K43" s="78"/>
      <c r="L43" s="13" t="s">
        <v>51</v>
      </c>
      <c r="M43" s="13" t="s">
        <v>51</v>
      </c>
      <c r="N43" s="13" t="s">
        <v>51</v>
      </c>
      <c r="O43" s="77" t="s">
        <v>51</v>
      </c>
      <c r="P43" s="85"/>
      <c r="Q43" s="78"/>
      <c r="R43" s="17"/>
      <c r="S43" s="79" t="s">
        <v>51</v>
      </c>
      <c r="T43" s="81"/>
      <c r="U43" s="81"/>
      <c r="V43" s="80"/>
      <c r="W43" s="79" t="s">
        <v>51</v>
      </c>
      <c r="X43" s="80"/>
      <c r="Y43" s="14" t="s">
        <v>51</v>
      </c>
      <c r="Z43" s="15" t="s">
        <v>51</v>
      </c>
    </row>
    <row r="44" spans="4:26" ht="0" hidden="1" customHeight="1" x14ac:dyDescent="0.25"/>
    <row r="45" spans="4:26" ht="7.7" customHeight="1" x14ac:dyDescent="0.25"/>
    <row r="46" spans="4:26" ht="2.4500000000000002" customHeight="1" x14ac:dyDescent="0.25"/>
    <row r="47" spans="4:26" ht="0.6" customHeight="1" x14ac:dyDescent="0.25"/>
    <row r="48" spans="4:26" ht="0" hidden="1" customHeight="1" x14ac:dyDescent="0.25"/>
  </sheetData>
  <sheetProtection algorithmName="SHA-512" hashValue="q6re++IjmEuGjeJMGBYf3ZN3Ly7L+ezQa913QBV8g8mBOMGBI14VaSvoprPvnhBEEZ0JYevIZ6CwTERGzKUTRg==" saltValue="rroH7KdXgmKAbK0OdR4kkA==" spinCount="100000" sheet="1" objects="1" scenarios="1"/>
  <mergeCells count="126">
    <mergeCell ref="B7:E9"/>
    <mergeCell ref="H7:AC7"/>
    <mergeCell ref="H9:AC10"/>
    <mergeCell ref="H12:AC12"/>
    <mergeCell ref="A14:D14"/>
    <mergeCell ref="H14:AC14"/>
    <mergeCell ref="C1:AE1"/>
    <mergeCell ref="B3:E3"/>
    <mergeCell ref="H3:P5"/>
    <mergeCell ref="Q3:S4"/>
    <mergeCell ref="V3:AB5"/>
    <mergeCell ref="D23:H23"/>
    <mergeCell ref="I23:K23"/>
    <mergeCell ref="O23:Q23"/>
    <mergeCell ref="S23:V23"/>
    <mergeCell ref="W23:X23"/>
    <mergeCell ref="B16:AD16"/>
    <mergeCell ref="K18:O18"/>
    <mergeCell ref="U18:W18"/>
    <mergeCell ref="D21:H22"/>
    <mergeCell ref="I21:Q21"/>
    <mergeCell ref="R21:Z21"/>
    <mergeCell ref="I22:K22"/>
    <mergeCell ref="O22:Q22"/>
    <mergeCell ref="S22:V22"/>
    <mergeCell ref="W22:X22"/>
    <mergeCell ref="D25:H25"/>
    <mergeCell ref="I25:K25"/>
    <mergeCell ref="O25:Q25"/>
    <mergeCell ref="S25:V25"/>
    <mergeCell ref="W25:X25"/>
    <mergeCell ref="D24:H24"/>
    <mergeCell ref="I24:K24"/>
    <mergeCell ref="O24:Q24"/>
    <mergeCell ref="S24:V24"/>
    <mergeCell ref="W24:X24"/>
    <mergeCell ref="D27:H27"/>
    <mergeCell ref="I27:K27"/>
    <mergeCell ref="O27:Q27"/>
    <mergeCell ref="S27:V27"/>
    <mergeCell ref="W27:X27"/>
    <mergeCell ref="D26:H26"/>
    <mergeCell ref="I26:K26"/>
    <mergeCell ref="O26:Q26"/>
    <mergeCell ref="S26:V26"/>
    <mergeCell ref="W26:X26"/>
    <mergeCell ref="D29:H29"/>
    <mergeCell ref="I29:K29"/>
    <mergeCell ref="O29:Q29"/>
    <mergeCell ref="S29:V29"/>
    <mergeCell ref="W29:X29"/>
    <mergeCell ref="D28:H28"/>
    <mergeCell ref="I28:K28"/>
    <mergeCell ref="O28:Q28"/>
    <mergeCell ref="S28:V28"/>
    <mergeCell ref="W28:X28"/>
    <mergeCell ref="D31:H31"/>
    <mergeCell ref="I31:K31"/>
    <mergeCell ref="O31:Q31"/>
    <mergeCell ref="S31:V31"/>
    <mergeCell ref="W31:X31"/>
    <mergeCell ref="D30:H30"/>
    <mergeCell ref="I30:K30"/>
    <mergeCell ref="O30:Q30"/>
    <mergeCell ref="S30:V30"/>
    <mergeCell ref="W30:X30"/>
    <mergeCell ref="D33:H33"/>
    <mergeCell ref="I33:K33"/>
    <mergeCell ref="O33:Q33"/>
    <mergeCell ref="S33:V33"/>
    <mergeCell ref="W33:X33"/>
    <mergeCell ref="D32:H32"/>
    <mergeCell ref="I32:K32"/>
    <mergeCell ref="O32:Q32"/>
    <mergeCell ref="S32:V32"/>
    <mergeCell ref="W32:X32"/>
    <mergeCell ref="D35:H35"/>
    <mergeCell ref="I35:K35"/>
    <mergeCell ref="O35:Q35"/>
    <mergeCell ref="S35:V35"/>
    <mergeCell ref="W35:X35"/>
    <mergeCell ref="D34:H34"/>
    <mergeCell ref="I34:K34"/>
    <mergeCell ref="O34:Q34"/>
    <mergeCell ref="S34:V34"/>
    <mergeCell ref="W34:X34"/>
    <mergeCell ref="D37:H37"/>
    <mergeCell ref="I37:K37"/>
    <mergeCell ref="O37:Q37"/>
    <mergeCell ref="S37:V37"/>
    <mergeCell ref="W37:X37"/>
    <mergeCell ref="D36:H36"/>
    <mergeCell ref="I36:K36"/>
    <mergeCell ref="O36:Q36"/>
    <mergeCell ref="S36:V36"/>
    <mergeCell ref="W36:X36"/>
    <mergeCell ref="D39:H39"/>
    <mergeCell ref="I39:K39"/>
    <mergeCell ref="O39:Q39"/>
    <mergeCell ref="S39:V39"/>
    <mergeCell ref="W39:X39"/>
    <mergeCell ref="D38:H38"/>
    <mergeCell ref="I38:K38"/>
    <mergeCell ref="O38:Q38"/>
    <mergeCell ref="S38:V38"/>
    <mergeCell ref="W38:X38"/>
    <mergeCell ref="D41:H41"/>
    <mergeCell ref="I41:K41"/>
    <mergeCell ref="O41:Q41"/>
    <mergeCell ref="S41:V41"/>
    <mergeCell ref="W41:X41"/>
    <mergeCell ref="D40:H40"/>
    <mergeCell ref="I40:K40"/>
    <mergeCell ref="O40:Q40"/>
    <mergeCell ref="S40:V40"/>
    <mergeCell ref="W40:X40"/>
    <mergeCell ref="D43:H43"/>
    <mergeCell ref="I43:K43"/>
    <mergeCell ref="O43:Q43"/>
    <mergeCell ref="S43:V43"/>
    <mergeCell ref="W43:X43"/>
    <mergeCell ref="D42:H42"/>
    <mergeCell ref="I42:K42"/>
    <mergeCell ref="O42:Q42"/>
    <mergeCell ref="S42:V42"/>
    <mergeCell ref="W42:X42"/>
  </mergeCells>
  <hyperlinks>
    <hyperlink ref="E3" location="INDEX!A1" display="Return to Index" xr:uid="{6167D492-2842-4A91-9127-0E31EB909D9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CAUP - Cape Upstart (66/11kV)</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1002</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1003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1004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1005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5.4</v>
      </c>
      <c r="K28" s="87"/>
      <c r="L28" s="122">
        <v>5.5</v>
      </c>
      <c r="M28" s="87"/>
      <c r="N28" s="122">
        <v>5.6</v>
      </c>
      <c r="O28" s="87"/>
      <c r="P28" s="122">
        <v>5.7</v>
      </c>
      <c r="Q28" s="88"/>
      <c r="R28" s="87"/>
      <c r="S28" s="122">
        <v>5.8</v>
      </c>
      <c r="T28" s="87"/>
      <c r="U28" s="122">
        <v>5.2</v>
      </c>
      <c r="V28" s="87"/>
      <c r="W28" s="122">
        <v>5.2</v>
      </c>
      <c r="X28" s="88"/>
      <c r="Y28" s="88"/>
      <c r="Z28" s="88"/>
      <c r="AA28" s="87"/>
      <c r="AB28" s="3">
        <v>5.3</v>
      </c>
      <c r="AC28" s="91">
        <v>5.3</v>
      </c>
      <c r="AD28" s="88"/>
      <c r="AE28" s="87"/>
      <c r="AF28" s="4">
        <v>5.4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0.83799999999999997</v>
      </c>
      <c r="K31" s="87"/>
      <c r="L31" s="124">
        <v>0.83799999999999997</v>
      </c>
      <c r="M31" s="87"/>
      <c r="N31" s="124">
        <v>0.83799999999999997</v>
      </c>
      <c r="O31" s="87"/>
      <c r="P31" s="124">
        <v>0.83799999999999997</v>
      </c>
      <c r="Q31" s="88"/>
      <c r="R31" s="87"/>
      <c r="S31" s="124">
        <v>0.83799999999999997</v>
      </c>
      <c r="T31" s="87"/>
      <c r="U31" s="124">
        <v>0.85599999999999998</v>
      </c>
      <c r="V31" s="87"/>
      <c r="W31" s="124">
        <v>0.85599999999999998</v>
      </c>
      <c r="X31" s="88"/>
      <c r="Y31" s="88"/>
      <c r="Z31" s="88"/>
      <c r="AA31" s="87"/>
      <c r="AB31" s="7">
        <v>0.85599999999999998</v>
      </c>
      <c r="AC31" s="94">
        <v>0.85599999999999998</v>
      </c>
      <c r="AD31" s="88"/>
      <c r="AE31" s="87"/>
      <c r="AF31" s="8">
        <v>0.85599999999999998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4.5</v>
      </c>
      <c r="K33" s="87"/>
      <c r="L33" s="123">
        <v>4.5999999999999996</v>
      </c>
      <c r="M33" s="87"/>
      <c r="N33" s="123">
        <v>4.7</v>
      </c>
      <c r="O33" s="87"/>
      <c r="P33" s="123">
        <v>4.7</v>
      </c>
      <c r="Q33" s="88"/>
      <c r="R33" s="87"/>
      <c r="S33" s="123">
        <v>4.8</v>
      </c>
      <c r="T33" s="87"/>
      <c r="U33" s="123">
        <v>4.8</v>
      </c>
      <c r="V33" s="87"/>
      <c r="W33" s="123">
        <v>4.8</v>
      </c>
      <c r="X33" s="88"/>
      <c r="Y33" s="88"/>
      <c r="Z33" s="88"/>
      <c r="AA33" s="87"/>
      <c r="AB33" s="9">
        <v>4.9000000000000004</v>
      </c>
      <c r="AC33" s="93">
        <v>4.9000000000000004</v>
      </c>
      <c r="AD33" s="88"/>
      <c r="AE33" s="87"/>
      <c r="AF33" s="10">
        <v>5</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0.3</v>
      </c>
    </row>
    <row r="35" spans="5:32" ht="20.25" customHeight="1" x14ac:dyDescent="0.25">
      <c r="E35" s="89" t="s">
        <v>37</v>
      </c>
      <c r="F35" s="88"/>
      <c r="G35" s="88"/>
      <c r="H35" s="88"/>
      <c r="I35" s="90"/>
      <c r="J35" s="121" t="s">
        <v>1006</v>
      </c>
      <c r="K35" s="87"/>
      <c r="L35" s="121" t="s">
        <v>1006</v>
      </c>
      <c r="M35" s="87"/>
      <c r="N35" s="121" t="s">
        <v>1006</v>
      </c>
      <c r="O35" s="87"/>
      <c r="P35" s="121" t="s">
        <v>1006</v>
      </c>
      <c r="Q35" s="88"/>
      <c r="R35" s="87"/>
      <c r="S35" s="121" t="s">
        <v>1006</v>
      </c>
      <c r="T35" s="87"/>
      <c r="U35" s="121" t="s">
        <v>1006</v>
      </c>
      <c r="V35" s="87"/>
      <c r="W35" s="121" t="s">
        <v>1006</v>
      </c>
      <c r="X35" s="88"/>
      <c r="Y35" s="88"/>
      <c r="Z35" s="88"/>
      <c r="AA35" s="87"/>
      <c r="AB35" s="5" t="s">
        <v>1006</v>
      </c>
      <c r="AC35" s="86" t="s">
        <v>1006</v>
      </c>
      <c r="AD35" s="88"/>
      <c r="AE35" s="87"/>
      <c r="AF35" s="6" t="s">
        <v>1006</v>
      </c>
    </row>
    <row r="36" spans="5:32" ht="13.15" customHeight="1" x14ac:dyDescent="0.25">
      <c r="E36" s="89" t="s">
        <v>39</v>
      </c>
      <c r="F36" s="88"/>
      <c r="G36" s="88"/>
      <c r="H36" s="88"/>
      <c r="I36" s="90"/>
      <c r="J36" s="122">
        <v>4.5</v>
      </c>
      <c r="K36" s="87"/>
      <c r="L36" s="122">
        <v>4.5999999999999996</v>
      </c>
      <c r="M36" s="87"/>
      <c r="N36" s="122">
        <v>4.7</v>
      </c>
      <c r="O36" s="87"/>
      <c r="P36" s="122">
        <v>4.7</v>
      </c>
      <c r="Q36" s="88"/>
      <c r="R36" s="87"/>
      <c r="S36" s="122">
        <v>4.8</v>
      </c>
      <c r="T36" s="87"/>
      <c r="U36" s="122">
        <v>4.8</v>
      </c>
      <c r="V36" s="87"/>
      <c r="W36" s="122">
        <v>4.8</v>
      </c>
      <c r="X36" s="88"/>
      <c r="Y36" s="88"/>
      <c r="Z36" s="88"/>
      <c r="AA36" s="87"/>
      <c r="AB36" s="3">
        <v>4.9000000000000004</v>
      </c>
      <c r="AC36" s="91">
        <v>4.9000000000000004</v>
      </c>
      <c r="AD36" s="88"/>
      <c r="AE36" s="87"/>
      <c r="AF36" s="4">
        <v>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3.6</v>
      </c>
      <c r="K39" s="87"/>
      <c r="L39" s="122">
        <v>3.6</v>
      </c>
      <c r="M39" s="87"/>
      <c r="N39" s="122">
        <v>3.6</v>
      </c>
      <c r="O39" s="87"/>
      <c r="P39" s="122">
        <v>3.6</v>
      </c>
      <c r="Q39" s="88"/>
      <c r="R39" s="87"/>
      <c r="S39" s="122">
        <v>3.6</v>
      </c>
      <c r="T39" s="87"/>
      <c r="U39" s="122">
        <v>3.6</v>
      </c>
      <c r="V39" s="87"/>
      <c r="W39" s="122">
        <v>3.6</v>
      </c>
      <c r="X39" s="88"/>
      <c r="Y39" s="88"/>
      <c r="Z39" s="88"/>
      <c r="AA39" s="87"/>
      <c r="AB39" s="3">
        <v>3.6</v>
      </c>
      <c r="AC39" s="91">
        <v>3.6</v>
      </c>
      <c r="AD39" s="88"/>
      <c r="AE39" s="87"/>
      <c r="AF39" s="4">
        <v>3.6</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lRU6Eq62SpT3YXhIU3KoRlZ/MHk3TUks9BMb8mt8JGD1HPhBsvXymogOpP3NBYrtaDO/Mm2zvcln6Mtwk0sBxg==" saltValue="RK7c+Oqbi89wIKM0nOuM0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8235F3C-B7FE-40D9-9530-79A448D586F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CAWD - Skid B (Cawdor) (33/11kV)</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259</v>
      </c>
      <c r="J3" s="110"/>
      <c r="K3" s="110"/>
      <c r="L3" s="110"/>
      <c r="M3" s="110"/>
      <c r="N3" s="110"/>
      <c r="O3" s="110"/>
      <c r="P3" s="110"/>
      <c r="Q3" s="110"/>
      <c r="R3" s="110"/>
      <c r="S3" s="110"/>
      <c r="V3" s="112" t="s">
        <v>3</v>
      </c>
      <c r="W3" s="110"/>
      <c r="Y3" s="113" t="s">
        <v>194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195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260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261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v>
      </c>
      <c r="K26" s="87"/>
      <c r="L26" s="122">
        <v>10</v>
      </c>
      <c r="M26" s="87"/>
      <c r="N26" s="122">
        <v>10</v>
      </c>
      <c r="O26" s="87"/>
      <c r="P26" s="122">
        <v>10</v>
      </c>
      <c r="Q26" s="88"/>
      <c r="R26" s="87"/>
      <c r="S26" s="122">
        <v>10</v>
      </c>
      <c r="T26" s="87"/>
      <c r="U26" s="122">
        <v>10</v>
      </c>
      <c r="V26" s="87"/>
      <c r="W26" s="122">
        <v>10</v>
      </c>
      <c r="X26" s="88"/>
      <c r="Y26" s="88"/>
      <c r="Z26" s="88"/>
      <c r="AA26" s="87"/>
      <c r="AB26" s="3">
        <v>10</v>
      </c>
      <c r="AC26" s="91">
        <v>10</v>
      </c>
      <c r="AD26" s="88"/>
      <c r="AE26" s="87"/>
      <c r="AF26" s="4">
        <v>10</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v>
      </c>
      <c r="K28" s="87"/>
      <c r="L28" s="122">
        <v>1.7</v>
      </c>
      <c r="M28" s="87"/>
      <c r="N28" s="122">
        <v>1.7</v>
      </c>
      <c r="O28" s="87"/>
      <c r="P28" s="122">
        <v>1.7</v>
      </c>
      <c r="Q28" s="88"/>
      <c r="R28" s="87"/>
      <c r="S28" s="122">
        <v>1.7</v>
      </c>
      <c r="T28" s="87"/>
      <c r="U28" s="122">
        <v>3.8</v>
      </c>
      <c r="V28" s="87"/>
      <c r="W28" s="122">
        <v>3.7</v>
      </c>
      <c r="X28" s="88"/>
      <c r="Y28" s="88"/>
      <c r="Z28" s="88"/>
      <c r="AA28" s="87"/>
      <c r="AB28" s="3">
        <v>3.7</v>
      </c>
      <c r="AC28" s="91">
        <v>3.7</v>
      </c>
      <c r="AD28" s="88"/>
      <c r="AE28" s="87"/>
      <c r="AF28" s="4">
        <v>3.6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5</v>
      </c>
      <c r="K32" s="87"/>
      <c r="L32" s="122">
        <v>5</v>
      </c>
      <c r="M32" s="87"/>
      <c r="N32" s="122">
        <v>5</v>
      </c>
      <c r="O32" s="87"/>
      <c r="P32" s="122">
        <v>5</v>
      </c>
      <c r="Q32" s="88"/>
      <c r="R32" s="87"/>
      <c r="S32" s="122">
        <v>5</v>
      </c>
      <c r="T32" s="87"/>
      <c r="U32" s="122">
        <v>5</v>
      </c>
      <c r="V32" s="87"/>
      <c r="W32" s="122">
        <v>5</v>
      </c>
      <c r="X32" s="88"/>
      <c r="Y32" s="88"/>
      <c r="Z32" s="88"/>
      <c r="AA32" s="87"/>
      <c r="AB32" s="3">
        <v>5</v>
      </c>
      <c r="AC32" s="91">
        <v>5</v>
      </c>
      <c r="AD32" s="88"/>
      <c r="AE32" s="87"/>
      <c r="AF32" s="4">
        <v>5</v>
      </c>
    </row>
    <row r="33" spans="5:32" ht="13.15" customHeight="1" x14ac:dyDescent="0.25">
      <c r="E33" s="92" t="s">
        <v>35</v>
      </c>
      <c r="F33" s="88"/>
      <c r="G33" s="88"/>
      <c r="H33" s="88"/>
      <c r="I33" s="90"/>
      <c r="J33" s="123">
        <v>1.5</v>
      </c>
      <c r="K33" s="87"/>
      <c r="L33" s="123">
        <v>1.5</v>
      </c>
      <c r="M33" s="87"/>
      <c r="N33" s="123">
        <v>1.5</v>
      </c>
      <c r="O33" s="87"/>
      <c r="P33" s="123">
        <v>1.5</v>
      </c>
      <c r="Q33" s="88"/>
      <c r="R33" s="87"/>
      <c r="S33" s="123">
        <v>1.5</v>
      </c>
      <c r="T33" s="87"/>
      <c r="U33" s="123">
        <v>3.7</v>
      </c>
      <c r="V33" s="87"/>
      <c r="W33" s="123">
        <v>3.6</v>
      </c>
      <c r="X33" s="88"/>
      <c r="Y33" s="88"/>
      <c r="Z33" s="88"/>
      <c r="AA33" s="87"/>
      <c r="AB33" s="9">
        <v>3.6</v>
      </c>
      <c r="AC33" s="93">
        <v>3.6</v>
      </c>
      <c r="AD33" s="88"/>
      <c r="AE33" s="87"/>
      <c r="AF33" s="10">
        <v>3.6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262</v>
      </c>
      <c r="K35" s="87"/>
      <c r="L35" s="121" t="s">
        <v>262</v>
      </c>
      <c r="M35" s="87"/>
      <c r="N35" s="121" t="s">
        <v>262</v>
      </c>
      <c r="O35" s="87"/>
      <c r="P35" s="121" t="s">
        <v>262</v>
      </c>
      <c r="Q35" s="88"/>
      <c r="R35" s="87"/>
      <c r="S35" s="121" t="s">
        <v>262</v>
      </c>
      <c r="T35" s="87"/>
      <c r="U35" s="121" t="s">
        <v>262</v>
      </c>
      <c r="V35" s="87"/>
      <c r="W35" s="121" t="s">
        <v>262</v>
      </c>
      <c r="X35" s="88"/>
      <c r="Y35" s="88"/>
      <c r="Z35" s="88"/>
      <c r="AA35" s="87"/>
      <c r="AB35" s="5" t="s">
        <v>262</v>
      </c>
      <c r="AC35" s="86" t="s">
        <v>262</v>
      </c>
      <c r="AD35" s="88"/>
      <c r="AE35" s="87"/>
      <c r="AF35" s="6" t="s">
        <v>262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kLWmr5sp/QmRFDjDJ/wW3GfyklbF4EQ8lcvipJ0PUvViEs3gouqiQ8pmXahFrGXAD60cRzDy9+s3JKHfJkM4w==" saltValue="F/LAfVxpl/fLs8/gIv1Vl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D8EEE72-9BD8-4B41-81CA-A945C9ED977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CEPL - Cecil Plains (33/11kV)</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AJ51"/>
  <sheetViews>
    <sheetView showGridLines="0" topLeftCell="A3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1016</v>
      </c>
      <c r="J3" s="110"/>
      <c r="K3" s="110"/>
      <c r="L3" s="110"/>
      <c r="M3" s="110"/>
      <c r="N3" s="110"/>
      <c r="O3" s="110"/>
      <c r="P3" s="110"/>
      <c r="Q3" s="110"/>
      <c r="R3" s="110"/>
      <c r="S3" s="110"/>
      <c r="V3" s="112" t="s">
        <v>3</v>
      </c>
      <c r="W3" s="110"/>
      <c r="Y3" s="113" t="s">
        <v>697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1017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1018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1019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4.3</v>
      </c>
      <c r="K28" s="87"/>
      <c r="L28" s="122">
        <v>4.3</v>
      </c>
      <c r="M28" s="87"/>
      <c r="N28" s="122">
        <v>4.3</v>
      </c>
      <c r="O28" s="87"/>
      <c r="P28" s="122">
        <v>4.3</v>
      </c>
      <c r="Q28" s="88"/>
      <c r="R28" s="87"/>
      <c r="S28" s="122">
        <v>4.3</v>
      </c>
      <c r="T28" s="87"/>
      <c r="U28" s="122">
        <v>4.9000000000000004</v>
      </c>
      <c r="V28" s="87"/>
      <c r="W28" s="122">
        <v>4.8</v>
      </c>
      <c r="X28" s="88"/>
      <c r="Y28" s="88"/>
      <c r="Z28" s="88"/>
      <c r="AA28" s="87"/>
      <c r="AB28" s="3">
        <v>4.8</v>
      </c>
      <c r="AC28" s="91">
        <v>4.7</v>
      </c>
      <c r="AD28" s="88"/>
      <c r="AE28" s="87"/>
      <c r="AF28" s="4">
        <v>4.8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0.85399999999999998</v>
      </c>
      <c r="K31" s="87"/>
      <c r="L31" s="124">
        <v>0.85399999999999998</v>
      </c>
      <c r="M31" s="87"/>
      <c r="N31" s="124">
        <v>0.85399999999999998</v>
      </c>
      <c r="O31" s="87"/>
      <c r="P31" s="124">
        <v>0.85399999999999998</v>
      </c>
      <c r="Q31" s="88"/>
      <c r="R31" s="87"/>
      <c r="S31" s="124">
        <v>0.85399999999999998</v>
      </c>
      <c r="T31" s="87"/>
      <c r="U31" s="124">
        <v>0.84699999999999998</v>
      </c>
      <c r="V31" s="87"/>
      <c r="W31" s="124">
        <v>0.84699999999999998</v>
      </c>
      <c r="X31" s="88"/>
      <c r="Y31" s="88"/>
      <c r="Z31" s="88"/>
      <c r="AA31" s="87"/>
      <c r="AB31" s="7">
        <v>0.84699999999999998</v>
      </c>
      <c r="AC31" s="94">
        <v>0.84699999999999998</v>
      </c>
      <c r="AD31" s="88"/>
      <c r="AE31" s="87"/>
      <c r="AF31" s="8">
        <v>0.84699999999999998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4.2</v>
      </c>
      <c r="K33" s="87"/>
      <c r="L33" s="123">
        <v>4.2</v>
      </c>
      <c r="M33" s="87"/>
      <c r="N33" s="123">
        <v>4.2</v>
      </c>
      <c r="O33" s="87"/>
      <c r="P33" s="123">
        <v>4.2</v>
      </c>
      <c r="Q33" s="88"/>
      <c r="R33" s="87"/>
      <c r="S33" s="123">
        <v>4.2</v>
      </c>
      <c r="T33" s="87"/>
      <c r="U33" s="123">
        <v>4.5999999999999996</v>
      </c>
      <c r="V33" s="87"/>
      <c r="W33" s="123">
        <v>4.5999999999999996</v>
      </c>
      <c r="X33" s="88"/>
      <c r="Y33" s="88"/>
      <c r="Z33" s="88"/>
      <c r="AA33" s="87"/>
      <c r="AB33" s="9">
        <v>4.5</v>
      </c>
      <c r="AC33" s="93">
        <v>4.5</v>
      </c>
      <c r="AD33" s="88"/>
      <c r="AE33" s="87"/>
      <c r="AF33" s="10">
        <v>4.5</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2">
        <v>4.2</v>
      </c>
      <c r="K36" s="87"/>
      <c r="L36" s="122">
        <v>4.2</v>
      </c>
      <c r="M36" s="87"/>
      <c r="N36" s="122">
        <v>4.2</v>
      </c>
      <c r="O36" s="87"/>
      <c r="P36" s="122">
        <v>4.2</v>
      </c>
      <c r="Q36" s="88"/>
      <c r="R36" s="87"/>
      <c r="S36" s="122">
        <v>4.2</v>
      </c>
      <c r="T36" s="87"/>
      <c r="U36" s="122">
        <v>4.5999999999999996</v>
      </c>
      <c r="V36" s="87"/>
      <c r="W36" s="122">
        <v>4.5999999999999996</v>
      </c>
      <c r="X36" s="88"/>
      <c r="Y36" s="88"/>
      <c r="Z36" s="88"/>
      <c r="AA36" s="87"/>
      <c r="AB36" s="3">
        <v>4.5</v>
      </c>
      <c r="AC36" s="91">
        <v>4.5</v>
      </c>
      <c r="AD36" s="88"/>
      <c r="AE36" s="87"/>
      <c r="AF36" s="4">
        <v>4.5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4.8</v>
      </c>
      <c r="K39" s="87"/>
      <c r="L39" s="122">
        <v>4.8</v>
      </c>
      <c r="M39" s="87"/>
      <c r="N39" s="122">
        <v>4.8</v>
      </c>
      <c r="O39" s="87"/>
      <c r="P39" s="122">
        <v>4.8</v>
      </c>
      <c r="Q39" s="88"/>
      <c r="R39" s="87"/>
      <c r="S39" s="122">
        <v>4.8</v>
      </c>
      <c r="T39" s="87"/>
      <c r="U39" s="122">
        <v>4.8</v>
      </c>
      <c r="V39" s="87"/>
      <c r="W39" s="122">
        <v>4.8</v>
      </c>
      <c r="X39" s="88"/>
      <c r="Y39" s="88"/>
      <c r="Z39" s="88"/>
      <c r="AA39" s="87"/>
      <c r="AB39" s="3">
        <v>4.8</v>
      </c>
      <c r="AC39" s="91">
        <v>4.8</v>
      </c>
      <c r="AD39" s="88"/>
      <c r="AE39" s="87"/>
      <c r="AF39" s="4">
        <v>4.8</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customHeight="1"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ht="15" customHeight="1"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9" t="s">
        <v>51</v>
      </c>
      <c r="AC46" s="79" t="s">
        <v>51</v>
      </c>
      <c r="AD46" s="81"/>
      <c r="AE46" s="80"/>
      <c r="AF46" s="21"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nAYRwagFo90PX/nSPEimSOHzXDGk1mZD3PmATMBILtCPFs6SPXDat8s2bexM9W+gzwCb1oZabdkCVja6rkuBQ==" saltValue="vhB0UBovTNgf5SyLXC3sv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2A7F8B5-F7EB-45A2-886C-0D8E6DCA82F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CHAL - Skid K (Charlton) (33/11kV)</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J51"/>
  <sheetViews>
    <sheetView showGridLines="0" topLeftCell="A2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1870</v>
      </c>
      <c r="J3" s="110"/>
      <c r="K3" s="110"/>
      <c r="L3" s="110"/>
      <c r="M3" s="110"/>
      <c r="N3" s="110"/>
      <c r="O3" s="110"/>
      <c r="P3" s="110"/>
      <c r="Q3" s="110"/>
      <c r="R3" s="110"/>
      <c r="S3" s="110"/>
      <c r="V3" s="112" t="s">
        <v>3</v>
      </c>
      <c r="W3" s="110"/>
      <c r="Y3" s="113" t="s">
        <v>263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264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265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18.600000000000001</v>
      </c>
      <c r="K26" s="87"/>
      <c r="L26" s="122">
        <v>18.600000000000001</v>
      </c>
      <c r="M26" s="87"/>
      <c r="N26" s="122">
        <v>18.600000000000001</v>
      </c>
      <c r="O26" s="87"/>
      <c r="P26" s="122">
        <v>18.600000000000001</v>
      </c>
      <c r="Q26" s="88"/>
      <c r="R26" s="87"/>
      <c r="S26" s="122">
        <v>18.600000000000001</v>
      </c>
      <c r="T26" s="87"/>
      <c r="U26" s="122">
        <v>18.600000000000001</v>
      </c>
      <c r="V26" s="87"/>
      <c r="W26" s="122">
        <v>18.600000000000001</v>
      </c>
      <c r="X26" s="88"/>
      <c r="Y26" s="88"/>
      <c r="Z26" s="88"/>
      <c r="AA26" s="87"/>
      <c r="AB26" s="3">
        <v>18.600000000000001</v>
      </c>
      <c r="AC26" s="91">
        <v>18.600000000000001</v>
      </c>
      <c r="AD26" s="88"/>
      <c r="AE26" s="87"/>
      <c r="AF26" s="4">
        <v>18.600000000000001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11.5</v>
      </c>
      <c r="K28" s="87"/>
      <c r="L28" s="122">
        <v>11.6</v>
      </c>
      <c r="M28" s="87"/>
      <c r="N28" s="122">
        <v>11.6</v>
      </c>
      <c r="O28" s="87"/>
      <c r="P28" s="122">
        <v>11.6</v>
      </c>
      <c r="Q28" s="88"/>
      <c r="R28" s="87"/>
      <c r="S28" s="122">
        <v>11.6</v>
      </c>
      <c r="T28" s="87"/>
      <c r="U28" s="122">
        <v>9.6999999999999993</v>
      </c>
      <c r="V28" s="87"/>
      <c r="W28" s="122">
        <v>9.6999999999999993</v>
      </c>
      <c r="X28" s="88"/>
      <c r="Y28" s="88"/>
      <c r="Z28" s="88"/>
      <c r="AA28" s="87"/>
      <c r="AB28" s="3">
        <v>9.6</v>
      </c>
      <c r="AC28" s="91">
        <v>9.6</v>
      </c>
      <c r="AD28" s="88"/>
      <c r="AE28" s="87"/>
      <c r="AF28" s="4">
        <v>9.6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v>
      </c>
      <c r="K31" s="87"/>
      <c r="L31" s="124">
        <v>0.94</v>
      </c>
      <c r="M31" s="87"/>
      <c r="N31" s="124">
        <v>0.94</v>
      </c>
      <c r="O31" s="87"/>
      <c r="P31" s="124">
        <v>0.93899999999999995</v>
      </c>
      <c r="Q31" s="88"/>
      <c r="R31" s="87"/>
      <c r="S31" s="124">
        <v>0.93899999999999995</v>
      </c>
      <c r="T31" s="87"/>
      <c r="U31" s="124">
        <v>0.91200000000000003</v>
      </c>
      <c r="V31" s="87"/>
      <c r="W31" s="124">
        <v>0.91200000000000003</v>
      </c>
      <c r="X31" s="88"/>
      <c r="Y31" s="88"/>
      <c r="Z31" s="88"/>
      <c r="AA31" s="87"/>
      <c r="AB31" s="7">
        <v>0.91200000000000003</v>
      </c>
      <c r="AC31" s="94">
        <v>0.91200000000000003</v>
      </c>
      <c r="AD31" s="88"/>
      <c r="AE31" s="87"/>
      <c r="AF31" s="8">
        <v>0.91200000000000003</v>
      </c>
    </row>
    <row r="32" spans="4:32" ht="13.15" customHeight="1" x14ac:dyDescent="0.25">
      <c r="E32" s="89" t="s">
        <v>34</v>
      </c>
      <c r="F32" s="88"/>
      <c r="G32" s="88"/>
      <c r="H32" s="88"/>
      <c r="I32" s="90"/>
      <c r="J32" s="122">
        <v>9.3000000000000007</v>
      </c>
      <c r="K32" s="87"/>
      <c r="L32" s="122">
        <v>9.3000000000000007</v>
      </c>
      <c r="M32" s="87"/>
      <c r="N32" s="122">
        <v>9.3000000000000007</v>
      </c>
      <c r="O32" s="87"/>
      <c r="P32" s="122">
        <v>9.3000000000000007</v>
      </c>
      <c r="Q32" s="88"/>
      <c r="R32" s="87"/>
      <c r="S32" s="122">
        <v>9.3000000000000007</v>
      </c>
      <c r="T32" s="87"/>
      <c r="U32" s="122">
        <v>9.3000000000000007</v>
      </c>
      <c r="V32" s="87"/>
      <c r="W32" s="122">
        <v>9.3000000000000007</v>
      </c>
      <c r="X32" s="88"/>
      <c r="Y32" s="88"/>
      <c r="Z32" s="88"/>
      <c r="AA32" s="87"/>
      <c r="AB32" s="3">
        <v>9.3000000000000007</v>
      </c>
      <c r="AC32" s="91">
        <v>9.3000000000000007</v>
      </c>
      <c r="AD32" s="88"/>
      <c r="AE32" s="87"/>
      <c r="AF32" s="4">
        <v>9.3000000000000007</v>
      </c>
    </row>
    <row r="33" spans="5:32" ht="13.15" customHeight="1" x14ac:dyDescent="0.25">
      <c r="E33" s="92" t="s">
        <v>35</v>
      </c>
      <c r="F33" s="88"/>
      <c r="G33" s="88"/>
      <c r="H33" s="88"/>
      <c r="I33" s="90"/>
      <c r="J33" s="123">
        <v>10.5</v>
      </c>
      <c r="K33" s="87"/>
      <c r="L33" s="123">
        <v>10.5</v>
      </c>
      <c r="M33" s="87"/>
      <c r="N33" s="123">
        <v>10.5</v>
      </c>
      <c r="O33" s="87"/>
      <c r="P33" s="123">
        <v>10.5</v>
      </c>
      <c r="Q33" s="88"/>
      <c r="R33" s="87"/>
      <c r="S33" s="123">
        <v>10.6</v>
      </c>
      <c r="T33" s="87"/>
      <c r="U33" s="123">
        <v>9.1999999999999993</v>
      </c>
      <c r="V33" s="87"/>
      <c r="W33" s="123">
        <v>9.1</v>
      </c>
      <c r="X33" s="88"/>
      <c r="Y33" s="88"/>
      <c r="Z33" s="88"/>
      <c r="AA33" s="87"/>
      <c r="AB33" s="9">
        <v>9.1</v>
      </c>
      <c r="AC33" s="93">
        <v>9</v>
      </c>
      <c r="AD33" s="88"/>
      <c r="AE33" s="87"/>
      <c r="AF33" s="10">
        <v>9.1</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266</v>
      </c>
      <c r="K35" s="87"/>
      <c r="L35" s="121" t="s">
        <v>266</v>
      </c>
      <c r="M35" s="87"/>
      <c r="N35" s="121" t="s">
        <v>266</v>
      </c>
      <c r="O35" s="87"/>
      <c r="P35" s="121" t="s">
        <v>266</v>
      </c>
      <c r="Q35" s="88"/>
      <c r="R35" s="87"/>
      <c r="S35" s="121" t="s">
        <v>266</v>
      </c>
      <c r="T35" s="87"/>
      <c r="U35" s="121" t="s">
        <v>266</v>
      </c>
      <c r="V35" s="87"/>
      <c r="W35" s="121" t="s">
        <v>266</v>
      </c>
      <c r="X35" s="88"/>
      <c r="Y35" s="88"/>
      <c r="Z35" s="88"/>
      <c r="AA35" s="87"/>
      <c r="AB35" s="5" t="s">
        <v>266</v>
      </c>
      <c r="AC35" s="86" t="s">
        <v>266</v>
      </c>
      <c r="AD35" s="88"/>
      <c r="AE35" s="87"/>
      <c r="AF35" s="6" t="s">
        <v>266</v>
      </c>
    </row>
    <row r="36" spans="5:32" ht="13.15" customHeight="1" x14ac:dyDescent="0.25">
      <c r="E36" s="89" t="s">
        <v>39</v>
      </c>
      <c r="F36" s="88"/>
      <c r="G36" s="88"/>
      <c r="H36" s="88"/>
      <c r="I36" s="90"/>
      <c r="J36" s="122">
        <v>1.2</v>
      </c>
      <c r="K36" s="87"/>
      <c r="L36" s="122">
        <v>1.2</v>
      </c>
      <c r="M36" s="87"/>
      <c r="N36" s="122">
        <v>1.2</v>
      </c>
      <c r="O36" s="87"/>
      <c r="P36" s="122">
        <v>1.2</v>
      </c>
      <c r="Q36" s="88"/>
      <c r="R36" s="87"/>
      <c r="S36" s="122">
        <v>1.3</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3.2</v>
      </c>
      <c r="K40" s="87"/>
      <c r="L40" s="122">
        <v>3.2</v>
      </c>
      <c r="M40" s="87"/>
      <c r="N40" s="122">
        <v>3.2</v>
      </c>
      <c r="O40" s="87"/>
      <c r="P40" s="122">
        <v>3.2</v>
      </c>
      <c r="Q40" s="88"/>
      <c r="R40" s="87"/>
      <c r="S40" s="122">
        <v>3.2</v>
      </c>
      <c r="T40" s="87"/>
      <c r="U40" s="122">
        <v>3.2</v>
      </c>
      <c r="V40" s="87"/>
      <c r="W40" s="122">
        <v>3.2</v>
      </c>
      <c r="X40" s="88"/>
      <c r="Y40" s="88"/>
      <c r="Z40" s="88"/>
      <c r="AA40" s="87"/>
      <c r="AB40" s="3">
        <v>3.2</v>
      </c>
      <c r="AC40" s="91">
        <v>3.2</v>
      </c>
      <c r="AD40" s="88"/>
      <c r="AE40" s="87"/>
      <c r="AF40" s="4">
        <v>3.2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l0PNn7TXmzWexS7Lyv1Binqq+19rAV47caoFMiL37vVRUW0MKbPKDbfMS+Q73sLk2RHR+LLljceS4K2/aU5PbQ==" saltValue="fPClainh8FBbVrFhd6sCA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712ED43-4D24-4D3B-B49C-82DB64B8B70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CHAR - Charleville (66/2211kV)</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J51"/>
  <sheetViews>
    <sheetView showGridLines="0" topLeftCell="A22"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277</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278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280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8.9</v>
      </c>
      <c r="K26" s="87"/>
      <c r="L26" s="122">
        <v>8.9</v>
      </c>
      <c r="M26" s="87"/>
      <c r="N26" s="122">
        <v>8.9</v>
      </c>
      <c r="O26" s="87"/>
      <c r="P26" s="122">
        <v>8.9</v>
      </c>
      <c r="Q26" s="88"/>
      <c r="R26" s="87"/>
      <c r="S26" s="122">
        <v>8.9</v>
      </c>
      <c r="T26" s="87"/>
      <c r="U26" s="122">
        <v>9.1999999999999993</v>
      </c>
      <c r="V26" s="87"/>
      <c r="W26" s="122">
        <v>9.1999999999999993</v>
      </c>
      <c r="X26" s="88"/>
      <c r="Y26" s="88"/>
      <c r="Z26" s="88"/>
      <c r="AA26" s="87"/>
      <c r="AB26" s="3">
        <v>9.1999999999999993</v>
      </c>
      <c r="AC26" s="91">
        <v>9.1999999999999993</v>
      </c>
      <c r="AD26" s="88"/>
      <c r="AE26" s="87"/>
      <c r="AF26" s="4">
        <v>9.1999999999999993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0.5</v>
      </c>
      <c r="K28" s="87"/>
      <c r="L28" s="122">
        <v>0.5</v>
      </c>
      <c r="M28" s="87"/>
      <c r="N28" s="122">
        <v>0.6</v>
      </c>
      <c r="O28" s="87"/>
      <c r="P28" s="122">
        <v>0.5</v>
      </c>
      <c r="Q28" s="88"/>
      <c r="R28" s="87"/>
      <c r="S28" s="122">
        <v>0.5</v>
      </c>
      <c r="T28" s="87"/>
      <c r="U28" s="122">
        <v>0.5</v>
      </c>
      <c r="V28" s="87"/>
      <c r="W28" s="122">
        <v>0.5</v>
      </c>
      <c r="X28" s="88"/>
      <c r="Y28" s="88"/>
      <c r="Z28" s="88"/>
      <c r="AA28" s="87"/>
      <c r="AB28" s="3">
        <v>0.5</v>
      </c>
      <c r="AC28" s="91">
        <v>0.5</v>
      </c>
      <c r="AD28" s="88"/>
      <c r="AE28" s="87"/>
      <c r="AF28" s="4">
        <v>0.5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0.96499999999999997</v>
      </c>
      <c r="V31" s="87"/>
      <c r="W31" s="124">
        <v>0.96499999999999997</v>
      </c>
      <c r="X31" s="88"/>
      <c r="Y31" s="88"/>
      <c r="Z31" s="88"/>
      <c r="AA31" s="87"/>
      <c r="AB31" s="7">
        <v>0.96499999999999997</v>
      </c>
      <c r="AC31" s="94">
        <v>0.96499999999999997</v>
      </c>
      <c r="AD31" s="88"/>
      <c r="AE31" s="87"/>
      <c r="AF31" s="8">
        <v>0.96499999999999997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0.5</v>
      </c>
      <c r="K33" s="87"/>
      <c r="L33" s="123">
        <v>0.5</v>
      </c>
      <c r="M33" s="87"/>
      <c r="N33" s="123">
        <v>0.5</v>
      </c>
      <c r="O33" s="87"/>
      <c r="P33" s="123">
        <v>0.5</v>
      </c>
      <c r="Q33" s="88"/>
      <c r="R33" s="87"/>
      <c r="S33" s="123">
        <v>0.5</v>
      </c>
      <c r="T33" s="87"/>
      <c r="U33" s="123">
        <v>0.5</v>
      </c>
      <c r="V33" s="87"/>
      <c r="W33" s="123">
        <v>0.5</v>
      </c>
      <c r="X33" s="88"/>
      <c r="Y33" s="88"/>
      <c r="Z33" s="88"/>
      <c r="AA33" s="87"/>
      <c r="AB33" s="9">
        <v>0.5</v>
      </c>
      <c r="AC33" s="93">
        <v>0.5</v>
      </c>
      <c r="AD33" s="88"/>
      <c r="AE33" s="87"/>
      <c r="AF33" s="10">
        <v>0.5</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281</v>
      </c>
      <c r="K35" s="87"/>
      <c r="L35" s="121" t="s">
        <v>281</v>
      </c>
      <c r="M35" s="87"/>
      <c r="N35" s="121" t="s">
        <v>281</v>
      </c>
      <c r="O35" s="87"/>
      <c r="P35" s="121" t="s">
        <v>281</v>
      </c>
      <c r="Q35" s="88"/>
      <c r="R35" s="87"/>
      <c r="S35" s="121" t="s">
        <v>281</v>
      </c>
      <c r="T35" s="87"/>
      <c r="U35" s="121" t="s">
        <v>281</v>
      </c>
      <c r="V35" s="87"/>
      <c r="W35" s="121" t="s">
        <v>281</v>
      </c>
      <c r="X35" s="88"/>
      <c r="Y35" s="88"/>
      <c r="Z35" s="88"/>
      <c r="AA35" s="87"/>
      <c r="AB35" s="5" t="s">
        <v>281</v>
      </c>
      <c r="AC35" s="86" t="s">
        <v>281</v>
      </c>
      <c r="AD35" s="88"/>
      <c r="AE35" s="87"/>
      <c r="AF35" s="6" t="s">
        <v>281</v>
      </c>
    </row>
    <row r="36" spans="5:32" ht="13.15" customHeight="1" x14ac:dyDescent="0.25">
      <c r="E36" s="89" t="s">
        <v>39</v>
      </c>
      <c r="F36" s="88"/>
      <c r="G36" s="88"/>
      <c r="H36" s="88"/>
      <c r="I36" s="90"/>
      <c r="J36" s="122">
        <v>0.5</v>
      </c>
      <c r="K36" s="87"/>
      <c r="L36" s="122">
        <v>0.5</v>
      </c>
      <c r="M36" s="87"/>
      <c r="N36" s="122">
        <v>0.5</v>
      </c>
      <c r="O36" s="87"/>
      <c r="P36" s="122">
        <v>0.5</v>
      </c>
      <c r="Q36" s="88"/>
      <c r="R36" s="87"/>
      <c r="S36" s="122">
        <v>0.5</v>
      </c>
      <c r="T36" s="87"/>
      <c r="U36" s="122">
        <v>0.5</v>
      </c>
      <c r="V36" s="87"/>
      <c r="W36" s="122">
        <v>0.5</v>
      </c>
      <c r="X36" s="88"/>
      <c r="Y36" s="88"/>
      <c r="Z36" s="88"/>
      <c r="AA36" s="87"/>
      <c r="AB36" s="3">
        <v>0.5</v>
      </c>
      <c r="AC36" s="91">
        <v>0.5</v>
      </c>
      <c r="AD36" s="88"/>
      <c r="AE36" s="87"/>
      <c r="AF36" s="4">
        <v>0.5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0.2</v>
      </c>
      <c r="K39" s="87"/>
      <c r="L39" s="122">
        <v>0.2</v>
      </c>
      <c r="M39" s="87"/>
      <c r="N39" s="122">
        <v>0.2</v>
      </c>
      <c r="O39" s="87"/>
      <c r="P39" s="122">
        <v>0.2</v>
      </c>
      <c r="Q39" s="88"/>
      <c r="R39" s="87"/>
      <c r="S39" s="122">
        <v>0.2</v>
      </c>
      <c r="T39" s="87"/>
      <c r="U39" s="122">
        <v>0.2</v>
      </c>
      <c r="V39" s="87"/>
      <c r="W39" s="122">
        <v>0.2</v>
      </c>
      <c r="X39" s="88"/>
      <c r="Y39" s="88"/>
      <c r="Z39" s="88"/>
      <c r="AA39" s="87"/>
      <c r="AB39" s="3">
        <v>0.2</v>
      </c>
      <c r="AC39" s="91">
        <v>0.2</v>
      </c>
      <c r="AD39" s="88"/>
      <c r="AE39" s="87"/>
      <c r="AF39" s="4">
        <v>0.2</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svpYjWQMY7RoLkAQgqVcte5ewCUOYjkNjFkMDOO2kR3ZK/8yNnv4+QjXZHlrhKeqyiTXsGdPWdUv+dg6uIw+g==" saltValue="aCyARktlhXqR3Sr2+BWgL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BD6C3FE-23FD-42B9-BF13-97148903F8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CHIA - Chillagoe (66/22kV)</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272</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274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275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276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20.9</v>
      </c>
      <c r="K26" s="87"/>
      <c r="L26" s="122">
        <v>20.9</v>
      </c>
      <c r="M26" s="87"/>
      <c r="N26" s="122">
        <v>20.9</v>
      </c>
      <c r="O26" s="87"/>
      <c r="P26" s="122">
        <v>20.9</v>
      </c>
      <c r="Q26" s="88"/>
      <c r="R26" s="87"/>
      <c r="S26" s="122">
        <v>20.9</v>
      </c>
      <c r="T26" s="87"/>
      <c r="U26" s="122">
        <v>22.4</v>
      </c>
      <c r="V26" s="87"/>
      <c r="W26" s="122">
        <v>22.4</v>
      </c>
      <c r="X26" s="88"/>
      <c r="Y26" s="88"/>
      <c r="Z26" s="88"/>
      <c r="AA26" s="87"/>
      <c r="AB26" s="3">
        <v>22.4</v>
      </c>
      <c r="AC26" s="91">
        <v>22.4</v>
      </c>
      <c r="AD26" s="88"/>
      <c r="AE26" s="87"/>
      <c r="AF26" s="4">
        <v>22.4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9.1</v>
      </c>
      <c r="K28" s="87"/>
      <c r="L28" s="122">
        <v>9.6999999999999993</v>
      </c>
      <c r="M28" s="87"/>
      <c r="N28" s="122">
        <v>10.4</v>
      </c>
      <c r="O28" s="87"/>
      <c r="P28" s="122">
        <v>10.4</v>
      </c>
      <c r="Q28" s="88"/>
      <c r="R28" s="87"/>
      <c r="S28" s="122">
        <v>10.5</v>
      </c>
      <c r="T28" s="87"/>
      <c r="U28" s="122">
        <v>5.3</v>
      </c>
      <c r="V28" s="87"/>
      <c r="W28" s="122">
        <v>5.8</v>
      </c>
      <c r="X28" s="88"/>
      <c r="Y28" s="88"/>
      <c r="Z28" s="88"/>
      <c r="AA28" s="87"/>
      <c r="AB28" s="3">
        <v>6.2</v>
      </c>
      <c r="AC28" s="91">
        <v>6.2</v>
      </c>
      <c r="AD28" s="88"/>
      <c r="AE28" s="87"/>
      <c r="AF28" s="4">
        <v>6.2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0.94599999999999995</v>
      </c>
      <c r="K31" s="87"/>
      <c r="L31" s="124">
        <v>0.94599999999999995</v>
      </c>
      <c r="M31" s="87"/>
      <c r="N31" s="124">
        <v>0.94599999999999995</v>
      </c>
      <c r="O31" s="87"/>
      <c r="P31" s="124">
        <v>0.94599999999999995</v>
      </c>
      <c r="Q31" s="88"/>
      <c r="R31" s="87"/>
      <c r="S31" s="124">
        <v>0.94599999999999995</v>
      </c>
      <c r="T31" s="87"/>
      <c r="U31" s="124">
        <v>0.96499999999999997</v>
      </c>
      <c r="V31" s="87"/>
      <c r="W31" s="124">
        <v>0.96499999999999997</v>
      </c>
      <c r="X31" s="88"/>
      <c r="Y31" s="88"/>
      <c r="Z31" s="88"/>
      <c r="AA31" s="87"/>
      <c r="AB31" s="7">
        <v>0.96499999999999997</v>
      </c>
      <c r="AC31" s="94">
        <v>0.96499999999999997</v>
      </c>
      <c r="AD31" s="88"/>
      <c r="AE31" s="87"/>
      <c r="AF31" s="8">
        <v>0.96499999999999997</v>
      </c>
    </row>
    <row r="32" spans="4:32" ht="13.15" customHeight="1" x14ac:dyDescent="0.25">
      <c r="E32" s="89" t="s">
        <v>34</v>
      </c>
      <c r="F32" s="88"/>
      <c r="G32" s="88"/>
      <c r="H32" s="88"/>
      <c r="I32" s="90"/>
      <c r="J32" s="122">
        <v>11.2</v>
      </c>
      <c r="K32" s="87"/>
      <c r="L32" s="122">
        <v>11.2</v>
      </c>
      <c r="M32" s="87"/>
      <c r="N32" s="122">
        <v>11.2</v>
      </c>
      <c r="O32" s="87"/>
      <c r="P32" s="122">
        <v>11.2</v>
      </c>
      <c r="Q32" s="88"/>
      <c r="R32" s="87"/>
      <c r="S32" s="122">
        <v>11.2</v>
      </c>
      <c r="T32" s="87"/>
      <c r="U32" s="122">
        <v>11.2</v>
      </c>
      <c r="V32" s="87"/>
      <c r="W32" s="122">
        <v>11.2</v>
      </c>
      <c r="X32" s="88"/>
      <c r="Y32" s="88"/>
      <c r="Z32" s="88"/>
      <c r="AA32" s="87"/>
      <c r="AB32" s="3">
        <v>11.2</v>
      </c>
      <c r="AC32" s="91">
        <v>11.2</v>
      </c>
      <c r="AD32" s="88"/>
      <c r="AE32" s="87"/>
      <c r="AF32" s="4">
        <v>11.2</v>
      </c>
    </row>
    <row r="33" spans="5:32" ht="13.15" customHeight="1" x14ac:dyDescent="0.25">
      <c r="E33" s="92" t="s">
        <v>35</v>
      </c>
      <c r="F33" s="88"/>
      <c r="G33" s="88"/>
      <c r="H33" s="88"/>
      <c r="I33" s="90"/>
      <c r="J33" s="123">
        <v>7.8</v>
      </c>
      <c r="K33" s="87"/>
      <c r="L33" s="123">
        <v>8.4</v>
      </c>
      <c r="M33" s="87"/>
      <c r="N33" s="123">
        <v>9</v>
      </c>
      <c r="O33" s="87"/>
      <c r="P33" s="123">
        <v>9.1</v>
      </c>
      <c r="Q33" s="88"/>
      <c r="R33" s="87"/>
      <c r="S33" s="123">
        <v>9.1999999999999993</v>
      </c>
      <c r="T33" s="87"/>
      <c r="U33" s="123">
        <v>5.0999999999999996</v>
      </c>
      <c r="V33" s="87"/>
      <c r="W33" s="123">
        <v>5.6</v>
      </c>
      <c r="X33" s="88"/>
      <c r="Y33" s="88"/>
      <c r="Z33" s="88"/>
      <c r="AA33" s="87"/>
      <c r="AB33" s="9">
        <v>6</v>
      </c>
      <c r="AC33" s="93">
        <v>6</v>
      </c>
      <c r="AD33" s="88"/>
      <c r="AE33" s="87"/>
      <c r="AF33" s="10">
        <v>6</v>
      </c>
    </row>
    <row r="34" spans="5:32" ht="20.25" customHeight="1" x14ac:dyDescent="0.25">
      <c r="E34" s="89" t="s">
        <v>36</v>
      </c>
      <c r="F34" s="88"/>
      <c r="G34" s="88"/>
      <c r="H34" s="88"/>
      <c r="I34" s="90"/>
      <c r="J34" s="121">
        <v>0.4</v>
      </c>
      <c r="K34" s="87"/>
      <c r="L34" s="121">
        <v>0.4</v>
      </c>
      <c r="M34" s="87"/>
      <c r="N34" s="121">
        <v>0.5</v>
      </c>
      <c r="O34" s="87"/>
      <c r="P34" s="121">
        <v>0.5</v>
      </c>
      <c r="Q34" s="88"/>
      <c r="R34" s="87"/>
      <c r="S34" s="121">
        <v>0.5</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65</v>
      </c>
      <c r="K35" s="87"/>
      <c r="L35" s="121" t="s">
        <v>65</v>
      </c>
      <c r="M35" s="87"/>
      <c r="N35" s="121" t="s">
        <v>65</v>
      </c>
      <c r="O35" s="87"/>
      <c r="P35" s="121" t="s">
        <v>65</v>
      </c>
      <c r="Q35" s="88"/>
      <c r="R35" s="87"/>
      <c r="S35" s="121" t="s">
        <v>65</v>
      </c>
      <c r="T35" s="87"/>
      <c r="U35" s="121" t="s">
        <v>65</v>
      </c>
      <c r="V35" s="87"/>
      <c r="W35" s="121" t="s">
        <v>65</v>
      </c>
      <c r="X35" s="88"/>
      <c r="Y35" s="88"/>
      <c r="Z35" s="88"/>
      <c r="AA35" s="87"/>
      <c r="AB35" s="5" t="s">
        <v>65</v>
      </c>
      <c r="AC35" s="86" t="s">
        <v>65</v>
      </c>
      <c r="AD35" s="88"/>
      <c r="AE35" s="87"/>
      <c r="AF35" s="6" t="s">
        <v>65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YW0V5PauaDD8v0I2pfdIHGgft4jHezNaEPI38/h7D7ZK5TqmQxVu3kHiaGux/+D+Em7LZc2j3ozT6FiEcQBsqA==" saltValue="Dq+724mctL/GIKKHTi1J5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36F8CF4-123B-49E7-A932-039ADDC1137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CHIL - Childers (66/11kV)</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51"/>
  <sheetViews>
    <sheetView showGridLines="0" workbookViewId="0">
      <selection activeCell="AK1" sqref="AK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52</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56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57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61.6</v>
      </c>
      <c r="K26" s="87"/>
      <c r="L26" s="122">
        <v>61.6</v>
      </c>
      <c r="M26" s="87"/>
      <c r="N26" s="122">
        <v>61.6</v>
      </c>
      <c r="O26" s="87"/>
      <c r="P26" s="122">
        <v>61.6</v>
      </c>
      <c r="Q26" s="88"/>
      <c r="R26" s="87"/>
      <c r="S26" s="122">
        <v>61.6</v>
      </c>
      <c r="T26" s="87"/>
      <c r="U26" s="122">
        <v>64.7</v>
      </c>
      <c r="V26" s="87"/>
      <c r="W26" s="122">
        <v>64.7</v>
      </c>
      <c r="X26" s="88"/>
      <c r="Y26" s="88"/>
      <c r="Z26" s="88"/>
      <c r="AA26" s="87"/>
      <c r="AB26" s="3">
        <v>64.7</v>
      </c>
      <c r="AC26" s="91">
        <v>64.7</v>
      </c>
      <c r="AD26" s="88"/>
      <c r="AE26" s="87"/>
      <c r="AF26" s="4">
        <v>64.7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23.2</v>
      </c>
      <c r="K28" s="87"/>
      <c r="L28" s="122">
        <v>23.1</v>
      </c>
      <c r="M28" s="87"/>
      <c r="N28" s="122">
        <v>23</v>
      </c>
      <c r="O28" s="87"/>
      <c r="P28" s="122">
        <v>23</v>
      </c>
      <c r="Q28" s="88"/>
      <c r="R28" s="87"/>
      <c r="S28" s="122">
        <v>23</v>
      </c>
      <c r="T28" s="87"/>
      <c r="U28" s="122">
        <v>12.8</v>
      </c>
      <c r="V28" s="87"/>
      <c r="W28" s="122">
        <v>12.7</v>
      </c>
      <c r="X28" s="88"/>
      <c r="Y28" s="88"/>
      <c r="Z28" s="88"/>
      <c r="AA28" s="87"/>
      <c r="AB28" s="3">
        <v>12.6</v>
      </c>
      <c r="AC28" s="91">
        <v>12.5</v>
      </c>
      <c r="AD28" s="88"/>
      <c r="AE28" s="87"/>
      <c r="AF28" s="4">
        <v>12.5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34.299999999999997</v>
      </c>
      <c r="K32" s="87"/>
      <c r="L32" s="122">
        <v>34.299999999999997</v>
      </c>
      <c r="M32" s="87"/>
      <c r="N32" s="122">
        <v>34.299999999999997</v>
      </c>
      <c r="O32" s="87"/>
      <c r="P32" s="122">
        <v>34.299999999999997</v>
      </c>
      <c r="Q32" s="88"/>
      <c r="R32" s="87"/>
      <c r="S32" s="122">
        <v>34.299999999999997</v>
      </c>
      <c r="T32" s="87"/>
      <c r="U32" s="122">
        <v>35.799999999999997</v>
      </c>
      <c r="V32" s="87"/>
      <c r="W32" s="122">
        <v>35.799999999999997</v>
      </c>
      <c r="X32" s="88"/>
      <c r="Y32" s="88"/>
      <c r="Z32" s="88"/>
      <c r="AA32" s="87"/>
      <c r="AB32" s="3">
        <v>35.799999999999997</v>
      </c>
      <c r="AC32" s="91">
        <v>35.799999999999997</v>
      </c>
      <c r="AD32" s="88"/>
      <c r="AE32" s="87"/>
      <c r="AF32" s="4">
        <v>35.799999999999997</v>
      </c>
    </row>
    <row r="33" spans="5:32" ht="13.15" customHeight="1" x14ac:dyDescent="0.25">
      <c r="E33" s="92" t="s">
        <v>35</v>
      </c>
      <c r="F33" s="88"/>
      <c r="G33" s="88"/>
      <c r="H33" s="88"/>
      <c r="I33" s="90"/>
      <c r="J33" s="123">
        <v>20.399999999999999</v>
      </c>
      <c r="K33" s="87"/>
      <c r="L33" s="123">
        <v>20.3</v>
      </c>
      <c r="M33" s="87"/>
      <c r="N33" s="123">
        <v>20.2</v>
      </c>
      <c r="O33" s="87"/>
      <c r="P33" s="123">
        <v>20.2</v>
      </c>
      <c r="Q33" s="88"/>
      <c r="R33" s="87"/>
      <c r="S33" s="123">
        <v>20.2</v>
      </c>
      <c r="T33" s="87"/>
      <c r="U33" s="123">
        <v>12.3</v>
      </c>
      <c r="V33" s="87"/>
      <c r="W33" s="123">
        <v>12.3</v>
      </c>
      <c r="X33" s="88"/>
      <c r="Y33" s="88"/>
      <c r="Z33" s="88"/>
      <c r="AA33" s="87"/>
      <c r="AB33" s="9">
        <v>12.1</v>
      </c>
      <c r="AC33" s="93">
        <v>12.3</v>
      </c>
      <c r="AD33" s="88"/>
      <c r="AE33" s="87"/>
      <c r="AF33" s="10">
        <v>12.3</v>
      </c>
    </row>
    <row r="34" spans="5:32" ht="20.25" customHeight="1" x14ac:dyDescent="0.25">
      <c r="E34" s="89" t="s">
        <v>36</v>
      </c>
      <c r="F34" s="88"/>
      <c r="G34" s="88"/>
      <c r="H34" s="88"/>
      <c r="I34" s="90"/>
      <c r="J34" s="121">
        <v>1</v>
      </c>
      <c r="K34" s="87"/>
      <c r="L34" s="121">
        <v>1</v>
      </c>
      <c r="M34" s="87"/>
      <c r="N34" s="121">
        <v>1</v>
      </c>
      <c r="O34" s="87"/>
      <c r="P34" s="121">
        <v>1</v>
      </c>
      <c r="Q34" s="88"/>
      <c r="R34" s="87"/>
      <c r="S34" s="121">
        <v>1</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oodZWWQFE3uGyAl1bUqipAlJ+u9iaCovk9LkIvHAwz8uo4kfQ8ock9WDktsFr8DwmkYZKUXwvFxJRfeSWhcTQ==" saltValue="6yB/cVHr2qSaq5v+uQEjT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8C77C88-57C9-49C3-AD96-94B209150F8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AITK - Aitkenvale (66/11kV)</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dimension ref="B1:AI49"/>
  <sheetViews>
    <sheetView showGridLines="0" topLeftCell="A16"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1190</v>
      </c>
      <c r="I3" s="110"/>
      <c r="J3" s="110"/>
      <c r="K3" s="110"/>
      <c r="L3" s="110"/>
      <c r="M3" s="110"/>
      <c r="N3" s="110"/>
      <c r="O3" s="110"/>
      <c r="P3" s="110"/>
      <c r="Q3" s="110"/>
      <c r="R3" s="110"/>
      <c r="U3" s="112" t="s">
        <v>3</v>
      </c>
      <c r="V3" s="110"/>
      <c r="X3" s="113" t="s">
        <v>1191</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1192</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1193</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1194</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66</v>
      </c>
      <c r="J24" s="87"/>
      <c r="K24" s="122">
        <v>66</v>
      </c>
      <c r="L24" s="87"/>
      <c r="M24" s="122">
        <v>66</v>
      </c>
      <c r="N24" s="87"/>
      <c r="O24" s="122">
        <v>66</v>
      </c>
      <c r="P24" s="88"/>
      <c r="Q24" s="87"/>
      <c r="R24" s="122">
        <v>66</v>
      </c>
      <c r="S24" s="87"/>
      <c r="T24" s="122">
        <v>78.900000000000006</v>
      </c>
      <c r="U24" s="87"/>
      <c r="V24" s="122">
        <v>78.900000000000006</v>
      </c>
      <c r="W24" s="88"/>
      <c r="X24" s="88"/>
      <c r="Y24" s="88"/>
      <c r="Z24" s="87"/>
      <c r="AA24" s="3">
        <v>78.900000000000006</v>
      </c>
      <c r="AB24" s="91">
        <v>78.900000000000006</v>
      </c>
      <c r="AC24" s="88"/>
      <c r="AD24" s="87"/>
      <c r="AE24" s="4">
        <v>78.900000000000006</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23.9</v>
      </c>
      <c r="J26" s="87"/>
      <c r="K26" s="122">
        <v>24</v>
      </c>
      <c r="L26" s="87"/>
      <c r="M26" s="122">
        <v>24.1</v>
      </c>
      <c r="N26" s="87"/>
      <c r="O26" s="122">
        <v>24.2</v>
      </c>
      <c r="P26" s="88"/>
      <c r="Q26" s="87"/>
      <c r="R26" s="122">
        <v>24.3</v>
      </c>
      <c r="S26" s="87"/>
      <c r="T26" s="122">
        <v>18.5</v>
      </c>
      <c r="U26" s="87"/>
      <c r="V26" s="122">
        <v>18.5</v>
      </c>
      <c r="W26" s="88"/>
      <c r="X26" s="88"/>
      <c r="Y26" s="88"/>
      <c r="Z26" s="87"/>
      <c r="AA26" s="3">
        <v>18.5</v>
      </c>
      <c r="AB26" s="91">
        <v>18.399999999999999</v>
      </c>
      <c r="AC26" s="88"/>
      <c r="AD26" s="87"/>
      <c r="AE26" s="4">
        <v>18.5</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0.999</v>
      </c>
      <c r="J29" s="87"/>
      <c r="K29" s="124">
        <v>0.999</v>
      </c>
      <c r="L29" s="87"/>
      <c r="M29" s="124">
        <v>0.999</v>
      </c>
      <c r="N29" s="87"/>
      <c r="O29" s="124">
        <v>0.999</v>
      </c>
      <c r="P29" s="88"/>
      <c r="Q29" s="87"/>
      <c r="R29" s="124">
        <v>0.999</v>
      </c>
      <c r="S29" s="87"/>
      <c r="T29" s="124">
        <v>0.998</v>
      </c>
      <c r="U29" s="87"/>
      <c r="V29" s="124">
        <v>0.998</v>
      </c>
      <c r="W29" s="88"/>
      <c r="X29" s="88"/>
      <c r="Y29" s="88"/>
      <c r="Z29" s="87"/>
      <c r="AA29" s="7">
        <v>0.998</v>
      </c>
      <c r="AB29" s="94">
        <v>0.998</v>
      </c>
      <c r="AC29" s="88"/>
      <c r="AD29" s="87"/>
      <c r="AE29" s="8">
        <v>0.998</v>
      </c>
    </row>
    <row r="30" spans="4:31" ht="13.15" customHeight="1" x14ac:dyDescent="0.25">
      <c r="E30" s="89" t="s">
        <v>34</v>
      </c>
      <c r="F30" s="88"/>
      <c r="G30" s="88"/>
      <c r="H30" s="90"/>
      <c r="I30" s="122">
        <v>37.700000000000003</v>
      </c>
      <c r="J30" s="87"/>
      <c r="K30" s="122">
        <v>37.700000000000003</v>
      </c>
      <c r="L30" s="87"/>
      <c r="M30" s="122">
        <v>37.700000000000003</v>
      </c>
      <c r="N30" s="87"/>
      <c r="O30" s="122">
        <v>37.700000000000003</v>
      </c>
      <c r="P30" s="88"/>
      <c r="Q30" s="87"/>
      <c r="R30" s="122">
        <v>37.700000000000003</v>
      </c>
      <c r="S30" s="87"/>
      <c r="T30" s="122">
        <v>43.5</v>
      </c>
      <c r="U30" s="87"/>
      <c r="V30" s="122">
        <v>43.5</v>
      </c>
      <c r="W30" s="88"/>
      <c r="X30" s="88"/>
      <c r="Y30" s="88"/>
      <c r="Z30" s="87"/>
      <c r="AA30" s="3">
        <v>43.5</v>
      </c>
      <c r="AB30" s="91">
        <v>43.5</v>
      </c>
      <c r="AC30" s="88"/>
      <c r="AD30" s="87"/>
      <c r="AE30" s="4">
        <v>43.5</v>
      </c>
    </row>
    <row r="31" spans="4:31" ht="13.15" customHeight="1" x14ac:dyDescent="0.25">
      <c r="E31" s="92" t="s">
        <v>35</v>
      </c>
      <c r="F31" s="88"/>
      <c r="G31" s="88"/>
      <c r="H31" s="90"/>
      <c r="I31" s="123">
        <v>22</v>
      </c>
      <c r="J31" s="87"/>
      <c r="K31" s="123">
        <v>22</v>
      </c>
      <c r="L31" s="87"/>
      <c r="M31" s="123">
        <v>22.1</v>
      </c>
      <c r="N31" s="87"/>
      <c r="O31" s="123">
        <v>22.2</v>
      </c>
      <c r="P31" s="88"/>
      <c r="Q31" s="87"/>
      <c r="R31" s="123">
        <v>22.4</v>
      </c>
      <c r="S31" s="87"/>
      <c r="T31" s="123">
        <v>17.600000000000001</v>
      </c>
      <c r="U31" s="87"/>
      <c r="V31" s="123">
        <v>17.600000000000001</v>
      </c>
      <c r="W31" s="88"/>
      <c r="X31" s="88"/>
      <c r="Y31" s="88"/>
      <c r="Z31" s="87"/>
      <c r="AA31" s="9">
        <v>17.5</v>
      </c>
      <c r="AB31" s="93">
        <v>17.5</v>
      </c>
      <c r="AC31" s="88"/>
      <c r="AD31" s="87"/>
      <c r="AE31" s="10">
        <v>17.600000000000001</v>
      </c>
    </row>
    <row r="32" spans="4:31" ht="20.25" customHeight="1" x14ac:dyDescent="0.25">
      <c r="E32" s="89" t="s">
        <v>36</v>
      </c>
      <c r="F32" s="88"/>
      <c r="G32" s="88"/>
      <c r="H32" s="90"/>
      <c r="I32" s="121">
        <v>1.1000000000000001</v>
      </c>
      <c r="J32" s="87"/>
      <c r="K32" s="121">
        <v>1.1000000000000001</v>
      </c>
      <c r="L32" s="87"/>
      <c r="M32" s="121">
        <v>1.1000000000000001</v>
      </c>
      <c r="N32" s="87"/>
      <c r="O32" s="121">
        <v>1.1000000000000001</v>
      </c>
      <c r="P32" s="88"/>
      <c r="Q32" s="87"/>
      <c r="R32" s="121">
        <v>1.1000000000000001</v>
      </c>
      <c r="S32" s="87"/>
      <c r="T32" s="121">
        <v>0.9</v>
      </c>
      <c r="U32" s="87"/>
      <c r="V32" s="121">
        <v>0.9</v>
      </c>
      <c r="W32" s="88"/>
      <c r="X32" s="88"/>
      <c r="Y32" s="88"/>
      <c r="Z32" s="87"/>
      <c r="AA32" s="11">
        <v>0.9</v>
      </c>
      <c r="AB32" s="86">
        <v>0.9</v>
      </c>
      <c r="AC32" s="88"/>
      <c r="AD32" s="87"/>
      <c r="AE32" s="12">
        <v>0.9</v>
      </c>
    </row>
    <row r="33" spans="5:31" ht="20.25" customHeight="1" x14ac:dyDescent="0.25">
      <c r="E33" s="89" t="s">
        <v>37</v>
      </c>
      <c r="F33" s="88"/>
      <c r="G33" s="88"/>
      <c r="H33" s="90"/>
      <c r="I33" s="121" t="s">
        <v>556</v>
      </c>
      <c r="J33" s="87"/>
      <c r="K33" s="121" t="s">
        <v>556</v>
      </c>
      <c r="L33" s="87"/>
      <c r="M33" s="121" t="s">
        <v>556</v>
      </c>
      <c r="N33" s="87"/>
      <c r="O33" s="121" t="s">
        <v>556</v>
      </c>
      <c r="P33" s="88"/>
      <c r="Q33" s="87"/>
      <c r="R33" s="121" t="s">
        <v>556</v>
      </c>
      <c r="S33" s="87"/>
      <c r="T33" s="121" t="s">
        <v>556</v>
      </c>
      <c r="U33" s="87"/>
      <c r="V33" s="121" t="s">
        <v>556</v>
      </c>
      <c r="W33" s="88"/>
      <c r="X33" s="88"/>
      <c r="Y33" s="88"/>
      <c r="Z33" s="87"/>
      <c r="AA33" s="5" t="s">
        <v>556</v>
      </c>
      <c r="AB33" s="86" t="s">
        <v>556</v>
      </c>
      <c r="AC33" s="88"/>
      <c r="AD33" s="87"/>
      <c r="AE33" s="6" t="s">
        <v>556</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94Z5twEf/9jSdBSlUiZ5u+5yiZlvCI6u1mtwDOrhDSmY+m4R7V0ZrxXrHBOP6ycWIHWVPPuz74SW8XuU3cfkEQ==" saltValue="28ac3vufgayUMERUb0m1v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EE25ED65-F436-4700-AECB-5208BAA4DD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CHIN - Chinchilla BSP (132/33kV)</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267</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268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269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270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21</v>
      </c>
      <c r="K26" s="87"/>
      <c r="L26" s="122">
        <v>21</v>
      </c>
      <c r="M26" s="87"/>
      <c r="N26" s="122">
        <v>21</v>
      </c>
      <c r="O26" s="87"/>
      <c r="P26" s="122">
        <v>21</v>
      </c>
      <c r="Q26" s="88"/>
      <c r="R26" s="87"/>
      <c r="S26" s="122">
        <v>21</v>
      </c>
      <c r="T26" s="87"/>
      <c r="U26" s="122">
        <v>23</v>
      </c>
      <c r="V26" s="87"/>
      <c r="W26" s="122">
        <v>23</v>
      </c>
      <c r="X26" s="88"/>
      <c r="Y26" s="88"/>
      <c r="Z26" s="88"/>
      <c r="AA26" s="87"/>
      <c r="AB26" s="3">
        <v>23</v>
      </c>
      <c r="AC26" s="91">
        <v>23</v>
      </c>
      <c r="AD26" s="88"/>
      <c r="AE26" s="87"/>
      <c r="AF26" s="4">
        <v>23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11.5</v>
      </c>
      <c r="K28" s="87"/>
      <c r="L28" s="122">
        <v>11.5</v>
      </c>
      <c r="M28" s="87"/>
      <c r="N28" s="122">
        <v>11.6</v>
      </c>
      <c r="O28" s="87"/>
      <c r="P28" s="122">
        <v>11.6</v>
      </c>
      <c r="Q28" s="88"/>
      <c r="R28" s="87"/>
      <c r="S28" s="122">
        <v>11.6</v>
      </c>
      <c r="T28" s="87"/>
      <c r="U28" s="122">
        <v>7.6</v>
      </c>
      <c r="V28" s="87"/>
      <c r="W28" s="122">
        <v>7.6</v>
      </c>
      <c r="X28" s="88"/>
      <c r="Y28" s="88"/>
      <c r="Z28" s="88"/>
      <c r="AA28" s="87"/>
      <c r="AB28" s="3">
        <v>7.5</v>
      </c>
      <c r="AC28" s="91">
        <v>7.5</v>
      </c>
      <c r="AD28" s="88"/>
      <c r="AE28" s="87"/>
      <c r="AF28" s="4">
        <v>7.5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10.5</v>
      </c>
      <c r="K32" s="87"/>
      <c r="L32" s="122">
        <v>10.5</v>
      </c>
      <c r="M32" s="87"/>
      <c r="N32" s="122">
        <v>10.5</v>
      </c>
      <c r="O32" s="87"/>
      <c r="P32" s="122">
        <v>10.5</v>
      </c>
      <c r="Q32" s="88"/>
      <c r="R32" s="87"/>
      <c r="S32" s="122">
        <v>10.5</v>
      </c>
      <c r="T32" s="87"/>
      <c r="U32" s="122">
        <v>11.5</v>
      </c>
      <c r="V32" s="87"/>
      <c r="W32" s="122">
        <v>11.5</v>
      </c>
      <c r="X32" s="88"/>
      <c r="Y32" s="88"/>
      <c r="Z32" s="88"/>
      <c r="AA32" s="87"/>
      <c r="AB32" s="3">
        <v>11.5</v>
      </c>
      <c r="AC32" s="91">
        <v>11.5</v>
      </c>
      <c r="AD32" s="88"/>
      <c r="AE32" s="87"/>
      <c r="AF32" s="4">
        <v>11.5</v>
      </c>
    </row>
    <row r="33" spans="5:32" ht="13.15" customHeight="1" x14ac:dyDescent="0.25">
      <c r="E33" s="92" t="s">
        <v>35</v>
      </c>
      <c r="F33" s="88"/>
      <c r="G33" s="88"/>
      <c r="H33" s="88"/>
      <c r="I33" s="90"/>
      <c r="J33" s="123">
        <v>10.4</v>
      </c>
      <c r="K33" s="87"/>
      <c r="L33" s="123">
        <v>10.4</v>
      </c>
      <c r="M33" s="87"/>
      <c r="N33" s="123">
        <v>10.4</v>
      </c>
      <c r="O33" s="87"/>
      <c r="P33" s="123">
        <v>10.5</v>
      </c>
      <c r="Q33" s="88"/>
      <c r="R33" s="87"/>
      <c r="S33" s="123">
        <v>10.5</v>
      </c>
      <c r="T33" s="87"/>
      <c r="U33" s="123">
        <v>7.3</v>
      </c>
      <c r="V33" s="87"/>
      <c r="W33" s="123">
        <v>7.3</v>
      </c>
      <c r="X33" s="88"/>
      <c r="Y33" s="88"/>
      <c r="Z33" s="88"/>
      <c r="AA33" s="87"/>
      <c r="AB33" s="9">
        <v>7.3</v>
      </c>
      <c r="AC33" s="93">
        <v>7.3</v>
      </c>
      <c r="AD33" s="88"/>
      <c r="AE33" s="87"/>
      <c r="AF33" s="10">
        <v>7.3</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271</v>
      </c>
      <c r="K35" s="87"/>
      <c r="L35" s="121" t="s">
        <v>271</v>
      </c>
      <c r="M35" s="87"/>
      <c r="N35" s="121" t="s">
        <v>271</v>
      </c>
      <c r="O35" s="87"/>
      <c r="P35" s="121" t="s">
        <v>271</v>
      </c>
      <c r="Q35" s="88"/>
      <c r="R35" s="87"/>
      <c r="S35" s="121" t="s">
        <v>271</v>
      </c>
      <c r="T35" s="87"/>
      <c r="U35" s="121" t="s">
        <v>271</v>
      </c>
      <c r="V35" s="87"/>
      <c r="W35" s="121" t="s">
        <v>271</v>
      </c>
      <c r="X35" s="88"/>
      <c r="Y35" s="88"/>
      <c r="Z35" s="88"/>
      <c r="AA35" s="87"/>
      <c r="AB35" s="5" t="s">
        <v>271</v>
      </c>
      <c r="AC35" s="86" t="s">
        <v>271</v>
      </c>
      <c r="AD35" s="88"/>
      <c r="AE35" s="87"/>
      <c r="AF35" s="6" t="s">
        <v>271</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v>
      </c>
      <c r="K39" s="87"/>
      <c r="L39" s="122">
        <v>1</v>
      </c>
      <c r="M39" s="87"/>
      <c r="N39" s="122">
        <v>1</v>
      </c>
      <c r="O39" s="87"/>
      <c r="P39" s="122">
        <v>1</v>
      </c>
      <c r="Q39" s="88"/>
      <c r="R39" s="87"/>
      <c r="S39" s="122">
        <v>1</v>
      </c>
      <c r="T39" s="87"/>
      <c r="U39" s="122">
        <v>1</v>
      </c>
      <c r="V39" s="87"/>
      <c r="W39" s="122">
        <v>1</v>
      </c>
      <c r="X39" s="88"/>
      <c r="Y39" s="88"/>
      <c r="Z39" s="88"/>
      <c r="AA39" s="87"/>
      <c r="AB39" s="3">
        <v>1</v>
      </c>
      <c r="AC39" s="91">
        <v>1</v>
      </c>
      <c r="AD39" s="88"/>
      <c r="AE39" s="87"/>
      <c r="AF39" s="4">
        <v>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30TrkBC1gBjwhJPx2HzjJlFbIriHkIfX2l7XJxLbsyCA1eM1zdmENyUpSdJNq03BlW1ECdJEkFHmjc6Bxpl7kw==" saltValue="JthX6EgB0sOwrd+ljtNQ4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41E8F4A-1ED6-43F8-BB92-15F4521CB1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CHTO - Charters Towers (66/11kV)</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282</v>
      </c>
      <c r="J3" s="110"/>
      <c r="K3" s="110"/>
      <c r="L3" s="110"/>
      <c r="M3" s="110"/>
      <c r="N3" s="110"/>
      <c r="O3" s="110"/>
      <c r="P3" s="110"/>
      <c r="Q3" s="110"/>
      <c r="R3" s="110"/>
      <c r="S3" s="110"/>
      <c r="V3" s="112" t="s">
        <v>3</v>
      </c>
      <c r="W3" s="110"/>
      <c r="Y3" s="113" t="s">
        <v>283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284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285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286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13.7</v>
      </c>
      <c r="K26" s="87"/>
      <c r="L26" s="122">
        <v>13.7</v>
      </c>
      <c r="M26" s="87"/>
      <c r="N26" s="122">
        <v>13.7</v>
      </c>
      <c r="O26" s="87"/>
      <c r="P26" s="122">
        <v>13.7</v>
      </c>
      <c r="Q26" s="88"/>
      <c r="R26" s="87"/>
      <c r="S26" s="122">
        <v>13.7</v>
      </c>
      <c r="T26" s="87"/>
      <c r="U26" s="122">
        <v>15</v>
      </c>
      <c r="V26" s="87"/>
      <c r="W26" s="122">
        <v>15</v>
      </c>
      <c r="X26" s="88"/>
      <c r="Y26" s="88"/>
      <c r="Z26" s="88"/>
      <c r="AA26" s="87"/>
      <c r="AB26" s="3">
        <v>15</v>
      </c>
      <c r="AC26" s="91">
        <v>15</v>
      </c>
      <c r="AD26" s="88"/>
      <c r="AE26" s="87"/>
      <c r="AF26" s="4">
        <v>15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v>
      </c>
      <c r="K28" s="87"/>
      <c r="L28" s="122">
        <v>9</v>
      </c>
      <c r="M28" s="87"/>
      <c r="N28" s="122">
        <v>9</v>
      </c>
      <c r="O28" s="87"/>
      <c r="P28" s="122">
        <v>9.1</v>
      </c>
      <c r="Q28" s="88"/>
      <c r="R28" s="87"/>
      <c r="S28" s="122">
        <v>9.1</v>
      </c>
      <c r="T28" s="87"/>
      <c r="U28" s="122">
        <v>5.9</v>
      </c>
      <c r="V28" s="87"/>
      <c r="W28" s="122">
        <v>5.9</v>
      </c>
      <c r="X28" s="88"/>
      <c r="Y28" s="88"/>
      <c r="Z28" s="88"/>
      <c r="AA28" s="87"/>
      <c r="AB28" s="3">
        <v>5.9</v>
      </c>
      <c r="AC28" s="91">
        <v>5.8</v>
      </c>
      <c r="AD28" s="88"/>
      <c r="AE28" s="87"/>
      <c r="AF28" s="4">
        <v>5.9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v>
      </c>
      <c r="K31" s="87"/>
      <c r="L31" s="124">
        <v>0.96</v>
      </c>
      <c r="M31" s="87"/>
      <c r="N31" s="124">
        <v>0.96</v>
      </c>
      <c r="O31" s="87"/>
      <c r="P31" s="124">
        <v>0.96</v>
      </c>
      <c r="Q31" s="88"/>
      <c r="R31" s="87"/>
      <c r="S31" s="124">
        <v>0.96</v>
      </c>
      <c r="T31" s="87"/>
      <c r="U31" s="124">
        <v>0.97</v>
      </c>
      <c r="V31" s="87"/>
      <c r="W31" s="124">
        <v>0.97</v>
      </c>
      <c r="X31" s="88"/>
      <c r="Y31" s="88"/>
      <c r="Z31" s="88"/>
      <c r="AA31" s="87"/>
      <c r="AB31" s="7">
        <v>0.97</v>
      </c>
      <c r="AC31" s="94">
        <v>0.96399999999999997</v>
      </c>
      <c r="AD31" s="88"/>
      <c r="AE31" s="87"/>
      <c r="AF31" s="8">
        <v>0.97</v>
      </c>
    </row>
    <row r="32" spans="4:32" ht="13.15" customHeight="1" x14ac:dyDescent="0.25">
      <c r="E32" s="89" t="s">
        <v>34</v>
      </c>
      <c r="F32" s="88"/>
      <c r="G32" s="88"/>
      <c r="H32" s="88"/>
      <c r="I32" s="90"/>
      <c r="J32" s="122">
        <v>7.5</v>
      </c>
      <c r="K32" s="87"/>
      <c r="L32" s="122">
        <v>7.5</v>
      </c>
      <c r="M32" s="87"/>
      <c r="N32" s="122">
        <v>7.5</v>
      </c>
      <c r="O32" s="87"/>
      <c r="P32" s="122">
        <v>7.5</v>
      </c>
      <c r="Q32" s="88"/>
      <c r="R32" s="87"/>
      <c r="S32" s="122">
        <v>7.5</v>
      </c>
      <c r="T32" s="87"/>
      <c r="U32" s="122">
        <v>7.5</v>
      </c>
      <c r="V32" s="87"/>
      <c r="W32" s="122">
        <v>7.5</v>
      </c>
      <c r="X32" s="88"/>
      <c r="Y32" s="88"/>
      <c r="Z32" s="88"/>
      <c r="AA32" s="87"/>
      <c r="AB32" s="3">
        <v>7.5</v>
      </c>
      <c r="AC32" s="91">
        <v>7.5</v>
      </c>
      <c r="AD32" s="88"/>
      <c r="AE32" s="87"/>
      <c r="AF32" s="4">
        <v>7.5</v>
      </c>
    </row>
    <row r="33" spans="5:32" ht="13.15" customHeight="1" x14ac:dyDescent="0.25">
      <c r="E33" s="92" t="s">
        <v>35</v>
      </c>
      <c r="F33" s="88"/>
      <c r="G33" s="88"/>
      <c r="H33" s="88"/>
      <c r="I33" s="90"/>
      <c r="J33" s="123">
        <v>8.1</v>
      </c>
      <c r="K33" s="87"/>
      <c r="L33" s="123">
        <v>8.1</v>
      </c>
      <c r="M33" s="87"/>
      <c r="N33" s="123">
        <v>8.1</v>
      </c>
      <c r="O33" s="87"/>
      <c r="P33" s="123">
        <v>8.1999999999999993</v>
      </c>
      <c r="Q33" s="88"/>
      <c r="R33" s="87"/>
      <c r="S33" s="123">
        <v>8.1999999999999993</v>
      </c>
      <c r="T33" s="87"/>
      <c r="U33" s="123">
        <v>5.6</v>
      </c>
      <c r="V33" s="87"/>
      <c r="W33" s="123">
        <v>5.6</v>
      </c>
      <c r="X33" s="88"/>
      <c r="Y33" s="88"/>
      <c r="Z33" s="88"/>
      <c r="AA33" s="87"/>
      <c r="AB33" s="9">
        <v>5.6</v>
      </c>
      <c r="AC33" s="93">
        <v>5.5</v>
      </c>
      <c r="AD33" s="88"/>
      <c r="AE33" s="87"/>
      <c r="AF33" s="10">
        <v>5.6</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171</v>
      </c>
      <c r="K35" s="87"/>
      <c r="L35" s="121" t="s">
        <v>171</v>
      </c>
      <c r="M35" s="87"/>
      <c r="N35" s="121" t="s">
        <v>171</v>
      </c>
      <c r="O35" s="87"/>
      <c r="P35" s="121" t="s">
        <v>171</v>
      </c>
      <c r="Q35" s="88"/>
      <c r="R35" s="87"/>
      <c r="S35" s="121" t="s">
        <v>171</v>
      </c>
      <c r="T35" s="87"/>
      <c r="U35" s="121" t="s">
        <v>171</v>
      </c>
      <c r="V35" s="87"/>
      <c r="W35" s="121" t="s">
        <v>171</v>
      </c>
      <c r="X35" s="88"/>
      <c r="Y35" s="88"/>
      <c r="Z35" s="88"/>
      <c r="AA35" s="87"/>
      <c r="AB35" s="5" t="s">
        <v>171</v>
      </c>
      <c r="AC35" s="86" t="s">
        <v>171</v>
      </c>
      <c r="AD35" s="88"/>
      <c r="AE35" s="87"/>
      <c r="AF35" s="6" t="s">
        <v>171</v>
      </c>
    </row>
    <row r="36" spans="5:32" ht="13.15" customHeight="1" x14ac:dyDescent="0.25">
      <c r="E36" s="89" t="s">
        <v>39</v>
      </c>
      <c r="F36" s="88"/>
      <c r="G36" s="88"/>
      <c r="H36" s="88"/>
      <c r="I36" s="90"/>
      <c r="J36" s="122">
        <v>0.6</v>
      </c>
      <c r="K36" s="87"/>
      <c r="L36" s="122">
        <v>0.6</v>
      </c>
      <c r="M36" s="87"/>
      <c r="N36" s="122">
        <v>0.6</v>
      </c>
      <c r="O36" s="87"/>
      <c r="P36" s="122">
        <v>0.7</v>
      </c>
      <c r="Q36" s="88"/>
      <c r="R36" s="87"/>
      <c r="S36" s="122">
        <v>0.7</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0.7</v>
      </c>
      <c r="K39" s="87"/>
      <c r="L39" s="122">
        <v>0.7</v>
      </c>
      <c r="M39" s="87"/>
      <c r="N39" s="122">
        <v>0.7</v>
      </c>
      <c r="O39" s="87"/>
      <c r="P39" s="122">
        <v>0.7</v>
      </c>
      <c r="Q39" s="88"/>
      <c r="R39" s="87"/>
      <c r="S39" s="122">
        <v>0.7</v>
      </c>
      <c r="T39" s="87"/>
      <c r="U39" s="122">
        <v>0.7</v>
      </c>
      <c r="V39" s="87"/>
      <c r="W39" s="122">
        <v>0.7</v>
      </c>
      <c r="X39" s="88"/>
      <c r="Y39" s="88"/>
      <c r="Z39" s="88"/>
      <c r="AA39" s="87"/>
      <c r="AB39" s="3">
        <v>0.7</v>
      </c>
      <c r="AC39" s="91">
        <v>0.7</v>
      </c>
      <c r="AD39" s="88"/>
      <c r="AE39" s="87"/>
      <c r="AF39" s="4">
        <v>0.7</v>
      </c>
    </row>
    <row r="40" spans="5:32" x14ac:dyDescent="0.25">
      <c r="E40" s="89" t="s">
        <v>43</v>
      </c>
      <c r="F40" s="88"/>
      <c r="G40" s="88"/>
      <c r="H40" s="88"/>
      <c r="I40" s="90"/>
      <c r="J40" s="122">
        <v>2.5</v>
      </c>
      <c r="K40" s="87"/>
      <c r="L40" s="122">
        <v>2.5</v>
      </c>
      <c r="M40" s="87"/>
      <c r="N40" s="122">
        <v>2.5</v>
      </c>
      <c r="O40" s="87"/>
      <c r="P40" s="122">
        <v>2.5</v>
      </c>
      <c r="Q40" s="88"/>
      <c r="R40" s="87"/>
      <c r="S40" s="122">
        <v>2.5</v>
      </c>
      <c r="T40" s="87"/>
      <c r="U40" s="122">
        <v>2.5</v>
      </c>
      <c r="V40" s="87"/>
      <c r="W40" s="122">
        <v>2.5</v>
      </c>
      <c r="X40" s="88"/>
      <c r="Y40" s="88"/>
      <c r="Z40" s="88"/>
      <c r="AA40" s="87"/>
      <c r="AB40" s="3">
        <v>2.5</v>
      </c>
      <c r="AC40" s="91">
        <v>2.5</v>
      </c>
      <c r="AD40" s="88"/>
      <c r="AE40" s="87"/>
      <c r="AF40" s="4">
        <v>2.5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OxU1dN3/w/zSPvlcqzhncJJ0MySJbUD0mvRB5WVGcoPR0TfAdtMBHfsqibF5g3dy6GbNihpUGDi8xJJj/7uew==" saltValue="Skp9hakkg4UnAwSwFMy6M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9D5D9BA-2A05-4B2B-BA28-A2EAF84D798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CHTW - Chinchilla Town (33/11kV)</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dimension ref="B1:AI49"/>
  <sheetViews>
    <sheetView showGridLines="0" topLeftCell="A33"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1195</v>
      </c>
      <c r="I3" s="110"/>
      <c r="J3" s="110"/>
      <c r="K3" s="110"/>
      <c r="L3" s="110"/>
      <c r="M3" s="110"/>
      <c r="N3" s="110"/>
      <c r="O3" s="110"/>
      <c r="P3" s="110"/>
      <c r="Q3" s="110"/>
      <c r="R3" s="110"/>
      <c r="U3" s="112" t="s">
        <v>3</v>
      </c>
      <c r="V3" s="110"/>
      <c r="X3" s="113" t="s">
        <v>1196</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54</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1197</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1198</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49.8</v>
      </c>
      <c r="J24" s="87"/>
      <c r="K24" s="122">
        <v>49.8</v>
      </c>
      <c r="L24" s="87"/>
      <c r="M24" s="122">
        <v>49.8</v>
      </c>
      <c r="N24" s="87"/>
      <c r="O24" s="122">
        <v>49.8</v>
      </c>
      <c r="P24" s="88"/>
      <c r="Q24" s="87"/>
      <c r="R24" s="122">
        <v>49.8</v>
      </c>
      <c r="S24" s="87"/>
      <c r="T24" s="122">
        <v>59.8</v>
      </c>
      <c r="U24" s="87"/>
      <c r="V24" s="122">
        <v>59.8</v>
      </c>
      <c r="W24" s="88"/>
      <c r="X24" s="88"/>
      <c r="Y24" s="88"/>
      <c r="Z24" s="87"/>
      <c r="AA24" s="3">
        <v>59.8</v>
      </c>
      <c r="AB24" s="91">
        <v>59.8</v>
      </c>
      <c r="AC24" s="88"/>
      <c r="AD24" s="87"/>
      <c r="AE24" s="4">
        <v>59.8</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8</v>
      </c>
      <c r="J26" s="87"/>
      <c r="K26" s="122">
        <v>8</v>
      </c>
      <c r="L26" s="87"/>
      <c r="M26" s="122">
        <v>8</v>
      </c>
      <c r="N26" s="87"/>
      <c r="O26" s="122">
        <v>8</v>
      </c>
      <c r="P26" s="88"/>
      <c r="Q26" s="87"/>
      <c r="R26" s="122">
        <v>7.9</v>
      </c>
      <c r="S26" s="87"/>
      <c r="T26" s="122">
        <v>3.9</v>
      </c>
      <c r="U26" s="87"/>
      <c r="V26" s="122">
        <v>3.9</v>
      </c>
      <c r="W26" s="88"/>
      <c r="X26" s="88"/>
      <c r="Y26" s="88"/>
      <c r="Z26" s="87"/>
      <c r="AA26" s="3">
        <v>3.9</v>
      </c>
      <c r="AB26" s="91">
        <v>3.8</v>
      </c>
      <c r="AC26" s="88"/>
      <c r="AD26" s="87"/>
      <c r="AE26" s="4">
        <v>3.8</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0.98699999999999999</v>
      </c>
      <c r="J29" s="87"/>
      <c r="K29" s="124">
        <v>0.98699999999999999</v>
      </c>
      <c r="L29" s="87"/>
      <c r="M29" s="124">
        <v>0.98699999999999999</v>
      </c>
      <c r="N29" s="87"/>
      <c r="O29" s="124">
        <v>0.98699999999999999</v>
      </c>
      <c r="P29" s="88"/>
      <c r="Q29" s="87"/>
      <c r="R29" s="124">
        <v>0.98699999999999999</v>
      </c>
      <c r="S29" s="87"/>
      <c r="T29" s="124">
        <v>0.995</v>
      </c>
      <c r="U29" s="87"/>
      <c r="V29" s="124">
        <v>0.995</v>
      </c>
      <c r="W29" s="88"/>
      <c r="X29" s="88"/>
      <c r="Y29" s="88"/>
      <c r="Z29" s="87"/>
      <c r="AA29" s="7">
        <v>0.995</v>
      </c>
      <c r="AB29" s="94">
        <v>0.995</v>
      </c>
      <c r="AC29" s="88"/>
      <c r="AD29" s="87"/>
      <c r="AE29" s="8">
        <v>0.995</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7.4</v>
      </c>
      <c r="J31" s="87"/>
      <c r="K31" s="123">
        <v>7.4</v>
      </c>
      <c r="L31" s="87"/>
      <c r="M31" s="123">
        <v>7.4</v>
      </c>
      <c r="N31" s="87"/>
      <c r="O31" s="123">
        <v>7.3</v>
      </c>
      <c r="P31" s="88"/>
      <c r="Q31" s="87"/>
      <c r="R31" s="123">
        <v>7.3</v>
      </c>
      <c r="S31" s="87"/>
      <c r="T31" s="123">
        <v>3.7</v>
      </c>
      <c r="U31" s="87"/>
      <c r="V31" s="123">
        <v>3.7</v>
      </c>
      <c r="W31" s="88"/>
      <c r="X31" s="88"/>
      <c r="Y31" s="88"/>
      <c r="Z31" s="87"/>
      <c r="AA31" s="9">
        <v>3.7</v>
      </c>
      <c r="AB31" s="93">
        <v>3.6</v>
      </c>
      <c r="AC31" s="88"/>
      <c r="AD31" s="87"/>
      <c r="AE31" s="10">
        <v>3.6</v>
      </c>
    </row>
    <row r="32" spans="4:31" ht="20.25" customHeight="1" x14ac:dyDescent="0.25">
      <c r="E32" s="89" t="s">
        <v>36</v>
      </c>
      <c r="F32" s="88"/>
      <c r="G32" s="88"/>
      <c r="H32" s="90"/>
      <c r="I32" s="121">
        <v>0.4</v>
      </c>
      <c r="J32" s="87"/>
      <c r="K32" s="121">
        <v>0.4</v>
      </c>
      <c r="L32" s="87"/>
      <c r="M32" s="121">
        <v>0.4</v>
      </c>
      <c r="N32" s="87"/>
      <c r="O32" s="121">
        <v>0.4</v>
      </c>
      <c r="P32" s="88"/>
      <c r="Q32" s="87"/>
      <c r="R32" s="121">
        <v>0.4</v>
      </c>
      <c r="S32" s="87"/>
      <c r="T32" s="121">
        <v>0.2</v>
      </c>
      <c r="U32" s="87"/>
      <c r="V32" s="121">
        <v>0.2</v>
      </c>
      <c r="W32" s="88"/>
      <c r="X32" s="88"/>
      <c r="Y32" s="88"/>
      <c r="Z32" s="87"/>
      <c r="AA32" s="11">
        <v>0.2</v>
      </c>
      <c r="AB32" s="86">
        <v>0.2</v>
      </c>
      <c r="AC32" s="88"/>
      <c r="AD32" s="87"/>
      <c r="AE32" s="12">
        <v>0.2</v>
      </c>
    </row>
    <row r="33" spans="5:31" ht="20.25" customHeight="1" x14ac:dyDescent="0.25">
      <c r="E33" s="89" t="s">
        <v>37</v>
      </c>
      <c r="F33" s="88"/>
      <c r="G33" s="88"/>
      <c r="H33" s="90"/>
      <c r="I33" s="121" t="s">
        <v>440</v>
      </c>
      <c r="J33" s="87"/>
      <c r="K33" s="121" t="s">
        <v>440</v>
      </c>
      <c r="L33" s="87"/>
      <c r="M33" s="121" t="s">
        <v>440</v>
      </c>
      <c r="N33" s="87"/>
      <c r="O33" s="121" t="s">
        <v>440</v>
      </c>
      <c r="P33" s="88"/>
      <c r="Q33" s="87"/>
      <c r="R33" s="121" t="s">
        <v>440</v>
      </c>
      <c r="S33" s="87"/>
      <c r="T33" s="121" t="s">
        <v>440</v>
      </c>
      <c r="U33" s="87"/>
      <c r="V33" s="121" t="s">
        <v>440</v>
      </c>
      <c r="W33" s="88"/>
      <c r="X33" s="88"/>
      <c r="Y33" s="88"/>
      <c r="Z33" s="87"/>
      <c r="AA33" s="5" t="s">
        <v>440</v>
      </c>
      <c r="AB33" s="86" t="s">
        <v>440</v>
      </c>
      <c r="AC33" s="88"/>
      <c r="AD33" s="87"/>
      <c r="AE33" s="6" t="s">
        <v>440</v>
      </c>
    </row>
    <row r="34" spans="5:31" ht="13.15" customHeight="1" x14ac:dyDescent="0.25">
      <c r="E34" s="89" t="s">
        <v>39</v>
      </c>
      <c r="F34" s="88"/>
      <c r="G34" s="88"/>
      <c r="H34" s="90"/>
      <c r="I34" s="122">
        <v>7.4</v>
      </c>
      <c r="J34" s="87"/>
      <c r="K34" s="122">
        <v>7.4</v>
      </c>
      <c r="L34" s="87"/>
      <c r="M34" s="122">
        <v>7.4</v>
      </c>
      <c r="N34" s="87"/>
      <c r="O34" s="122">
        <v>7.3</v>
      </c>
      <c r="P34" s="88"/>
      <c r="Q34" s="87"/>
      <c r="R34" s="122">
        <v>7.3</v>
      </c>
      <c r="S34" s="87"/>
      <c r="T34" s="122">
        <v>3.7</v>
      </c>
      <c r="U34" s="87"/>
      <c r="V34" s="122">
        <v>3.7</v>
      </c>
      <c r="W34" s="88"/>
      <c r="X34" s="88"/>
      <c r="Y34" s="88"/>
      <c r="Z34" s="87"/>
      <c r="AA34" s="3">
        <v>3.7</v>
      </c>
      <c r="AB34" s="91">
        <v>3.6</v>
      </c>
      <c r="AC34" s="88"/>
      <c r="AD34" s="87"/>
      <c r="AE34" s="4">
        <v>3.6</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6.8</v>
      </c>
      <c r="J37" s="87"/>
      <c r="K37" s="122">
        <v>6.8</v>
      </c>
      <c r="L37" s="87"/>
      <c r="M37" s="122">
        <v>6.8</v>
      </c>
      <c r="N37" s="87"/>
      <c r="O37" s="122">
        <v>6.8</v>
      </c>
      <c r="P37" s="88"/>
      <c r="Q37" s="87"/>
      <c r="R37" s="122">
        <v>6.8</v>
      </c>
      <c r="S37" s="87"/>
      <c r="T37" s="122">
        <v>6.8</v>
      </c>
      <c r="U37" s="87"/>
      <c r="V37" s="122">
        <v>6.8</v>
      </c>
      <c r="W37" s="88"/>
      <c r="X37" s="88"/>
      <c r="Y37" s="88"/>
      <c r="Z37" s="87"/>
      <c r="AA37" s="3">
        <v>6.8</v>
      </c>
      <c r="AB37" s="91">
        <v>6.8</v>
      </c>
      <c r="AC37" s="88"/>
      <c r="AD37" s="87"/>
      <c r="AE37" s="4">
        <v>6.8</v>
      </c>
    </row>
    <row r="38" spans="5:31" x14ac:dyDescent="0.25">
      <c r="E38" s="89" t="s">
        <v>43</v>
      </c>
      <c r="F38" s="88"/>
      <c r="G38" s="88"/>
      <c r="H38" s="90"/>
      <c r="I38" s="122">
        <v>1.3</v>
      </c>
      <c r="J38" s="87"/>
      <c r="K38" s="122">
        <v>1.3</v>
      </c>
      <c r="L38" s="87"/>
      <c r="M38" s="122">
        <v>1.3</v>
      </c>
      <c r="N38" s="87"/>
      <c r="O38" s="122">
        <v>1.3</v>
      </c>
      <c r="P38" s="88"/>
      <c r="Q38" s="87"/>
      <c r="R38" s="122">
        <v>1.3</v>
      </c>
      <c r="S38" s="87"/>
      <c r="T38" s="122">
        <v>1.3</v>
      </c>
      <c r="U38" s="87"/>
      <c r="V38" s="122">
        <v>1.3</v>
      </c>
      <c r="W38" s="88"/>
      <c r="X38" s="88"/>
      <c r="Y38" s="88"/>
      <c r="Z38" s="87"/>
      <c r="AA38" s="3">
        <v>1.3</v>
      </c>
      <c r="AB38" s="91">
        <v>1.3</v>
      </c>
      <c r="AC38" s="88"/>
      <c r="AD38" s="87"/>
      <c r="AE38" s="4">
        <v>1.3</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lJSinSIjWPYHltcfLBnaf2Awf18EFMxKm14GMOC1S/IlEQzG5dN9Z9zfYxRu4jUYmTfBgWezouETPdOVwJunLw==" saltValue="Yl7RUNKHadW4Y8l2iosnBQ=="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28EA7F4A-36EC-415D-A7D0-1B35B30531E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CHUM - Chumvale BSP (220/66kV)</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dimension ref="B1:AI49"/>
  <sheetViews>
    <sheetView showGridLines="0" topLeftCell="A2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1199</v>
      </c>
      <c r="I3" s="110"/>
      <c r="J3" s="110"/>
      <c r="K3" s="110"/>
      <c r="L3" s="110"/>
      <c r="M3" s="110"/>
      <c r="N3" s="110"/>
      <c r="O3" s="110"/>
      <c r="P3" s="110"/>
      <c r="Q3" s="110"/>
      <c r="R3" s="110"/>
      <c r="U3" s="112" t="s">
        <v>3</v>
      </c>
      <c r="V3" s="110"/>
      <c r="X3" s="113" t="s">
        <v>1175</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6</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1200</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1201</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1202</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80.900000000000006</v>
      </c>
      <c r="J24" s="87"/>
      <c r="K24" s="122">
        <v>80.900000000000006</v>
      </c>
      <c r="L24" s="87"/>
      <c r="M24" s="122">
        <v>80.900000000000006</v>
      </c>
      <c r="N24" s="87"/>
      <c r="O24" s="122">
        <v>80.900000000000006</v>
      </c>
      <c r="P24" s="88"/>
      <c r="Q24" s="87"/>
      <c r="R24" s="122">
        <v>80.900000000000006</v>
      </c>
      <c r="S24" s="87"/>
      <c r="T24" s="122">
        <v>86.9</v>
      </c>
      <c r="U24" s="87"/>
      <c r="V24" s="122">
        <v>86.9</v>
      </c>
      <c r="W24" s="88"/>
      <c r="X24" s="88"/>
      <c r="Y24" s="88"/>
      <c r="Z24" s="87"/>
      <c r="AA24" s="3">
        <v>86.9</v>
      </c>
      <c r="AB24" s="91">
        <v>86.9</v>
      </c>
      <c r="AC24" s="88"/>
      <c r="AD24" s="87"/>
      <c r="AE24" s="4">
        <v>86.9</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21.6</v>
      </c>
      <c r="J26" s="87"/>
      <c r="K26" s="122">
        <v>21.6</v>
      </c>
      <c r="L26" s="87"/>
      <c r="M26" s="122">
        <v>21.7</v>
      </c>
      <c r="N26" s="87"/>
      <c r="O26" s="122">
        <v>21.8</v>
      </c>
      <c r="P26" s="88"/>
      <c r="Q26" s="87"/>
      <c r="R26" s="122">
        <v>21.9</v>
      </c>
      <c r="S26" s="87"/>
      <c r="T26" s="122">
        <v>17.899999999999999</v>
      </c>
      <c r="U26" s="87"/>
      <c r="V26" s="122">
        <v>17.899999999999999</v>
      </c>
      <c r="W26" s="88"/>
      <c r="X26" s="88"/>
      <c r="Y26" s="88"/>
      <c r="Z26" s="87"/>
      <c r="AA26" s="3">
        <v>17.8</v>
      </c>
      <c r="AB26" s="91">
        <v>17.8</v>
      </c>
      <c r="AC26" s="88"/>
      <c r="AD26" s="87"/>
      <c r="AE26" s="4">
        <v>17.899999999999999</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0.99299999999999999</v>
      </c>
      <c r="J29" s="87"/>
      <c r="K29" s="124">
        <v>0.99299999999999999</v>
      </c>
      <c r="L29" s="87"/>
      <c r="M29" s="124">
        <v>0.99299999999999999</v>
      </c>
      <c r="N29" s="87"/>
      <c r="O29" s="124">
        <v>0.99299999999999999</v>
      </c>
      <c r="P29" s="88"/>
      <c r="Q29" s="87"/>
      <c r="R29" s="124">
        <v>0.99299999999999999</v>
      </c>
      <c r="S29" s="87"/>
      <c r="T29" s="124">
        <v>0.99299999999999999</v>
      </c>
      <c r="U29" s="87"/>
      <c r="V29" s="124">
        <v>0.99299999999999999</v>
      </c>
      <c r="W29" s="88"/>
      <c r="X29" s="88"/>
      <c r="Y29" s="88"/>
      <c r="Z29" s="87"/>
      <c r="AA29" s="7">
        <v>0.99299999999999999</v>
      </c>
      <c r="AB29" s="94">
        <v>0.99299999999999999</v>
      </c>
      <c r="AC29" s="88"/>
      <c r="AD29" s="87"/>
      <c r="AE29" s="8">
        <v>0.99299999999999999</v>
      </c>
    </row>
    <row r="30" spans="4:31" ht="13.15" customHeight="1" x14ac:dyDescent="0.25">
      <c r="E30" s="89" t="s">
        <v>34</v>
      </c>
      <c r="F30" s="88"/>
      <c r="G30" s="88"/>
      <c r="H30" s="90"/>
      <c r="I30" s="122">
        <v>44.9</v>
      </c>
      <c r="J30" s="87"/>
      <c r="K30" s="122">
        <v>44.9</v>
      </c>
      <c r="L30" s="87"/>
      <c r="M30" s="122">
        <v>44.9</v>
      </c>
      <c r="N30" s="87"/>
      <c r="O30" s="122">
        <v>44.9</v>
      </c>
      <c r="P30" s="88"/>
      <c r="Q30" s="87"/>
      <c r="R30" s="122">
        <v>44.9</v>
      </c>
      <c r="S30" s="87"/>
      <c r="T30" s="122">
        <v>44.9</v>
      </c>
      <c r="U30" s="87"/>
      <c r="V30" s="122">
        <v>44.9</v>
      </c>
      <c r="W30" s="88"/>
      <c r="X30" s="88"/>
      <c r="Y30" s="88"/>
      <c r="Z30" s="87"/>
      <c r="AA30" s="3">
        <v>44.9</v>
      </c>
      <c r="AB30" s="91">
        <v>44.9</v>
      </c>
      <c r="AC30" s="88"/>
      <c r="AD30" s="87"/>
      <c r="AE30" s="4">
        <v>44.9</v>
      </c>
    </row>
    <row r="31" spans="4:31" ht="13.15" customHeight="1" x14ac:dyDescent="0.25">
      <c r="E31" s="92" t="s">
        <v>35</v>
      </c>
      <c r="F31" s="88"/>
      <c r="G31" s="88"/>
      <c r="H31" s="90"/>
      <c r="I31" s="123">
        <v>20.2</v>
      </c>
      <c r="J31" s="87"/>
      <c r="K31" s="123">
        <v>20.3</v>
      </c>
      <c r="L31" s="87"/>
      <c r="M31" s="123">
        <v>20.3</v>
      </c>
      <c r="N31" s="87"/>
      <c r="O31" s="123">
        <v>20.5</v>
      </c>
      <c r="P31" s="88"/>
      <c r="Q31" s="87"/>
      <c r="R31" s="123">
        <v>20.5</v>
      </c>
      <c r="S31" s="87"/>
      <c r="T31" s="123">
        <v>17.2</v>
      </c>
      <c r="U31" s="87"/>
      <c r="V31" s="123">
        <v>17.2</v>
      </c>
      <c r="W31" s="88"/>
      <c r="X31" s="88"/>
      <c r="Y31" s="88"/>
      <c r="Z31" s="87"/>
      <c r="AA31" s="9">
        <v>17.100000000000001</v>
      </c>
      <c r="AB31" s="93">
        <v>17.100000000000001</v>
      </c>
      <c r="AC31" s="88"/>
      <c r="AD31" s="87"/>
      <c r="AE31" s="10">
        <v>17.2</v>
      </c>
    </row>
    <row r="32" spans="4:31" ht="20.25" customHeight="1" x14ac:dyDescent="0.25">
      <c r="E32" s="89" t="s">
        <v>36</v>
      </c>
      <c r="F32" s="88"/>
      <c r="G32" s="88"/>
      <c r="H32" s="90"/>
      <c r="I32" s="121">
        <v>1</v>
      </c>
      <c r="J32" s="87"/>
      <c r="K32" s="121">
        <v>1</v>
      </c>
      <c r="L32" s="87"/>
      <c r="M32" s="121">
        <v>1</v>
      </c>
      <c r="N32" s="87"/>
      <c r="O32" s="121">
        <v>1</v>
      </c>
      <c r="P32" s="88"/>
      <c r="Q32" s="87"/>
      <c r="R32" s="121">
        <v>1</v>
      </c>
      <c r="S32" s="87"/>
      <c r="T32" s="121">
        <v>0.9</v>
      </c>
      <c r="U32" s="87"/>
      <c r="V32" s="121">
        <v>0.9</v>
      </c>
      <c r="W32" s="88"/>
      <c r="X32" s="88"/>
      <c r="Y32" s="88"/>
      <c r="Z32" s="87"/>
      <c r="AA32" s="11">
        <v>0.9</v>
      </c>
      <c r="AB32" s="86">
        <v>0.9</v>
      </c>
      <c r="AC32" s="88"/>
      <c r="AD32" s="87"/>
      <c r="AE32" s="12">
        <v>0.9</v>
      </c>
    </row>
    <row r="33" spans="5:31" ht="20.25" customHeight="1" x14ac:dyDescent="0.25">
      <c r="E33" s="89" t="s">
        <v>37</v>
      </c>
      <c r="F33" s="88"/>
      <c r="G33" s="88"/>
      <c r="H33" s="90"/>
      <c r="I33" s="121" t="s">
        <v>349</v>
      </c>
      <c r="J33" s="87"/>
      <c r="K33" s="121" t="s">
        <v>349</v>
      </c>
      <c r="L33" s="87"/>
      <c r="M33" s="121" t="s">
        <v>349</v>
      </c>
      <c r="N33" s="87"/>
      <c r="O33" s="121" t="s">
        <v>349</v>
      </c>
      <c r="P33" s="88"/>
      <c r="Q33" s="87"/>
      <c r="R33" s="121" t="s">
        <v>349</v>
      </c>
      <c r="S33" s="87"/>
      <c r="T33" s="121" t="s">
        <v>349</v>
      </c>
      <c r="U33" s="87"/>
      <c r="V33" s="121" t="s">
        <v>349</v>
      </c>
      <c r="W33" s="88"/>
      <c r="X33" s="88"/>
      <c r="Y33" s="88"/>
      <c r="Z33" s="87"/>
      <c r="AA33" s="5" t="s">
        <v>349</v>
      </c>
      <c r="AB33" s="86" t="s">
        <v>349</v>
      </c>
      <c r="AC33" s="88"/>
      <c r="AD33" s="87"/>
      <c r="AE33" s="6" t="s">
        <v>349</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hzC6LwUzacfVmE0m4p9Kubz27n04z9AEqovLta4NTdTv04yeS6kkDLE/hePrCYw9soLEFG6iKEYIold//RV13g==" saltValue="4pVZ5+n7lfelRxQYhnL9rg=="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9E42C333-EE55-4BDD-A98D-7045348A6D8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CLBS - Clermont BSP (132/66kV)</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291</v>
      </c>
      <c r="J3" s="110"/>
      <c r="K3" s="110"/>
      <c r="L3" s="110"/>
      <c r="M3" s="110"/>
      <c r="N3" s="110"/>
      <c r="O3" s="110"/>
      <c r="P3" s="110"/>
      <c r="Q3" s="110"/>
      <c r="R3" s="110"/>
      <c r="S3" s="110"/>
      <c r="V3" s="112" t="s">
        <v>3</v>
      </c>
      <c r="W3" s="110"/>
      <c r="Y3" s="113" t="s">
        <v>292</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293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294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295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22</v>
      </c>
      <c r="K26" s="87"/>
      <c r="L26" s="122">
        <v>22</v>
      </c>
      <c r="M26" s="87"/>
      <c r="N26" s="122">
        <v>22</v>
      </c>
      <c r="O26" s="87"/>
      <c r="P26" s="122">
        <v>22</v>
      </c>
      <c r="Q26" s="88"/>
      <c r="R26" s="87"/>
      <c r="S26" s="122">
        <v>22</v>
      </c>
      <c r="T26" s="87"/>
      <c r="U26" s="122">
        <v>22</v>
      </c>
      <c r="V26" s="87"/>
      <c r="W26" s="122">
        <v>22</v>
      </c>
      <c r="X26" s="88"/>
      <c r="Y26" s="88"/>
      <c r="Z26" s="88"/>
      <c r="AA26" s="87"/>
      <c r="AB26" s="3">
        <v>22</v>
      </c>
      <c r="AC26" s="91">
        <v>22</v>
      </c>
      <c r="AD26" s="88"/>
      <c r="AE26" s="87"/>
      <c r="AF26" s="4">
        <v>22</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11.2</v>
      </c>
      <c r="K28" s="87"/>
      <c r="L28" s="122">
        <v>11.3</v>
      </c>
      <c r="M28" s="87"/>
      <c r="N28" s="122">
        <v>11.3</v>
      </c>
      <c r="O28" s="87"/>
      <c r="P28" s="122">
        <v>11.4</v>
      </c>
      <c r="Q28" s="88"/>
      <c r="R28" s="87"/>
      <c r="S28" s="122">
        <v>11.5</v>
      </c>
      <c r="T28" s="87"/>
      <c r="U28" s="122">
        <v>7.5</v>
      </c>
      <c r="V28" s="87"/>
      <c r="W28" s="122">
        <v>7.5</v>
      </c>
      <c r="X28" s="88"/>
      <c r="Y28" s="88"/>
      <c r="Z28" s="88"/>
      <c r="AA28" s="87"/>
      <c r="AB28" s="3">
        <v>7.5</v>
      </c>
      <c r="AC28" s="91">
        <v>7.5</v>
      </c>
      <c r="AD28" s="88"/>
      <c r="AE28" s="87"/>
      <c r="AF28" s="4">
        <v>7.6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0.997</v>
      </c>
      <c r="K31" s="87"/>
      <c r="L31" s="124">
        <v>0.997</v>
      </c>
      <c r="M31" s="87"/>
      <c r="N31" s="124">
        <v>0.997</v>
      </c>
      <c r="O31" s="87"/>
      <c r="P31" s="124">
        <v>0.997</v>
      </c>
      <c r="Q31" s="88"/>
      <c r="R31" s="87"/>
      <c r="S31" s="124">
        <v>0.996</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11.5</v>
      </c>
      <c r="K32" s="87"/>
      <c r="L32" s="122">
        <v>11.5</v>
      </c>
      <c r="M32" s="87"/>
      <c r="N32" s="122">
        <v>11.5</v>
      </c>
      <c r="O32" s="87"/>
      <c r="P32" s="122">
        <v>11.5</v>
      </c>
      <c r="Q32" s="88"/>
      <c r="R32" s="87"/>
      <c r="S32" s="122">
        <v>11.5</v>
      </c>
      <c r="T32" s="87"/>
      <c r="U32" s="122">
        <v>13</v>
      </c>
      <c r="V32" s="87"/>
      <c r="W32" s="122">
        <v>13</v>
      </c>
      <c r="X32" s="88"/>
      <c r="Y32" s="88"/>
      <c r="Z32" s="88"/>
      <c r="AA32" s="87"/>
      <c r="AB32" s="3">
        <v>13</v>
      </c>
      <c r="AC32" s="91">
        <v>13</v>
      </c>
      <c r="AD32" s="88"/>
      <c r="AE32" s="87"/>
      <c r="AF32" s="4">
        <v>13</v>
      </c>
    </row>
    <row r="33" spans="5:32" ht="13.15" customHeight="1" x14ac:dyDescent="0.25">
      <c r="E33" s="92" t="s">
        <v>35</v>
      </c>
      <c r="F33" s="88"/>
      <c r="G33" s="88"/>
      <c r="H33" s="88"/>
      <c r="I33" s="90"/>
      <c r="J33" s="123">
        <v>10.1</v>
      </c>
      <c r="K33" s="87"/>
      <c r="L33" s="123">
        <v>10.1</v>
      </c>
      <c r="M33" s="87"/>
      <c r="N33" s="123">
        <v>10.199999999999999</v>
      </c>
      <c r="O33" s="87"/>
      <c r="P33" s="123">
        <v>10.3</v>
      </c>
      <c r="Q33" s="88"/>
      <c r="R33" s="87"/>
      <c r="S33" s="123">
        <v>10.3</v>
      </c>
      <c r="T33" s="87"/>
      <c r="U33" s="123">
        <v>7</v>
      </c>
      <c r="V33" s="87"/>
      <c r="W33" s="123">
        <v>7</v>
      </c>
      <c r="X33" s="88"/>
      <c r="Y33" s="88"/>
      <c r="Z33" s="88"/>
      <c r="AA33" s="87"/>
      <c r="AB33" s="9">
        <v>7</v>
      </c>
      <c r="AC33" s="93">
        <v>7</v>
      </c>
      <c r="AD33" s="88"/>
      <c r="AE33" s="87"/>
      <c r="AF33" s="10">
        <v>7.1</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0.2</v>
      </c>
      <c r="K40" s="87"/>
      <c r="L40" s="122">
        <v>0.2</v>
      </c>
      <c r="M40" s="87"/>
      <c r="N40" s="122">
        <v>0.2</v>
      </c>
      <c r="O40" s="87"/>
      <c r="P40" s="122">
        <v>0.2</v>
      </c>
      <c r="Q40" s="88"/>
      <c r="R40" s="87"/>
      <c r="S40" s="122">
        <v>0.2</v>
      </c>
      <c r="T40" s="87"/>
      <c r="U40" s="122">
        <v>0.2</v>
      </c>
      <c r="V40" s="87"/>
      <c r="W40" s="122">
        <v>0.2</v>
      </c>
      <c r="X40" s="88"/>
      <c r="Y40" s="88"/>
      <c r="Z40" s="88"/>
      <c r="AA40" s="87"/>
      <c r="AB40" s="3">
        <v>0.2</v>
      </c>
      <c r="AC40" s="91">
        <v>0.2</v>
      </c>
      <c r="AD40" s="88"/>
      <c r="AE40" s="87"/>
      <c r="AF40" s="4">
        <v>0.2</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vCWFngsSUBZzAMV7CdKShoQpIDYpMQe38Jd5UJ+SxEolT2WT/TgKqh9rZBjAcEYijiQxZ6VfRlf59s4z5w/lQ==" saltValue="UMON7Cmg0+TEckKgrdj2j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9913137-0481-4ACC-997F-EF24EABDD15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CLER - Clermont (66/22kV)</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296</v>
      </c>
      <c r="J3" s="110"/>
      <c r="K3" s="110"/>
      <c r="L3" s="110"/>
      <c r="M3" s="110"/>
      <c r="N3" s="110"/>
      <c r="O3" s="110"/>
      <c r="P3" s="110"/>
      <c r="Q3" s="110"/>
      <c r="R3" s="110"/>
      <c r="S3" s="110"/>
      <c r="V3" s="112" t="s">
        <v>3</v>
      </c>
      <c r="W3" s="110"/>
      <c r="Y3" s="113" t="s">
        <v>297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298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299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v>
      </c>
      <c r="K26" s="87"/>
      <c r="L26" s="122">
        <v>8</v>
      </c>
      <c r="M26" s="87"/>
      <c r="N26" s="122">
        <v>8</v>
      </c>
      <c r="O26" s="87"/>
      <c r="P26" s="122">
        <v>8</v>
      </c>
      <c r="Q26" s="88"/>
      <c r="R26" s="87"/>
      <c r="S26" s="122">
        <v>8</v>
      </c>
      <c r="T26" s="87"/>
      <c r="U26" s="122">
        <v>8.6999999999999993</v>
      </c>
      <c r="V26" s="87"/>
      <c r="W26" s="122">
        <v>8.6999999999999993</v>
      </c>
      <c r="X26" s="88"/>
      <c r="Y26" s="88"/>
      <c r="Z26" s="88"/>
      <c r="AA26" s="87"/>
      <c r="AB26" s="3">
        <v>8.6999999999999993</v>
      </c>
      <c r="AC26" s="91">
        <v>8.6999999999999993</v>
      </c>
      <c r="AD26" s="88"/>
      <c r="AE26" s="87"/>
      <c r="AF26" s="4">
        <v>8.6999999999999993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4.3</v>
      </c>
      <c r="K28" s="87"/>
      <c r="L28" s="122">
        <v>4.3</v>
      </c>
      <c r="M28" s="87"/>
      <c r="N28" s="122">
        <v>4.3</v>
      </c>
      <c r="O28" s="87"/>
      <c r="P28" s="122">
        <v>4.3</v>
      </c>
      <c r="Q28" s="88"/>
      <c r="R28" s="87"/>
      <c r="S28" s="122">
        <v>4.3</v>
      </c>
      <c r="T28" s="87"/>
      <c r="U28" s="122">
        <v>3.8</v>
      </c>
      <c r="V28" s="87"/>
      <c r="W28" s="122">
        <v>3.8</v>
      </c>
      <c r="X28" s="88"/>
      <c r="Y28" s="88"/>
      <c r="Z28" s="88"/>
      <c r="AA28" s="87"/>
      <c r="AB28" s="3">
        <v>3.7</v>
      </c>
      <c r="AC28" s="91">
        <v>3.7</v>
      </c>
      <c r="AD28" s="88"/>
      <c r="AE28" s="87"/>
      <c r="AF28" s="4">
        <v>3.8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4.4000000000000004</v>
      </c>
      <c r="K32" s="87"/>
      <c r="L32" s="122">
        <v>4.4000000000000004</v>
      </c>
      <c r="M32" s="87"/>
      <c r="N32" s="122">
        <v>4.4000000000000004</v>
      </c>
      <c r="O32" s="87"/>
      <c r="P32" s="122">
        <v>4.4000000000000004</v>
      </c>
      <c r="Q32" s="88"/>
      <c r="R32" s="87"/>
      <c r="S32" s="122">
        <v>4.4000000000000004</v>
      </c>
      <c r="T32" s="87"/>
      <c r="U32" s="122">
        <v>4.5</v>
      </c>
      <c r="V32" s="87"/>
      <c r="W32" s="122">
        <v>4.5</v>
      </c>
      <c r="X32" s="88"/>
      <c r="Y32" s="88"/>
      <c r="Z32" s="88"/>
      <c r="AA32" s="87"/>
      <c r="AB32" s="3">
        <v>4.5</v>
      </c>
      <c r="AC32" s="91">
        <v>4.5</v>
      </c>
      <c r="AD32" s="88"/>
      <c r="AE32" s="87"/>
      <c r="AF32" s="4">
        <v>4.5</v>
      </c>
    </row>
    <row r="33" spans="5:32" ht="13.15" customHeight="1" x14ac:dyDescent="0.25">
      <c r="E33" s="92" t="s">
        <v>35</v>
      </c>
      <c r="F33" s="88"/>
      <c r="G33" s="88"/>
      <c r="H33" s="88"/>
      <c r="I33" s="90"/>
      <c r="J33" s="123">
        <v>3.8</v>
      </c>
      <c r="K33" s="87"/>
      <c r="L33" s="123">
        <v>3.8</v>
      </c>
      <c r="M33" s="87"/>
      <c r="N33" s="123">
        <v>3.8</v>
      </c>
      <c r="O33" s="87"/>
      <c r="P33" s="123">
        <v>3.9</v>
      </c>
      <c r="Q33" s="88"/>
      <c r="R33" s="87"/>
      <c r="S33" s="123">
        <v>3.9</v>
      </c>
      <c r="T33" s="87"/>
      <c r="U33" s="123">
        <v>3.5</v>
      </c>
      <c r="V33" s="87"/>
      <c r="W33" s="123">
        <v>3.5</v>
      </c>
      <c r="X33" s="88"/>
      <c r="Y33" s="88"/>
      <c r="Z33" s="88"/>
      <c r="AA33" s="87"/>
      <c r="AB33" s="9">
        <v>3.5</v>
      </c>
      <c r="AC33" s="93">
        <v>3.5</v>
      </c>
      <c r="AD33" s="88"/>
      <c r="AE33" s="87"/>
      <c r="AF33" s="10">
        <v>3.5</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0.6</v>
      </c>
      <c r="K39" s="87"/>
      <c r="L39" s="122">
        <v>0.6</v>
      </c>
      <c r="M39" s="87"/>
      <c r="N39" s="122">
        <v>0.6</v>
      </c>
      <c r="O39" s="87"/>
      <c r="P39" s="122">
        <v>0.6</v>
      </c>
      <c r="Q39" s="88"/>
      <c r="R39" s="87"/>
      <c r="S39" s="122">
        <v>0.6</v>
      </c>
      <c r="T39" s="87"/>
      <c r="U39" s="122">
        <v>0.6</v>
      </c>
      <c r="V39" s="87"/>
      <c r="W39" s="122">
        <v>0.6</v>
      </c>
      <c r="X39" s="88"/>
      <c r="Y39" s="88"/>
      <c r="Z39" s="88"/>
      <c r="AA39" s="87"/>
      <c r="AB39" s="3">
        <v>0.6</v>
      </c>
      <c r="AC39" s="91">
        <v>0.6</v>
      </c>
      <c r="AD39" s="88"/>
      <c r="AE39" s="87"/>
      <c r="AF39" s="4">
        <v>0.6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gftViCVYpEcpEXdMolZOUSAGGY0auk5LcQo1rIeQe24NFg2SWSPY+TopoCiR3iIU7S02Ks71KXQFXih30hFEQ==" saltValue="ojZaCOFYBGv/LXaIzH3cD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A5DFE7A-9CC4-48CB-9BA7-24F22C18595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CLIF - Clifton (33/11kV)</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301</v>
      </c>
      <c r="J3" s="110"/>
      <c r="K3" s="110"/>
      <c r="L3" s="110"/>
      <c r="M3" s="110"/>
      <c r="N3" s="110"/>
      <c r="O3" s="110"/>
      <c r="P3" s="110"/>
      <c r="Q3" s="110"/>
      <c r="R3" s="110"/>
      <c r="S3" s="110"/>
      <c r="V3" s="112" t="s">
        <v>3</v>
      </c>
      <c r="W3" s="110"/>
      <c r="Y3" s="113" t="s">
        <v>302</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303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304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305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70.400000000000006</v>
      </c>
      <c r="K26" s="87"/>
      <c r="L26" s="122">
        <v>70.400000000000006</v>
      </c>
      <c r="M26" s="87"/>
      <c r="N26" s="122">
        <v>70.400000000000006</v>
      </c>
      <c r="O26" s="87"/>
      <c r="P26" s="122">
        <v>70.400000000000006</v>
      </c>
      <c r="Q26" s="88"/>
      <c r="R26" s="87"/>
      <c r="S26" s="122">
        <v>70.400000000000006</v>
      </c>
      <c r="T26" s="87"/>
      <c r="U26" s="122">
        <v>74.8</v>
      </c>
      <c r="V26" s="87"/>
      <c r="W26" s="122">
        <v>74.8</v>
      </c>
      <c r="X26" s="88"/>
      <c r="Y26" s="88"/>
      <c r="Z26" s="88"/>
      <c r="AA26" s="87"/>
      <c r="AB26" s="3">
        <v>74.8</v>
      </c>
      <c r="AC26" s="91">
        <v>74.8</v>
      </c>
      <c r="AD26" s="88"/>
      <c r="AE26" s="87"/>
      <c r="AF26" s="4">
        <v>74.8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15.3</v>
      </c>
      <c r="K28" s="87"/>
      <c r="L28" s="122">
        <v>15.2</v>
      </c>
      <c r="M28" s="87"/>
      <c r="N28" s="122">
        <v>15.1</v>
      </c>
      <c r="O28" s="87"/>
      <c r="P28" s="122">
        <v>15.1</v>
      </c>
      <c r="Q28" s="88"/>
      <c r="R28" s="87"/>
      <c r="S28" s="122">
        <v>15.1</v>
      </c>
      <c r="T28" s="87"/>
      <c r="U28" s="122">
        <v>9.1999999999999993</v>
      </c>
      <c r="V28" s="87"/>
      <c r="W28" s="122">
        <v>9.1</v>
      </c>
      <c r="X28" s="88"/>
      <c r="Y28" s="88"/>
      <c r="Z28" s="88"/>
      <c r="AA28" s="87"/>
      <c r="AB28" s="3">
        <v>9</v>
      </c>
      <c r="AC28" s="91">
        <v>8.9</v>
      </c>
      <c r="AD28" s="88"/>
      <c r="AE28" s="87"/>
      <c r="AF28" s="4">
        <v>8.9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0.92400000000000004</v>
      </c>
      <c r="V31" s="87"/>
      <c r="W31" s="124">
        <v>0.92400000000000004</v>
      </c>
      <c r="X31" s="88"/>
      <c r="Y31" s="88"/>
      <c r="Z31" s="88"/>
      <c r="AA31" s="87"/>
      <c r="AB31" s="7">
        <v>0.92400000000000004</v>
      </c>
      <c r="AC31" s="94">
        <v>0.92400000000000004</v>
      </c>
      <c r="AD31" s="88"/>
      <c r="AE31" s="87"/>
      <c r="AF31" s="8">
        <v>0.92400000000000004</v>
      </c>
    </row>
    <row r="32" spans="4:32" ht="13.15" customHeight="1" x14ac:dyDescent="0.25">
      <c r="E32" s="89" t="s">
        <v>34</v>
      </c>
      <c r="F32" s="88"/>
      <c r="G32" s="88"/>
      <c r="H32" s="88"/>
      <c r="I32" s="90"/>
      <c r="J32" s="122">
        <v>37.4</v>
      </c>
      <c r="K32" s="87"/>
      <c r="L32" s="122">
        <v>37.4</v>
      </c>
      <c r="M32" s="87"/>
      <c r="N32" s="122">
        <v>37.4</v>
      </c>
      <c r="O32" s="87"/>
      <c r="P32" s="122">
        <v>37.4</v>
      </c>
      <c r="Q32" s="88"/>
      <c r="R32" s="87"/>
      <c r="S32" s="122">
        <v>37.4</v>
      </c>
      <c r="T32" s="87"/>
      <c r="U32" s="122">
        <v>37.4</v>
      </c>
      <c r="V32" s="87"/>
      <c r="W32" s="122">
        <v>37.4</v>
      </c>
      <c r="X32" s="88"/>
      <c r="Y32" s="88"/>
      <c r="Z32" s="88"/>
      <c r="AA32" s="87"/>
      <c r="AB32" s="3">
        <v>37.4</v>
      </c>
      <c r="AC32" s="91">
        <v>37.4</v>
      </c>
      <c r="AD32" s="88"/>
      <c r="AE32" s="87"/>
      <c r="AF32" s="4">
        <v>37.4</v>
      </c>
    </row>
    <row r="33" spans="5:32" ht="13.15" customHeight="1" x14ac:dyDescent="0.25">
      <c r="E33" s="92" t="s">
        <v>35</v>
      </c>
      <c r="F33" s="88"/>
      <c r="G33" s="88"/>
      <c r="H33" s="88"/>
      <c r="I33" s="90"/>
      <c r="J33" s="123">
        <v>15</v>
      </c>
      <c r="K33" s="87"/>
      <c r="L33" s="123">
        <v>14.9</v>
      </c>
      <c r="M33" s="87"/>
      <c r="N33" s="123">
        <v>14.8</v>
      </c>
      <c r="O33" s="87"/>
      <c r="P33" s="123">
        <v>14.8</v>
      </c>
      <c r="Q33" s="88"/>
      <c r="R33" s="87"/>
      <c r="S33" s="123">
        <v>14.7</v>
      </c>
      <c r="T33" s="87"/>
      <c r="U33" s="123">
        <v>9</v>
      </c>
      <c r="V33" s="87"/>
      <c r="W33" s="123">
        <v>8.9</v>
      </c>
      <c r="X33" s="88"/>
      <c r="Y33" s="88"/>
      <c r="Z33" s="88"/>
      <c r="AA33" s="87"/>
      <c r="AB33" s="9">
        <v>8.8000000000000007</v>
      </c>
      <c r="AC33" s="93">
        <v>8.6999999999999993</v>
      </c>
      <c r="AD33" s="88"/>
      <c r="AE33" s="87"/>
      <c r="AF33" s="10">
        <v>8.6999999999999993</v>
      </c>
    </row>
    <row r="34" spans="5:32" ht="20.25" customHeight="1" x14ac:dyDescent="0.25">
      <c r="E34" s="89" t="s">
        <v>36</v>
      </c>
      <c r="F34" s="88"/>
      <c r="G34" s="88"/>
      <c r="H34" s="88"/>
      <c r="I34" s="90"/>
      <c r="J34" s="121">
        <v>0.8</v>
      </c>
      <c r="K34" s="87"/>
      <c r="L34" s="121">
        <v>0.7</v>
      </c>
      <c r="M34" s="87"/>
      <c r="N34" s="121">
        <v>0.7</v>
      </c>
      <c r="O34" s="87"/>
      <c r="P34" s="121">
        <v>0.7</v>
      </c>
      <c r="Q34" s="88"/>
      <c r="R34" s="87"/>
      <c r="S34" s="121">
        <v>0.7</v>
      </c>
      <c r="T34" s="87"/>
      <c r="U34" s="121">
        <v>0.5</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38</v>
      </c>
      <c r="K35" s="87"/>
      <c r="L35" s="121" t="s">
        <v>38</v>
      </c>
      <c r="M35" s="87"/>
      <c r="N35" s="121" t="s">
        <v>38</v>
      </c>
      <c r="O35" s="87"/>
      <c r="P35" s="121" t="s">
        <v>38</v>
      </c>
      <c r="Q35" s="88"/>
      <c r="R35" s="87"/>
      <c r="S35" s="121" t="s">
        <v>38</v>
      </c>
      <c r="T35" s="87"/>
      <c r="U35" s="121" t="s">
        <v>38</v>
      </c>
      <c r="V35" s="87"/>
      <c r="W35" s="121" t="s">
        <v>38</v>
      </c>
      <c r="X35" s="88"/>
      <c r="Y35" s="88"/>
      <c r="Z35" s="88"/>
      <c r="AA35" s="87"/>
      <c r="AB35" s="5" t="s">
        <v>38</v>
      </c>
      <c r="AC35" s="86" t="s">
        <v>38</v>
      </c>
      <c r="AD35" s="88"/>
      <c r="AE35" s="87"/>
      <c r="AF35" s="6" t="s">
        <v>38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v>
      </c>
      <c r="K39" s="87"/>
      <c r="L39" s="122">
        <v>3</v>
      </c>
      <c r="M39" s="87"/>
      <c r="N39" s="122">
        <v>3</v>
      </c>
      <c r="O39" s="87"/>
      <c r="P39" s="122">
        <v>3</v>
      </c>
      <c r="Q39" s="88"/>
      <c r="R39" s="87"/>
      <c r="S39" s="122">
        <v>3</v>
      </c>
      <c r="T39" s="87"/>
      <c r="U39" s="122">
        <v>3</v>
      </c>
      <c r="V39" s="87"/>
      <c r="W39" s="122">
        <v>3</v>
      </c>
      <c r="X39" s="88"/>
      <c r="Y39" s="88"/>
      <c r="Z39" s="88"/>
      <c r="AA39" s="87"/>
      <c r="AB39" s="3">
        <v>3</v>
      </c>
      <c r="AC39" s="91">
        <v>3</v>
      </c>
      <c r="AD39" s="88"/>
      <c r="AE39" s="87"/>
      <c r="AF39" s="4">
        <v>3</v>
      </c>
    </row>
    <row r="40" spans="5:32" x14ac:dyDescent="0.25">
      <c r="E40" s="89" t="s">
        <v>43</v>
      </c>
      <c r="F40" s="88"/>
      <c r="G40" s="88"/>
      <c r="H40" s="88"/>
      <c r="I40" s="90"/>
      <c r="J40" s="122">
        <v>4</v>
      </c>
      <c r="K40" s="87"/>
      <c r="L40" s="122">
        <v>4</v>
      </c>
      <c r="M40" s="87"/>
      <c r="N40" s="122">
        <v>4</v>
      </c>
      <c r="O40" s="87"/>
      <c r="P40" s="122">
        <v>4</v>
      </c>
      <c r="Q40" s="88"/>
      <c r="R40" s="87"/>
      <c r="S40" s="122">
        <v>4</v>
      </c>
      <c r="T40" s="87"/>
      <c r="U40" s="122">
        <v>4</v>
      </c>
      <c r="V40" s="87"/>
      <c r="W40" s="122">
        <v>4</v>
      </c>
      <c r="X40" s="88"/>
      <c r="Y40" s="88"/>
      <c r="Z40" s="88"/>
      <c r="AA40" s="87"/>
      <c r="AB40" s="3">
        <v>4</v>
      </c>
      <c r="AC40" s="91">
        <v>4</v>
      </c>
      <c r="AD40" s="88"/>
      <c r="AE40" s="87"/>
      <c r="AF40" s="4">
        <v>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43/j0bFVzN6utwKt7Ep3KoGpfnZxUqEwcYfGMS1Ssoo114qGLnxG8/gQr6JfxssasyR/PtwoEjZGsRbokjtyQ==" saltValue="tlUNeQ1RULq4AVEBhcoOn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B2353A1-0C11-4018-BEC9-EF0424D5DF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CLIN - Clinton (66/11kV)</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306</v>
      </c>
      <c r="J3" s="110"/>
      <c r="K3" s="110"/>
      <c r="L3" s="110"/>
      <c r="M3" s="110"/>
      <c r="N3" s="110"/>
      <c r="O3" s="110"/>
      <c r="P3" s="110"/>
      <c r="Q3" s="110"/>
      <c r="R3" s="110"/>
      <c r="S3" s="110"/>
      <c r="V3" s="112" t="s">
        <v>3</v>
      </c>
      <c r="W3" s="110"/>
      <c r="Y3" s="113" t="s">
        <v>307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308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309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310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6.7</v>
      </c>
      <c r="K26" s="87"/>
      <c r="L26" s="122">
        <v>6.7</v>
      </c>
      <c r="M26" s="87"/>
      <c r="N26" s="122">
        <v>6.7</v>
      </c>
      <c r="O26" s="87"/>
      <c r="P26" s="122">
        <v>6.7</v>
      </c>
      <c r="Q26" s="88"/>
      <c r="R26" s="87"/>
      <c r="S26" s="122">
        <v>6.7</v>
      </c>
      <c r="T26" s="87"/>
      <c r="U26" s="122">
        <v>6.9</v>
      </c>
      <c r="V26" s="87"/>
      <c r="W26" s="122">
        <v>6.9</v>
      </c>
      <c r="X26" s="88"/>
      <c r="Y26" s="88"/>
      <c r="Z26" s="88"/>
      <c r="AA26" s="87"/>
      <c r="AB26" s="3">
        <v>6.9</v>
      </c>
      <c r="AC26" s="91">
        <v>6.9</v>
      </c>
      <c r="AD26" s="88"/>
      <c r="AE26" s="87"/>
      <c r="AF26" s="4">
        <v>6.9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v>
      </c>
      <c r="K28" s="87"/>
      <c r="L28" s="122">
        <v>4</v>
      </c>
      <c r="M28" s="87"/>
      <c r="N28" s="122">
        <v>4</v>
      </c>
      <c r="O28" s="87"/>
      <c r="P28" s="122">
        <v>4</v>
      </c>
      <c r="Q28" s="88"/>
      <c r="R28" s="87"/>
      <c r="S28" s="122">
        <v>4</v>
      </c>
      <c r="T28" s="87"/>
      <c r="U28" s="122">
        <v>1.9</v>
      </c>
      <c r="V28" s="87"/>
      <c r="W28" s="122">
        <v>1.8</v>
      </c>
      <c r="X28" s="88"/>
      <c r="Y28" s="88"/>
      <c r="Z28" s="88"/>
      <c r="AA28" s="87"/>
      <c r="AB28" s="3">
        <v>1.9</v>
      </c>
      <c r="AC28" s="91">
        <v>1.9</v>
      </c>
      <c r="AD28" s="88"/>
      <c r="AE28" s="87"/>
      <c r="AF28" s="4">
        <v>1.9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0.98399999999999999</v>
      </c>
      <c r="V31" s="87"/>
      <c r="W31" s="124">
        <v>0.99</v>
      </c>
      <c r="X31" s="88"/>
      <c r="Y31" s="88"/>
      <c r="Z31" s="88"/>
      <c r="AA31" s="87"/>
      <c r="AB31" s="7">
        <v>0.98399999999999999</v>
      </c>
      <c r="AC31" s="94">
        <v>0.98399999999999999</v>
      </c>
      <c r="AD31" s="88"/>
      <c r="AE31" s="87"/>
      <c r="AF31" s="8">
        <v>0.98399999999999999</v>
      </c>
    </row>
    <row r="32" spans="4:32" ht="13.15" customHeight="1" x14ac:dyDescent="0.25">
      <c r="E32" s="89" t="s">
        <v>34</v>
      </c>
      <c r="F32" s="88"/>
      <c r="G32" s="88"/>
      <c r="H32" s="88"/>
      <c r="I32" s="90"/>
      <c r="J32" s="122">
        <v>3.4</v>
      </c>
      <c r="K32" s="87"/>
      <c r="L32" s="122">
        <v>3.4</v>
      </c>
      <c r="M32" s="87"/>
      <c r="N32" s="122">
        <v>3.4</v>
      </c>
      <c r="O32" s="87"/>
      <c r="P32" s="122">
        <v>3.4</v>
      </c>
      <c r="Q32" s="88"/>
      <c r="R32" s="87"/>
      <c r="S32" s="122">
        <v>3.4</v>
      </c>
      <c r="T32" s="87"/>
      <c r="U32" s="122">
        <v>3.4</v>
      </c>
      <c r="V32" s="87"/>
      <c r="W32" s="122">
        <v>3.4</v>
      </c>
      <c r="X32" s="88"/>
      <c r="Y32" s="88"/>
      <c r="Z32" s="88"/>
      <c r="AA32" s="87"/>
      <c r="AB32" s="3">
        <v>3.4</v>
      </c>
      <c r="AC32" s="91">
        <v>3.4</v>
      </c>
      <c r="AD32" s="88"/>
      <c r="AE32" s="87"/>
      <c r="AF32" s="4">
        <v>3.4</v>
      </c>
    </row>
    <row r="33" spans="5:32" ht="13.15" customHeight="1" x14ac:dyDescent="0.25">
      <c r="E33" s="92" t="s">
        <v>35</v>
      </c>
      <c r="F33" s="88"/>
      <c r="G33" s="88"/>
      <c r="H33" s="88"/>
      <c r="I33" s="90"/>
      <c r="J33" s="123">
        <v>3.7</v>
      </c>
      <c r="K33" s="87"/>
      <c r="L33" s="123">
        <v>3.7</v>
      </c>
      <c r="M33" s="87"/>
      <c r="N33" s="123">
        <v>3.6</v>
      </c>
      <c r="O33" s="87"/>
      <c r="P33" s="123">
        <v>3.6</v>
      </c>
      <c r="Q33" s="88"/>
      <c r="R33" s="87"/>
      <c r="S33" s="123">
        <v>3.6</v>
      </c>
      <c r="T33" s="87"/>
      <c r="U33" s="123">
        <v>1.9</v>
      </c>
      <c r="V33" s="87"/>
      <c r="W33" s="123">
        <v>1.8</v>
      </c>
      <c r="X33" s="88"/>
      <c r="Y33" s="88"/>
      <c r="Z33" s="88"/>
      <c r="AA33" s="87"/>
      <c r="AB33" s="9">
        <v>1.8</v>
      </c>
      <c r="AC33" s="93">
        <v>1.8</v>
      </c>
      <c r="AD33" s="88"/>
      <c r="AE33" s="87"/>
      <c r="AF33" s="10">
        <v>1.8</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311</v>
      </c>
      <c r="K35" s="87"/>
      <c r="L35" s="121" t="s">
        <v>311</v>
      </c>
      <c r="M35" s="87"/>
      <c r="N35" s="121" t="s">
        <v>311</v>
      </c>
      <c r="O35" s="87"/>
      <c r="P35" s="121" t="s">
        <v>311</v>
      </c>
      <c r="Q35" s="88"/>
      <c r="R35" s="87"/>
      <c r="S35" s="121" t="s">
        <v>311</v>
      </c>
      <c r="T35" s="87"/>
      <c r="U35" s="121" t="s">
        <v>311</v>
      </c>
      <c r="V35" s="87"/>
      <c r="W35" s="121" t="s">
        <v>311</v>
      </c>
      <c r="X35" s="88"/>
      <c r="Y35" s="88"/>
      <c r="Z35" s="88"/>
      <c r="AA35" s="87"/>
      <c r="AB35" s="5" t="s">
        <v>311</v>
      </c>
      <c r="AC35" s="86" t="s">
        <v>311</v>
      </c>
      <c r="AD35" s="88"/>
      <c r="AE35" s="87"/>
      <c r="AF35" s="6" t="s">
        <v>311</v>
      </c>
    </row>
    <row r="36" spans="5:32" ht="13.15" customHeight="1" x14ac:dyDescent="0.25">
      <c r="E36" s="89" t="s">
        <v>39</v>
      </c>
      <c r="F36" s="88"/>
      <c r="G36" s="88"/>
      <c r="H36" s="88"/>
      <c r="I36" s="90"/>
      <c r="J36" s="122">
        <v>0.3</v>
      </c>
      <c r="K36" s="87"/>
      <c r="L36" s="122">
        <v>0.3</v>
      </c>
      <c r="M36" s="87"/>
      <c r="N36" s="122">
        <v>0.2</v>
      </c>
      <c r="O36" s="87"/>
      <c r="P36" s="122">
        <v>0.2</v>
      </c>
      <c r="Q36" s="88"/>
      <c r="R36" s="87"/>
      <c r="S36" s="122">
        <v>0.2</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1.7</v>
      </c>
      <c r="K39" s="87"/>
      <c r="L39" s="122">
        <v>1.7</v>
      </c>
      <c r="M39" s="87"/>
      <c r="N39" s="122">
        <v>1.7</v>
      </c>
      <c r="O39" s="87"/>
      <c r="P39" s="122">
        <v>1.7</v>
      </c>
      <c r="Q39" s="88"/>
      <c r="R39" s="87"/>
      <c r="S39" s="122">
        <v>1.7</v>
      </c>
      <c r="T39" s="87"/>
      <c r="U39" s="122">
        <v>1.7</v>
      </c>
      <c r="V39" s="87"/>
      <c r="W39" s="122">
        <v>1.7</v>
      </c>
      <c r="X39" s="88"/>
      <c r="Y39" s="88"/>
      <c r="Z39" s="88"/>
      <c r="AA39" s="87"/>
      <c r="AB39" s="3">
        <v>1.7</v>
      </c>
      <c r="AC39" s="91">
        <v>1.7</v>
      </c>
      <c r="AD39" s="88"/>
      <c r="AE39" s="87"/>
      <c r="AF39" s="4">
        <v>1.7</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hV7IV2Ywk1soWZLqNSJARniM0mlxcoLbwAaPwoNn7dXwGT+9hCzGXHGcfoM3YY8QV7aqABjjaSaesBygfjnFQ==" saltValue="GbgVJZ/3PQmOBgkdz4hjb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28C409B-F1FB-4261-96CF-D0D2E1B66E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CLON - Cloncurry (66/11kV)</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287</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288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289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290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7.5</v>
      </c>
      <c r="K26" s="87"/>
      <c r="L26" s="122">
        <v>7.5</v>
      </c>
      <c r="M26" s="87"/>
      <c r="N26" s="122">
        <v>7.5</v>
      </c>
      <c r="O26" s="87"/>
      <c r="P26" s="122">
        <v>7.5</v>
      </c>
      <c r="Q26" s="88"/>
      <c r="R26" s="87"/>
      <c r="S26" s="122">
        <v>7.5</v>
      </c>
      <c r="T26" s="87"/>
      <c r="U26" s="122">
        <v>8.3000000000000007</v>
      </c>
      <c r="V26" s="87"/>
      <c r="W26" s="122">
        <v>8.3000000000000007</v>
      </c>
      <c r="X26" s="88"/>
      <c r="Y26" s="88"/>
      <c r="Z26" s="88"/>
      <c r="AA26" s="87"/>
      <c r="AB26" s="3">
        <v>8.3000000000000007</v>
      </c>
      <c r="AC26" s="91">
        <v>8.3000000000000007</v>
      </c>
      <c r="AD26" s="88"/>
      <c r="AE26" s="87"/>
      <c r="AF26" s="4">
        <v>8.3000000000000007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v>
      </c>
      <c r="K28" s="87"/>
      <c r="L28" s="122">
        <v>3</v>
      </c>
      <c r="M28" s="87"/>
      <c r="N28" s="122">
        <v>3</v>
      </c>
      <c r="O28" s="87"/>
      <c r="P28" s="122">
        <v>3</v>
      </c>
      <c r="Q28" s="88"/>
      <c r="R28" s="87"/>
      <c r="S28" s="122">
        <v>3</v>
      </c>
      <c r="T28" s="87"/>
      <c r="U28" s="122">
        <v>1.7</v>
      </c>
      <c r="V28" s="87"/>
      <c r="W28" s="122">
        <v>1.6</v>
      </c>
      <c r="X28" s="88"/>
      <c r="Y28" s="88"/>
      <c r="Z28" s="88"/>
      <c r="AA28" s="87"/>
      <c r="AB28" s="3">
        <v>1.6</v>
      </c>
      <c r="AC28" s="91">
        <v>1.6</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0.89600000000000002</v>
      </c>
      <c r="K31" s="87"/>
      <c r="L31" s="124">
        <v>0.89600000000000002</v>
      </c>
      <c r="M31" s="87"/>
      <c r="N31" s="124">
        <v>0.89600000000000002</v>
      </c>
      <c r="O31" s="87"/>
      <c r="P31" s="124">
        <v>0.89600000000000002</v>
      </c>
      <c r="Q31" s="88"/>
      <c r="R31" s="87"/>
      <c r="S31" s="124">
        <v>0.89600000000000002</v>
      </c>
      <c r="T31" s="87"/>
      <c r="U31" s="124">
        <v>0.877</v>
      </c>
      <c r="V31" s="87"/>
      <c r="W31" s="124">
        <v>0.877</v>
      </c>
      <c r="X31" s="88"/>
      <c r="Y31" s="88"/>
      <c r="Z31" s="88"/>
      <c r="AA31" s="87"/>
      <c r="AB31" s="7">
        <v>0.877</v>
      </c>
      <c r="AC31" s="94">
        <v>0.877</v>
      </c>
      <c r="AD31" s="88"/>
      <c r="AE31" s="87"/>
      <c r="AF31" s="8">
        <v>0.877</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2.9</v>
      </c>
      <c r="K33" s="87"/>
      <c r="L33" s="123">
        <v>2.9</v>
      </c>
      <c r="M33" s="87"/>
      <c r="N33" s="123">
        <v>2.9</v>
      </c>
      <c r="O33" s="87"/>
      <c r="P33" s="123">
        <v>2.9</v>
      </c>
      <c r="Q33" s="88"/>
      <c r="R33" s="87"/>
      <c r="S33" s="123">
        <v>2.9</v>
      </c>
      <c r="T33" s="87"/>
      <c r="U33" s="123">
        <v>1.6</v>
      </c>
      <c r="V33" s="87"/>
      <c r="W33" s="123">
        <v>1.6</v>
      </c>
      <c r="X33" s="88"/>
      <c r="Y33" s="88"/>
      <c r="Z33" s="88"/>
      <c r="AA33" s="87"/>
      <c r="AB33" s="9">
        <v>1.6</v>
      </c>
      <c r="AC33" s="93">
        <v>1.6</v>
      </c>
      <c r="AD33" s="88"/>
      <c r="AE33" s="87"/>
      <c r="AF33" s="10">
        <v>1.6</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2.9</v>
      </c>
      <c r="K36" s="87"/>
      <c r="L36" s="122">
        <v>2.9</v>
      </c>
      <c r="M36" s="87"/>
      <c r="N36" s="122">
        <v>2.9</v>
      </c>
      <c r="O36" s="87"/>
      <c r="P36" s="122">
        <v>2.9</v>
      </c>
      <c r="Q36" s="88"/>
      <c r="R36" s="87"/>
      <c r="S36" s="122">
        <v>2.9</v>
      </c>
      <c r="T36" s="87"/>
      <c r="U36" s="122">
        <v>1.6</v>
      </c>
      <c r="V36" s="87"/>
      <c r="W36" s="122">
        <v>1.6</v>
      </c>
      <c r="X36" s="88"/>
      <c r="Y36" s="88"/>
      <c r="Z36" s="88"/>
      <c r="AA36" s="87"/>
      <c r="AB36" s="3">
        <v>1.6</v>
      </c>
      <c r="AC36" s="91">
        <v>1.6</v>
      </c>
      <c r="AD36" s="88"/>
      <c r="AE36" s="87"/>
      <c r="AF36" s="4">
        <v>1.6</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2.2000000000000002</v>
      </c>
      <c r="K39" s="87"/>
      <c r="L39" s="122">
        <v>2.2000000000000002</v>
      </c>
      <c r="M39" s="87"/>
      <c r="N39" s="122">
        <v>2.2000000000000002</v>
      </c>
      <c r="O39" s="87"/>
      <c r="P39" s="122">
        <v>2.2000000000000002</v>
      </c>
      <c r="Q39" s="88"/>
      <c r="R39" s="87"/>
      <c r="S39" s="122">
        <v>2.2000000000000002</v>
      </c>
      <c r="T39" s="87"/>
      <c r="U39" s="122">
        <v>2.2000000000000002</v>
      </c>
      <c r="V39" s="87"/>
      <c r="W39" s="122">
        <v>2.2000000000000002</v>
      </c>
      <c r="X39" s="88"/>
      <c r="Y39" s="88"/>
      <c r="Z39" s="88"/>
      <c r="AA39" s="87"/>
      <c r="AB39" s="3">
        <v>2.2000000000000002</v>
      </c>
      <c r="AC39" s="91">
        <v>2.2000000000000002</v>
      </c>
      <c r="AD39" s="88"/>
      <c r="AE39" s="87"/>
      <c r="AF39" s="4">
        <v>2.2000000000000002</v>
      </c>
    </row>
    <row r="40" spans="5:32" x14ac:dyDescent="0.25">
      <c r="E40" s="89" t="s">
        <v>43</v>
      </c>
      <c r="F40" s="88"/>
      <c r="G40" s="88"/>
      <c r="H40" s="88"/>
      <c r="I40" s="90"/>
      <c r="J40" s="122">
        <v>1</v>
      </c>
      <c r="K40" s="87"/>
      <c r="L40" s="122">
        <v>1</v>
      </c>
      <c r="M40" s="87"/>
      <c r="N40" s="122">
        <v>1</v>
      </c>
      <c r="O40" s="87"/>
      <c r="P40" s="122">
        <v>1</v>
      </c>
      <c r="Q40" s="88"/>
      <c r="R40" s="87"/>
      <c r="S40" s="122">
        <v>1</v>
      </c>
      <c r="T40" s="87"/>
      <c r="U40" s="122">
        <v>1</v>
      </c>
      <c r="V40" s="87"/>
      <c r="W40" s="122">
        <v>1</v>
      </c>
      <c r="X40" s="88"/>
      <c r="Y40" s="88"/>
      <c r="Z40" s="88"/>
      <c r="AA40" s="87"/>
      <c r="AB40" s="3">
        <v>1</v>
      </c>
      <c r="AC40" s="91">
        <v>1</v>
      </c>
      <c r="AD40" s="88"/>
      <c r="AE40" s="87"/>
      <c r="AF40" s="4">
        <v>1</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c7ymFxD1cNefbxfkrS9RpuXI4O2fMxgWrYA48lSADDIhcT/VzN4hYrHDMO95K+Z95RyUkOxPP24sv6QDMLyW3A==" saltValue="Mw6a002sQpxrB7sVVRUXC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5309738-9EEE-4B22-B242-5200E5879B8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CLSO - Clare South (66/11kV)</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73</v>
      </c>
      <c r="J3" s="110"/>
      <c r="K3" s="110"/>
      <c r="L3" s="110"/>
      <c r="M3" s="110"/>
      <c r="N3" s="110"/>
      <c r="O3" s="110"/>
      <c r="P3" s="110"/>
      <c r="Q3" s="110"/>
      <c r="R3" s="110"/>
      <c r="S3" s="110"/>
      <c r="V3" s="112" t="s">
        <v>3</v>
      </c>
      <c r="W3" s="110"/>
      <c r="Y3" s="113" t="s">
        <v>74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76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7.3</v>
      </c>
      <c r="K26" s="87"/>
      <c r="L26" s="122">
        <v>7.3</v>
      </c>
      <c r="M26" s="87"/>
      <c r="N26" s="122">
        <v>7.3</v>
      </c>
      <c r="O26" s="87"/>
      <c r="P26" s="122">
        <v>7.3</v>
      </c>
      <c r="Q26" s="88"/>
      <c r="R26" s="87"/>
      <c r="S26" s="122">
        <v>7.3</v>
      </c>
      <c r="T26" s="87"/>
      <c r="U26" s="122">
        <v>7.9</v>
      </c>
      <c r="V26" s="87"/>
      <c r="W26" s="122">
        <v>7.9</v>
      </c>
      <c r="X26" s="88"/>
      <c r="Y26" s="88"/>
      <c r="Z26" s="88"/>
      <c r="AA26" s="87"/>
      <c r="AB26" s="3">
        <v>7.9</v>
      </c>
      <c r="AC26" s="91">
        <v>7.9</v>
      </c>
      <c r="AD26" s="88"/>
      <c r="AE26" s="87"/>
      <c r="AF26" s="4">
        <v>7.9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5.3</v>
      </c>
      <c r="K28" s="87"/>
      <c r="L28" s="122">
        <v>5.3</v>
      </c>
      <c r="M28" s="87"/>
      <c r="N28" s="122">
        <v>5.3</v>
      </c>
      <c r="O28" s="87"/>
      <c r="P28" s="122">
        <v>5.4</v>
      </c>
      <c r="Q28" s="88"/>
      <c r="R28" s="87"/>
      <c r="S28" s="122">
        <v>5.4</v>
      </c>
      <c r="T28" s="87"/>
      <c r="U28" s="122">
        <v>4.7</v>
      </c>
      <c r="V28" s="87"/>
      <c r="W28" s="122">
        <v>4.7</v>
      </c>
      <c r="X28" s="88"/>
      <c r="Y28" s="88"/>
      <c r="Z28" s="88"/>
      <c r="AA28" s="87"/>
      <c r="AB28" s="3">
        <v>4.7</v>
      </c>
      <c r="AC28" s="91">
        <v>4.7</v>
      </c>
      <c r="AD28" s="88"/>
      <c r="AE28" s="87"/>
      <c r="AF28" s="4">
        <v>4.7</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0.92800000000000005</v>
      </c>
      <c r="K31" s="87"/>
      <c r="L31" s="124">
        <v>0.92800000000000005</v>
      </c>
      <c r="M31" s="87"/>
      <c r="N31" s="124">
        <v>0.92800000000000005</v>
      </c>
      <c r="O31" s="87"/>
      <c r="P31" s="124">
        <v>0.92800000000000005</v>
      </c>
      <c r="Q31" s="88"/>
      <c r="R31" s="87"/>
      <c r="S31" s="124">
        <v>0.92800000000000005</v>
      </c>
      <c r="T31" s="87"/>
      <c r="U31" s="124">
        <v>0.96299999999999997</v>
      </c>
      <c r="V31" s="87"/>
      <c r="W31" s="124">
        <v>0.96299999999999997</v>
      </c>
      <c r="X31" s="88"/>
      <c r="Y31" s="88"/>
      <c r="Z31" s="88"/>
      <c r="AA31" s="87"/>
      <c r="AB31" s="7">
        <v>0.96299999999999997</v>
      </c>
      <c r="AC31" s="94">
        <v>0.96299999999999997</v>
      </c>
      <c r="AD31" s="88"/>
      <c r="AE31" s="87"/>
      <c r="AF31" s="8">
        <v>0.96299999999999997</v>
      </c>
    </row>
    <row r="32" spans="4:32" ht="13.15" customHeight="1" x14ac:dyDescent="0.25">
      <c r="E32" s="89" t="s">
        <v>34</v>
      </c>
      <c r="F32" s="88"/>
      <c r="G32" s="88"/>
      <c r="H32" s="88"/>
      <c r="I32" s="90"/>
      <c r="J32" s="122">
        <v>4.2</v>
      </c>
      <c r="K32" s="87"/>
      <c r="L32" s="122">
        <v>4.2</v>
      </c>
      <c r="M32" s="87"/>
      <c r="N32" s="122">
        <v>4.2</v>
      </c>
      <c r="O32" s="87"/>
      <c r="P32" s="122">
        <v>4.2</v>
      </c>
      <c r="Q32" s="88"/>
      <c r="R32" s="87"/>
      <c r="S32" s="122">
        <v>4.2</v>
      </c>
      <c r="T32" s="87"/>
      <c r="U32" s="122">
        <v>4.4000000000000004</v>
      </c>
      <c r="V32" s="87"/>
      <c r="W32" s="122">
        <v>4.4000000000000004</v>
      </c>
      <c r="X32" s="88"/>
      <c r="Y32" s="88"/>
      <c r="Z32" s="88"/>
      <c r="AA32" s="87"/>
      <c r="AB32" s="3">
        <v>4.4000000000000004</v>
      </c>
      <c r="AC32" s="91">
        <v>4.4000000000000004</v>
      </c>
      <c r="AD32" s="88"/>
      <c r="AE32" s="87"/>
      <c r="AF32" s="4">
        <v>4.4000000000000004</v>
      </c>
    </row>
    <row r="33" spans="5:32" ht="13.15" customHeight="1" x14ac:dyDescent="0.25">
      <c r="E33" s="92" t="s">
        <v>35</v>
      </c>
      <c r="F33" s="88"/>
      <c r="G33" s="88"/>
      <c r="H33" s="88"/>
      <c r="I33" s="90"/>
      <c r="J33" s="123">
        <v>4.7</v>
      </c>
      <c r="K33" s="87"/>
      <c r="L33" s="123">
        <v>4.7</v>
      </c>
      <c r="M33" s="87"/>
      <c r="N33" s="123">
        <v>4.7</v>
      </c>
      <c r="O33" s="87"/>
      <c r="P33" s="123">
        <v>4.8</v>
      </c>
      <c r="Q33" s="88"/>
      <c r="R33" s="87"/>
      <c r="S33" s="123">
        <v>4.8</v>
      </c>
      <c r="T33" s="87"/>
      <c r="U33" s="123">
        <v>4.5</v>
      </c>
      <c r="V33" s="87"/>
      <c r="W33" s="123">
        <v>4.5</v>
      </c>
      <c r="X33" s="88"/>
      <c r="Y33" s="88"/>
      <c r="Z33" s="88"/>
      <c r="AA33" s="87"/>
      <c r="AB33" s="9">
        <v>4.5</v>
      </c>
      <c r="AC33" s="93">
        <v>4.5</v>
      </c>
      <c r="AD33" s="88"/>
      <c r="AE33" s="87"/>
      <c r="AF33" s="10">
        <v>4.5</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79</v>
      </c>
      <c r="K35" s="87"/>
      <c r="L35" s="121" t="s">
        <v>79</v>
      </c>
      <c r="M35" s="87"/>
      <c r="N35" s="121" t="s">
        <v>79</v>
      </c>
      <c r="O35" s="87"/>
      <c r="P35" s="121" t="s">
        <v>79</v>
      </c>
      <c r="Q35" s="88"/>
      <c r="R35" s="87"/>
      <c r="S35" s="121" t="s">
        <v>79</v>
      </c>
      <c r="T35" s="87"/>
      <c r="U35" s="121" t="s">
        <v>79</v>
      </c>
      <c r="V35" s="87"/>
      <c r="W35" s="121" t="s">
        <v>79</v>
      </c>
      <c r="X35" s="88"/>
      <c r="Y35" s="88"/>
      <c r="Z35" s="88"/>
      <c r="AA35" s="87"/>
      <c r="AB35" s="5" t="s">
        <v>79</v>
      </c>
      <c r="AC35" s="86" t="s">
        <v>79</v>
      </c>
      <c r="AD35" s="88"/>
      <c r="AE35" s="87"/>
      <c r="AF35" s="6" t="s">
        <v>79</v>
      </c>
    </row>
    <row r="36" spans="5:32" ht="13.15" customHeight="1" x14ac:dyDescent="0.25">
      <c r="E36" s="89" t="s">
        <v>39</v>
      </c>
      <c r="F36" s="88"/>
      <c r="G36" s="88"/>
      <c r="H36" s="88"/>
      <c r="I36" s="90"/>
      <c r="J36" s="122">
        <v>0.5</v>
      </c>
      <c r="K36" s="87"/>
      <c r="L36" s="122">
        <v>0.5</v>
      </c>
      <c r="M36" s="87"/>
      <c r="N36" s="122">
        <v>0.5</v>
      </c>
      <c r="O36" s="87"/>
      <c r="P36" s="122">
        <v>0.6</v>
      </c>
      <c r="Q36" s="88"/>
      <c r="R36" s="87"/>
      <c r="S36" s="122">
        <v>0.6</v>
      </c>
      <c r="T36" s="87"/>
      <c r="U36" s="122">
        <v>0.1</v>
      </c>
      <c r="V36" s="87"/>
      <c r="W36" s="122">
        <v>0.1</v>
      </c>
      <c r="X36" s="88"/>
      <c r="Y36" s="88"/>
      <c r="Z36" s="88"/>
      <c r="AA36" s="87"/>
      <c r="AB36" s="3">
        <v>0.1</v>
      </c>
      <c r="AC36" s="91">
        <v>0.1</v>
      </c>
      <c r="AD36" s="88"/>
      <c r="AE36" s="87"/>
      <c r="AF36" s="4">
        <v>0.1</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s8VO857zjmdTM4UCHMOevgbtB3+qPot/lsVJJXhpJfnYH95qGeveD6McUk3/iwsu/HOGeZHq0H9q50No/xerxw==" saltValue="XfYvbU0jqMhZN1MJcArJY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C1BA97D-9935-49DA-A8B8-8D6923ECDD7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ALLO - Allora (33/11kV)</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dimension ref="B1:AI49"/>
  <sheetViews>
    <sheetView showGridLines="0" topLeftCell="A37"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1203</v>
      </c>
      <c r="I3" s="110"/>
      <c r="J3" s="110"/>
      <c r="K3" s="110"/>
      <c r="L3" s="110"/>
      <c r="M3" s="110"/>
      <c r="N3" s="110"/>
      <c r="O3" s="110"/>
      <c r="P3" s="110"/>
      <c r="Q3" s="110"/>
      <c r="R3" s="110"/>
      <c r="U3" s="112" t="s">
        <v>3</v>
      </c>
      <c r="V3" s="110"/>
      <c r="X3" s="113" t="s">
        <v>1204</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75</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1205</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1206</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40.200000000000003</v>
      </c>
      <c r="J24" s="87"/>
      <c r="K24" s="122">
        <v>40.200000000000003</v>
      </c>
      <c r="L24" s="87"/>
      <c r="M24" s="122">
        <v>40.200000000000003</v>
      </c>
      <c r="N24" s="87"/>
      <c r="O24" s="122">
        <v>40.200000000000003</v>
      </c>
      <c r="P24" s="88"/>
      <c r="Q24" s="87"/>
      <c r="R24" s="122">
        <v>40.200000000000003</v>
      </c>
      <c r="S24" s="87"/>
      <c r="T24" s="122">
        <v>47.4</v>
      </c>
      <c r="U24" s="87"/>
      <c r="V24" s="122">
        <v>47.4</v>
      </c>
      <c r="W24" s="88"/>
      <c r="X24" s="88"/>
      <c r="Y24" s="88"/>
      <c r="Z24" s="87"/>
      <c r="AA24" s="3">
        <v>47.4</v>
      </c>
      <c r="AB24" s="91">
        <v>47.4</v>
      </c>
      <c r="AC24" s="88"/>
      <c r="AD24" s="87"/>
      <c r="AE24" s="4">
        <v>47.4</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15.9</v>
      </c>
      <c r="J26" s="87"/>
      <c r="K26" s="122">
        <v>15.9</v>
      </c>
      <c r="L26" s="87"/>
      <c r="M26" s="122">
        <v>15.9</v>
      </c>
      <c r="N26" s="87"/>
      <c r="O26" s="122">
        <v>15.9</v>
      </c>
      <c r="P26" s="88"/>
      <c r="Q26" s="87"/>
      <c r="R26" s="122">
        <v>15.9</v>
      </c>
      <c r="S26" s="87"/>
      <c r="T26" s="122">
        <v>13.6</v>
      </c>
      <c r="U26" s="87"/>
      <c r="V26" s="122">
        <v>13.6</v>
      </c>
      <c r="W26" s="88"/>
      <c r="X26" s="88"/>
      <c r="Y26" s="88"/>
      <c r="Z26" s="87"/>
      <c r="AA26" s="3">
        <v>13.5</v>
      </c>
      <c r="AB26" s="91">
        <v>13.4</v>
      </c>
      <c r="AC26" s="88"/>
      <c r="AD26" s="87"/>
      <c r="AE26" s="4">
        <v>13.5</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0.98599999999999999</v>
      </c>
      <c r="J29" s="87"/>
      <c r="K29" s="124">
        <v>0.98599999999999999</v>
      </c>
      <c r="L29" s="87"/>
      <c r="M29" s="124">
        <v>0.98599999999999999</v>
      </c>
      <c r="N29" s="87"/>
      <c r="O29" s="124">
        <v>0.98599999999999999</v>
      </c>
      <c r="P29" s="88"/>
      <c r="Q29" s="87"/>
      <c r="R29" s="124">
        <v>0.98599999999999999</v>
      </c>
      <c r="S29" s="87"/>
      <c r="T29" s="124">
        <v>0.997</v>
      </c>
      <c r="U29" s="87"/>
      <c r="V29" s="124">
        <v>0.997</v>
      </c>
      <c r="W29" s="88"/>
      <c r="X29" s="88"/>
      <c r="Y29" s="88"/>
      <c r="Z29" s="87"/>
      <c r="AA29" s="7">
        <v>0.997</v>
      </c>
      <c r="AB29" s="94">
        <v>0.997</v>
      </c>
      <c r="AC29" s="88"/>
      <c r="AD29" s="87"/>
      <c r="AE29" s="8">
        <v>0.997</v>
      </c>
    </row>
    <row r="30" spans="4:31" ht="13.15" customHeight="1" x14ac:dyDescent="0.25">
      <c r="E30" s="89" t="s">
        <v>34</v>
      </c>
      <c r="F30" s="88"/>
      <c r="G30" s="88"/>
      <c r="H30" s="90"/>
      <c r="I30" s="122">
        <v>0</v>
      </c>
      <c r="J30" s="87"/>
      <c r="K30" s="122">
        <v>0</v>
      </c>
      <c r="L30" s="87"/>
      <c r="M30" s="122">
        <v>0</v>
      </c>
      <c r="N30" s="87"/>
      <c r="O30" s="122">
        <v>0</v>
      </c>
      <c r="P30" s="88"/>
      <c r="Q30" s="87"/>
      <c r="R30" s="122">
        <v>0</v>
      </c>
      <c r="S30" s="87"/>
      <c r="T30" s="122">
        <v>0</v>
      </c>
      <c r="U30" s="87"/>
      <c r="V30" s="122">
        <v>0</v>
      </c>
      <c r="W30" s="88"/>
      <c r="X30" s="88"/>
      <c r="Y30" s="88"/>
      <c r="Z30" s="87"/>
      <c r="AA30" s="3">
        <v>0</v>
      </c>
      <c r="AB30" s="91">
        <v>0</v>
      </c>
      <c r="AC30" s="88"/>
      <c r="AD30" s="87"/>
      <c r="AE30" s="4">
        <v>0</v>
      </c>
    </row>
    <row r="31" spans="4:31" ht="13.15" customHeight="1" x14ac:dyDescent="0.25">
      <c r="E31" s="92" t="s">
        <v>35</v>
      </c>
      <c r="F31" s="88"/>
      <c r="G31" s="88"/>
      <c r="H31" s="90"/>
      <c r="I31" s="123">
        <v>14.5</v>
      </c>
      <c r="J31" s="87"/>
      <c r="K31" s="123">
        <v>14.5</v>
      </c>
      <c r="L31" s="87"/>
      <c r="M31" s="123">
        <v>14.5</v>
      </c>
      <c r="N31" s="87"/>
      <c r="O31" s="123">
        <v>14.5</v>
      </c>
      <c r="P31" s="88"/>
      <c r="Q31" s="87"/>
      <c r="R31" s="123">
        <v>14.5</v>
      </c>
      <c r="S31" s="87"/>
      <c r="T31" s="123">
        <v>12.9</v>
      </c>
      <c r="U31" s="87"/>
      <c r="V31" s="123">
        <v>12.8</v>
      </c>
      <c r="W31" s="88"/>
      <c r="X31" s="88"/>
      <c r="Y31" s="88"/>
      <c r="Z31" s="87"/>
      <c r="AA31" s="9">
        <v>12.7</v>
      </c>
      <c r="AB31" s="93">
        <v>12.7</v>
      </c>
      <c r="AC31" s="88"/>
      <c r="AD31" s="87"/>
      <c r="AE31" s="10">
        <v>12.7</v>
      </c>
    </row>
    <row r="32" spans="4:31" ht="20.25" customHeight="1" x14ac:dyDescent="0.25">
      <c r="E32" s="89" t="s">
        <v>36</v>
      </c>
      <c r="F32" s="88"/>
      <c r="G32" s="88"/>
      <c r="H32" s="90"/>
      <c r="I32" s="121">
        <v>0.7</v>
      </c>
      <c r="J32" s="87"/>
      <c r="K32" s="121">
        <v>0.7</v>
      </c>
      <c r="L32" s="87"/>
      <c r="M32" s="121">
        <v>0.7</v>
      </c>
      <c r="N32" s="87"/>
      <c r="O32" s="121">
        <v>0.7</v>
      </c>
      <c r="P32" s="88"/>
      <c r="Q32" s="87"/>
      <c r="R32" s="121">
        <v>0.7</v>
      </c>
      <c r="S32" s="87"/>
      <c r="T32" s="121">
        <v>0.6</v>
      </c>
      <c r="U32" s="87"/>
      <c r="V32" s="121">
        <v>0.6</v>
      </c>
      <c r="W32" s="88"/>
      <c r="X32" s="88"/>
      <c r="Y32" s="88"/>
      <c r="Z32" s="87"/>
      <c r="AA32" s="11">
        <v>0.6</v>
      </c>
      <c r="AB32" s="86">
        <v>0.6</v>
      </c>
      <c r="AC32" s="88"/>
      <c r="AD32" s="87"/>
      <c r="AE32" s="12">
        <v>0.6</v>
      </c>
    </row>
    <row r="33" spans="5:31" ht="20.25" customHeight="1" x14ac:dyDescent="0.25">
      <c r="E33" s="89" t="s">
        <v>37</v>
      </c>
      <c r="F33" s="88"/>
      <c r="G33" s="88"/>
      <c r="H33" s="90"/>
      <c r="I33" s="121" t="s">
        <v>1207</v>
      </c>
      <c r="J33" s="87"/>
      <c r="K33" s="121" t="s">
        <v>1207</v>
      </c>
      <c r="L33" s="87"/>
      <c r="M33" s="121" t="s">
        <v>1207</v>
      </c>
      <c r="N33" s="87"/>
      <c r="O33" s="121" t="s">
        <v>1207</v>
      </c>
      <c r="P33" s="88"/>
      <c r="Q33" s="87"/>
      <c r="R33" s="121" t="s">
        <v>1207</v>
      </c>
      <c r="S33" s="87"/>
      <c r="T33" s="121" t="s">
        <v>1207</v>
      </c>
      <c r="U33" s="87"/>
      <c r="V33" s="121" t="s">
        <v>1207</v>
      </c>
      <c r="W33" s="88"/>
      <c r="X33" s="88"/>
      <c r="Y33" s="88"/>
      <c r="Z33" s="87"/>
      <c r="AA33" s="5" t="s">
        <v>1207</v>
      </c>
      <c r="AB33" s="86" t="s">
        <v>1207</v>
      </c>
      <c r="AC33" s="88"/>
      <c r="AD33" s="87"/>
      <c r="AE33" s="6" t="s">
        <v>1207</v>
      </c>
    </row>
    <row r="34" spans="5:31" ht="13.15" customHeight="1" x14ac:dyDescent="0.25">
      <c r="E34" s="89" t="s">
        <v>39</v>
      </c>
      <c r="F34" s="88"/>
      <c r="G34" s="88"/>
      <c r="H34" s="90"/>
      <c r="I34" s="122">
        <v>14.5</v>
      </c>
      <c r="J34" s="87"/>
      <c r="K34" s="122">
        <v>14.5</v>
      </c>
      <c r="L34" s="87"/>
      <c r="M34" s="122">
        <v>14.5</v>
      </c>
      <c r="N34" s="87"/>
      <c r="O34" s="122">
        <v>14.5</v>
      </c>
      <c r="P34" s="88"/>
      <c r="Q34" s="87"/>
      <c r="R34" s="122">
        <v>14.5</v>
      </c>
      <c r="S34" s="87"/>
      <c r="T34" s="122">
        <v>12.9</v>
      </c>
      <c r="U34" s="87"/>
      <c r="V34" s="122">
        <v>12.8</v>
      </c>
      <c r="W34" s="88"/>
      <c r="X34" s="88"/>
      <c r="Y34" s="88"/>
      <c r="Z34" s="87"/>
      <c r="AA34" s="3">
        <v>12.7</v>
      </c>
      <c r="AB34" s="91">
        <v>12.7</v>
      </c>
      <c r="AC34" s="88"/>
      <c r="AD34" s="87"/>
      <c r="AE34" s="4">
        <v>12.7</v>
      </c>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14</v>
      </c>
      <c r="J37" s="87"/>
      <c r="K37" s="122">
        <v>14</v>
      </c>
      <c r="L37" s="87"/>
      <c r="M37" s="122">
        <v>14</v>
      </c>
      <c r="N37" s="87"/>
      <c r="O37" s="122">
        <v>14</v>
      </c>
      <c r="P37" s="88"/>
      <c r="Q37" s="87"/>
      <c r="R37" s="122">
        <v>14</v>
      </c>
      <c r="S37" s="87"/>
      <c r="T37" s="122">
        <v>14</v>
      </c>
      <c r="U37" s="87"/>
      <c r="V37" s="122">
        <v>14</v>
      </c>
      <c r="W37" s="88"/>
      <c r="X37" s="88"/>
      <c r="Y37" s="88"/>
      <c r="Z37" s="87"/>
      <c r="AA37" s="3">
        <v>14</v>
      </c>
      <c r="AB37" s="91">
        <v>14</v>
      </c>
      <c r="AC37" s="88"/>
      <c r="AD37" s="87"/>
      <c r="AE37" s="4">
        <v>14</v>
      </c>
    </row>
    <row r="38" spans="5:31" x14ac:dyDescent="0.25">
      <c r="E38" s="89" t="s">
        <v>43</v>
      </c>
      <c r="F38" s="88"/>
      <c r="G38" s="88"/>
      <c r="H38" s="90"/>
      <c r="I38" s="122">
        <v>2</v>
      </c>
      <c r="J38" s="87"/>
      <c r="K38" s="122">
        <v>2</v>
      </c>
      <c r="L38" s="87"/>
      <c r="M38" s="122">
        <v>2</v>
      </c>
      <c r="N38" s="87"/>
      <c r="O38" s="122">
        <v>2</v>
      </c>
      <c r="P38" s="88"/>
      <c r="Q38" s="87"/>
      <c r="R38" s="122">
        <v>2</v>
      </c>
      <c r="S38" s="87"/>
      <c r="T38" s="122">
        <v>2</v>
      </c>
      <c r="U38" s="87"/>
      <c r="V38" s="122">
        <v>2</v>
      </c>
      <c r="W38" s="88"/>
      <c r="X38" s="88"/>
      <c r="Y38" s="88"/>
      <c r="Z38" s="87"/>
      <c r="AA38" s="3">
        <v>2</v>
      </c>
      <c r="AB38" s="91">
        <v>2</v>
      </c>
      <c r="AC38" s="88"/>
      <c r="AD38" s="87"/>
      <c r="AE38" s="4">
        <v>2</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Qz/U6CeBUVC3oeijHtC00hjJ+6m0nPYdUu+NyazfIy9bsDrLSeSBg2WoyKFh14g1m66tVkYVNVxCj4lNTQdtrg==" saltValue="oya1JR16TdFL5mY8LzvvNA=="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F701C26A-F70B-42BE-9373-C10E84D1935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COLU - Columboola BSP (132/33kV)</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312</v>
      </c>
      <c r="J3" s="110"/>
      <c r="K3" s="110"/>
      <c r="L3" s="110"/>
      <c r="M3" s="110"/>
      <c r="N3" s="110"/>
      <c r="O3" s="110"/>
      <c r="P3" s="110"/>
      <c r="Q3" s="110"/>
      <c r="R3" s="110"/>
      <c r="S3" s="110"/>
      <c r="V3" s="112" t="s">
        <v>3</v>
      </c>
      <c r="W3" s="110"/>
      <c r="Y3" s="113" t="s">
        <v>130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313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314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315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6.9</v>
      </c>
      <c r="K26" s="87"/>
      <c r="L26" s="122">
        <v>6.9</v>
      </c>
      <c r="M26" s="87"/>
      <c r="N26" s="122">
        <v>6.9</v>
      </c>
      <c r="O26" s="87"/>
      <c r="P26" s="122">
        <v>6.9</v>
      </c>
      <c r="Q26" s="88"/>
      <c r="R26" s="87"/>
      <c r="S26" s="122">
        <v>6.9</v>
      </c>
      <c r="T26" s="87"/>
      <c r="U26" s="122">
        <v>6.9</v>
      </c>
      <c r="V26" s="87"/>
      <c r="W26" s="122">
        <v>6.9</v>
      </c>
      <c r="X26" s="88"/>
      <c r="Y26" s="88"/>
      <c r="Z26" s="88"/>
      <c r="AA26" s="87"/>
      <c r="AB26" s="3">
        <v>6.9</v>
      </c>
      <c r="AC26" s="91">
        <v>6.9</v>
      </c>
      <c r="AD26" s="88"/>
      <c r="AE26" s="87"/>
      <c r="AF26" s="4">
        <v>6.9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v>
      </c>
      <c r="K28" s="87"/>
      <c r="L28" s="122">
        <v>2</v>
      </c>
      <c r="M28" s="87"/>
      <c r="N28" s="122">
        <v>2</v>
      </c>
      <c r="O28" s="87"/>
      <c r="P28" s="122">
        <v>2</v>
      </c>
      <c r="Q28" s="88"/>
      <c r="R28" s="87"/>
      <c r="S28" s="122">
        <v>2</v>
      </c>
      <c r="T28" s="87"/>
      <c r="U28" s="122">
        <v>2.5</v>
      </c>
      <c r="V28" s="87"/>
      <c r="W28" s="122">
        <v>2.5</v>
      </c>
      <c r="X28" s="88"/>
      <c r="Y28" s="88"/>
      <c r="Z28" s="88"/>
      <c r="AA28" s="87"/>
      <c r="AB28" s="3">
        <v>2.5</v>
      </c>
      <c r="AC28" s="91">
        <v>2.5</v>
      </c>
      <c r="AD28" s="88"/>
      <c r="AE28" s="87"/>
      <c r="AF28" s="4">
        <v>2.5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0.872</v>
      </c>
      <c r="K31" s="87"/>
      <c r="L31" s="124">
        <v>0.872</v>
      </c>
      <c r="M31" s="87"/>
      <c r="N31" s="124">
        <v>0.872</v>
      </c>
      <c r="O31" s="87"/>
      <c r="P31" s="124">
        <v>0.872</v>
      </c>
      <c r="Q31" s="88"/>
      <c r="R31" s="87"/>
      <c r="S31" s="124">
        <v>0.872</v>
      </c>
      <c r="T31" s="87"/>
      <c r="U31" s="124">
        <v>0.67300000000000004</v>
      </c>
      <c r="V31" s="87"/>
      <c r="W31" s="124">
        <v>0.67300000000000004</v>
      </c>
      <c r="X31" s="88"/>
      <c r="Y31" s="88"/>
      <c r="Z31" s="88"/>
      <c r="AA31" s="87"/>
      <c r="AB31" s="7">
        <v>0.67300000000000004</v>
      </c>
      <c r="AC31" s="94">
        <v>0.67300000000000004</v>
      </c>
      <c r="AD31" s="88"/>
      <c r="AE31" s="87"/>
      <c r="AF31" s="8">
        <v>0.67300000000000004</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2</v>
      </c>
      <c r="K33" s="87"/>
      <c r="L33" s="123">
        <v>2</v>
      </c>
      <c r="M33" s="87"/>
      <c r="N33" s="123">
        <v>2</v>
      </c>
      <c r="O33" s="87"/>
      <c r="P33" s="123">
        <v>2</v>
      </c>
      <c r="Q33" s="88"/>
      <c r="R33" s="87"/>
      <c r="S33" s="123">
        <v>2</v>
      </c>
      <c r="T33" s="87"/>
      <c r="U33" s="123">
        <v>2.4</v>
      </c>
      <c r="V33" s="87"/>
      <c r="W33" s="123">
        <v>2.4</v>
      </c>
      <c r="X33" s="88"/>
      <c r="Y33" s="88"/>
      <c r="Z33" s="88"/>
      <c r="AA33" s="87"/>
      <c r="AB33" s="9">
        <v>2.4</v>
      </c>
      <c r="AC33" s="93">
        <v>2.4</v>
      </c>
      <c r="AD33" s="88"/>
      <c r="AE33" s="87"/>
      <c r="AF33" s="10">
        <v>2.4</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316</v>
      </c>
      <c r="K35" s="87"/>
      <c r="L35" s="121" t="s">
        <v>316</v>
      </c>
      <c r="M35" s="87"/>
      <c r="N35" s="121" t="s">
        <v>316</v>
      </c>
      <c r="O35" s="87"/>
      <c r="P35" s="121" t="s">
        <v>316</v>
      </c>
      <c r="Q35" s="88"/>
      <c r="R35" s="87"/>
      <c r="S35" s="121" t="s">
        <v>316</v>
      </c>
      <c r="T35" s="87"/>
      <c r="U35" s="121" t="s">
        <v>316</v>
      </c>
      <c r="V35" s="87"/>
      <c r="W35" s="121" t="s">
        <v>316</v>
      </c>
      <c r="X35" s="88"/>
      <c r="Y35" s="88"/>
      <c r="Z35" s="88"/>
      <c r="AA35" s="87"/>
      <c r="AB35" s="5" t="s">
        <v>316</v>
      </c>
      <c r="AC35" s="86" t="s">
        <v>316</v>
      </c>
      <c r="AD35" s="88"/>
      <c r="AE35" s="87"/>
      <c r="AF35" s="6" t="s">
        <v>316</v>
      </c>
    </row>
    <row r="36" spans="5:32" ht="13.15" customHeight="1" x14ac:dyDescent="0.25">
      <c r="E36" s="89" t="s">
        <v>39</v>
      </c>
      <c r="F36" s="88"/>
      <c r="G36" s="88"/>
      <c r="H36" s="88"/>
      <c r="I36" s="90"/>
      <c r="J36" s="122">
        <v>2</v>
      </c>
      <c r="K36" s="87"/>
      <c r="L36" s="122">
        <v>2</v>
      </c>
      <c r="M36" s="87"/>
      <c r="N36" s="122">
        <v>2</v>
      </c>
      <c r="O36" s="87"/>
      <c r="P36" s="122">
        <v>2</v>
      </c>
      <c r="Q36" s="88"/>
      <c r="R36" s="87"/>
      <c r="S36" s="122">
        <v>2</v>
      </c>
      <c r="T36" s="87"/>
      <c r="U36" s="122">
        <v>2.4</v>
      </c>
      <c r="V36" s="87"/>
      <c r="W36" s="122">
        <v>2.4</v>
      </c>
      <c r="X36" s="88"/>
      <c r="Y36" s="88"/>
      <c r="Z36" s="88"/>
      <c r="AA36" s="87"/>
      <c r="AB36" s="3">
        <v>2.4</v>
      </c>
      <c r="AC36" s="91">
        <v>2.4</v>
      </c>
      <c r="AD36" s="88"/>
      <c r="AE36" s="87"/>
      <c r="AF36" s="4">
        <v>2.4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2.4</v>
      </c>
      <c r="K39" s="87"/>
      <c r="L39" s="122">
        <v>2.4</v>
      </c>
      <c r="M39" s="87"/>
      <c r="N39" s="122">
        <v>2.4</v>
      </c>
      <c r="O39" s="87"/>
      <c r="P39" s="122">
        <v>2.4</v>
      </c>
      <c r="Q39" s="88"/>
      <c r="R39" s="87"/>
      <c r="S39" s="122">
        <v>2.4</v>
      </c>
      <c r="T39" s="87"/>
      <c r="U39" s="122">
        <v>2.4</v>
      </c>
      <c r="V39" s="87"/>
      <c r="W39" s="122">
        <v>2.4</v>
      </c>
      <c r="X39" s="88"/>
      <c r="Y39" s="88"/>
      <c r="Z39" s="88"/>
      <c r="AA39" s="87"/>
      <c r="AB39" s="3">
        <v>2.4</v>
      </c>
      <c r="AC39" s="91">
        <v>2.4</v>
      </c>
      <c r="AD39" s="88"/>
      <c r="AE39" s="87"/>
      <c r="AF39" s="4">
        <v>2.4</v>
      </c>
    </row>
    <row r="40" spans="5:32" x14ac:dyDescent="0.25">
      <c r="E40" s="89" t="s">
        <v>43</v>
      </c>
      <c r="F40" s="88"/>
      <c r="G40" s="88"/>
      <c r="H40" s="88"/>
      <c r="I40" s="90"/>
      <c r="J40" s="122">
        <v>0.5</v>
      </c>
      <c r="K40" s="87"/>
      <c r="L40" s="122">
        <v>0.5</v>
      </c>
      <c r="M40" s="87"/>
      <c r="N40" s="122">
        <v>0.5</v>
      </c>
      <c r="O40" s="87"/>
      <c r="P40" s="122">
        <v>0.5</v>
      </c>
      <c r="Q40" s="88"/>
      <c r="R40" s="87"/>
      <c r="S40" s="122">
        <v>0.5</v>
      </c>
      <c r="T40" s="87"/>
      <c r="U40" s="122">
        <v>0.5</v>
      </c>
      <c r="V40" s="87"/>
      <c r="W40" s="122">
        <v>0.5</v>
      </c>
      <c r="X40" s="88"/>
      <c r="Y40" s="88"/>
      <c r="Z40" s="88"/>
      <c r="AA40" s="87"/>
      <c r="AB40" s="3">
        <v>0.5</v>
      </c>
      <c r="AC40" s="91">
        <v>0.5</v>
      </c>
      <c r="AD40" s="88"/>
      <c r="AE40" s="87"/>
      <c r="AF40" s="4">
        <v>0.5</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64AZ7HvtOpZQ3fDOhCx5WmuBKQwoVYZUtACnj+eAfR87xe7Jq3SkYCv638iqcMe3Gq89kuqkBAJAyh5lTgHCQ==" saltValue="1ndz0BjyrBE2TKNkcJjLl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802FE5A-D45F-47B7-B783-CB423234C9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COME - Comet (66/22kV)</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J51"/>
  <sheetViews>
    <sheetView showGridLines="0" topLeftCell="A1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317</v>
      </c>
      <c r="J3" s="110"/>
      <c r="K3" s="110"/>
      <c r="L3" s="110"/>
      <c r="M3" s="110"/>
      <c r="N3" s="110"/>
      <c r="O3" s="110"/>
      <c r="P3" s="110"/>
      <c r="Q3" s="110"/>
      <c r="R3" s="110"/>
      <c r="S3" s="110"/>
      <c r="V3" s="112" t="s">
        <v>3</v>
      </c>
      <c r="W3" s="110"/>
      <c r="Y3" s="113" t="s">
        <v>318</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114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319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320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21.5</v>
      </c>
      <c r="K26" s="87"/>
      <c r="L26" s="122">
        <v>21.5</v>
      </c>
      <c r="M26" s="87"/>
      <c r="N26" s="122">
        <v>21.5</v>
      </c>
      <c r="O26" s="87"/>
      <c r="P26" s="122">
        <v>21.5</v>
      </c>
      <c r="Q26" s="88"/>
      <c r="R26" s="87"/>
      <c r="S26" s="122">
        <v>21.5</v>
      </c>
      <c r="T26" s="87"/>
      <c r="U26" s="122">
        <v>24.6</v>
      </c>
      <c r="V26" s="87"/>
      <c r="W26" s="122">
        <v>24.6</v>
      </c>
      <c r="X26" s="88"/>
      <c r="Y26" s="88"/>
      <c r="Z26" s="88"/>
      <c r="AA26" s="87"/>
      <c r="AB26" s="3">
        <v>24.6</v>
      </c>
      <c r="AC26" s="91">
        <v>24.6</v>
      </c>
      <c r="AD26" s="88"/>
      <c r="AE26" s="87"/>
      <c r="AF26" s="4">
        <v>24.6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4.7</v>
      </c>
      <c r="K28" s="87"/>
      <c r="L28" s="122">
        <v>4.7</v>
      </c>
      <c r="M28" s="87"/>
      <c r="N28" s="122">
        <v>4.7</v>
      </c>
      <c r="O28" s="87"/>
      <c r="P28" s="122">
        <v>4.8</v>
      </c>
      <c r="Q28" s="88"/>
      <c r="R28" s="87"/>
      <c r="S28" s="122">
        <v>4.8</v>
      </c>
      <c r="T28" s="87"/>
      <c r="U28" s="122">
        <v>3</v>
      </c>
      <c r="V28" s="87"/>
      <c r="W28" s="122">
        <v>3</v>
      </c>
      <c r="X28" s="88"/>
      <c r="Y28" s="88"/>
      <c r="Z28" s="88"/>
      <c r="AA28" s="87"/>
      <c r="AB28" s="3">
        <v>3</v>
      </c>
      <c r="AC28" s="91">
        <v>3</v>
      </c>
      <c r="AD28" s="88"/>
      <c r="AE28" s="87"/>
      <c r="AF28" s="4">
        <v>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0.97599999999999998</v>
      </c>
      <c r="K31" s="87"/>
      <c r="L31" s="124">
        <v>0.97599999999999998</v>
      </c>
      <c r="M31" s="87"/>
      <c r="N31" s="124">
        <v>0.97599999999999998</v>
      </c>
      <c r="O31" s="87"/>
      <c r="P31" s="124">
        <v>0.97599999999999998</v>
      </c>
      <c r="Q31" s="88"/>
      <c r="R31" s="87"/>
      <c r="S31" s="124">
        <v>0.97599999999999998</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12.6</v>
      </c>
      <c r="K32" s="87"/>
      <c r="L32" s="122">
        <v>12.6</v>
      </c>
      <c r="M32" s="87"/>
      <c r="N32" s="122">
        <v>12.6</v>
      </c>
      <c r="O32" s="87"/>
      <c r="P32" s="122">
        <v>12.6</v>
      </c>
      <c r="Q32" s="88"/>
      <c r="R32" s="87"/>
      <c r="S32" s="122">
        <v>12.6</v>
      </c>
      <c r="T32" s="87"/>
      <c r="U32" s="122">
        <v>13.6</v>
      </c>
      <c r="V32" s="87"/>
      <c r="W32" s="122">
        <v>13.6</v>
      </c>
      <c r="X32" s="88"/>
      <c r="Y32" s="88"/>
      <c r="Z32" s="88"/>
      <c r="AA32" s="87"/>
      <c r="AB32" s="3">
        <v>13.6</v>
      </c>
      <c r="AC32" s="91">
        <v>13.6</v>
      </c>
      <c r="AD32" s="88"/>
      <c r="AE32" s="87"/>
      <c r="AF32" s="4">
        <v>13.6</v>
      </c>
    </row>
    <row r="33" spans="5:32" ht="13.15" customHeight="1" x14ac:dyDescent="0.25">
      <c r="E33" s="92" t="s">
        <v>35</v>
      </c>
      <c r="F33" s="88"/>
      <c r="G33" s="88"/>
      <c r="H33" s="88"/>
      <c r="I33" s="90"/>
      <c r="J33" s="123">
        <v>4.3</v>
      </c>
      <c r="K33" s="87"/>
      <c r="L33" s="123">
        <v>4.3</v>
      </c>
      <c r="M33" s="87"/>
      <c r="N33" s="123">
        <v>4.3</v>
      </c>
      <c r="O33" s="87"/>
      <c r="P33" s="123">
        <v>4.3</v>
      </c>
      <c r="Q33" s="88"/>
      <c r="R33" s="87"/>
      <c r="S33" s="123">
        <v>4.3</v>
      </c>
      <c r="T33" s="87"/>
      <c r="U33" s="123">
        <v>3</v>
      </c>
      <c r="V33" s="87"/>
      <c r="W33" s="123">
        <v>3</v>
      </c>
      <c r="X33" s="88"/>
      <c r="Y33" s="88"/>
      <c r="Z33" s="88"/>
      <c r="AA33" s="87"/>
      <c r="AB33" s="9">
        <v>2.9</v>
      </c>
      <c r="AC33" s="93">
        <v>2.9</v>
      </c>
      <c r="AD33" s="88"/>
      <c r="AE33" s="87"/>
      <c r="AF33" s="10">
        <v>3</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0.1</v>
      </c>
      <c r="AC34" s="86">
        <v>0.1</v>
      </c>
      <c r="AD34" s="88"/>
      <c r="AE34" s="87"/>
      <c r="AF34" s="12">
        <v>0.2</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QcoC8pvPmM83+Ki7pP3KXtATSWG4m0vvfbCD6G3ChJ+wi7bLc1B0mp/l6F8HuNC/bgA/rZJjiBCkHFbvuF/lFQ==" saltValue="wEO+gscvVtKauroj3myce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809ABE5-D63F-44FE-BCD9-9B99D1806A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COOK - Cooktown (66/22kV)</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321</v>
      </c>
      <c r="J3" s="110"/>
      <c r="K3" s="110"/>
      <c r="L3" s="110"/>
      <c r="M3" s="110"/>
      <c r="N3" s="110"/>
      <c r="O3" s="110"/>
      <c r="P3" s="110"/>
      <c r="Q3" s="110"/>
      <c r="R3" s="110"/>
      <c r="S3" s="110"/>
      <c r="V3" s="112" t="s">
        <v>3</v>
      </c>
      <c r="W3" s="110"/>
      <c r="Y3" s="113" t="s">
        <v>145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322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323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324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2.6</v>
      </c>
      <c r="K26" s="87"/>
      <c r="L26" s="122">
        <v>2.6</v>
      </c>
      <c r="M26" s="87"/>
      <c r="N26" s="122">
        <v>2.6</v>
      </c>
      <c r="O26" s="87"/>
      <c r="P26" s="122">
        <v>2.6</v>
      </c>
      <c r="Q26" s="88"/>
      <c r="R26" s="87"/>
      <c r="S26" s="122">
        <v>2.6</v>
      </c>
      <c r="T26" s="87"/>
      <c r="U26" s="122">
        <v>3</v>
      </c>
      <c r="V26" s="87"/>
      <c r="W26" s="122">
        <v>3</v>
      </c>
      <c r="X26" s="88"/>
      <c r="Y26" s="88"/>
      <c r="Z26" s="88"/>
      <c r="AA26" s="87"/>
      <c r="AB26" s="3">
        <v>3</v>
      </c>
      <c r="AC26" s="91">
        <v>3</v>
      </c>
      <c r="AD26" s="88"/>
      <c r="AE26" s="87"/>
      <c r="AF26" s="4">
        <v>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v>
      </c>
      <c r="K28" s="87"/>
      <c r="L28" s="122">
        <v>1.7</v>
      </c>
      <c r="M28" s="87"/>
      <c r="N28" s="122">
        <v>1.7</v>
      </c>
      <c r="O28" s="87"/>
      <c r="P28" s="122">
        <v>1.7</v>
      </c>
      <c r="Q28" s="88"/>
      <c r="R28" s="87"/>
      <c r="S28" s="122">
        <v>1.7</v>
      </c>
      <c r="T28" s="87"/>
      <c r="U28" s="122">
        <v>1.6</v>
      </c>
      <c r="V28" s="87"/>
      <c r="W28" s="122">
        <v>1.6</v>
      </c>
      <c r="X28" s="88"/>
      <c r="Y28" s="88"/>
      <c r="Z28" s="88"/>
      <c r="AA28" s="87"/>
      <c r="AB28" s="3">
        <v>1.6</v>
      </c>
      <c r="AC28" s="91">
        <v>1.6</v>
      </c>
      <c r="AD28" s="88"/>
      <c r="AE28" s="87"/>
      <c r="AF28" s="4">
        <v>1.6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0.93899999999999995</v>
      </c>
      <c r="K31" s="87"/>
      <c r="L31" s="124">
        <v>0.93899999999999995</v>
      </c>
      <c r="M31" s="87"/>
      <c r="N31" s="124">
        <v>0.93899999999999995</v>
      </c>
      <c r="O31" s="87"/>
      <c r="P31" s="124">
        <v>0.93899999999999995</v>
      </c>
      <c r="Q31" s="88"/>
      <c r="R31" s="87"/>
      <c r="S31" s="124">
        <v>0.93899999999999995</v>
      </c>
      <c r="T31" s="87"/>
      <c r="U31" s="124">
        <v>0.88900000000000001</v>
      </c>
      <c r="V31" s="87"/>
      <c r="W31" s="124">
        <v>0.88900000000000001</v>
      </c>
      <c r="X31" s="88"/>
      <c r="Y31" s="88"/>
      <c r="Z31" s="88"/>
      <c r="AA31" s="87"/>
      <c r="AB31" s="7">
        <v>0.88900000000000001</v>
      </c>
      <c r="AC31" s="94">
        <v>0.88900000000000001</v>
      </c>
      <c r="AD31" s="88"/>
      <c r="AE31" s="87"/>
      <c r="AF31" s="8">
        <v>0.88900000000000001</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1.4</v>
      </c>
      <c r="K33" s="87"/>
      <c r="L33" s="123">
        <v>1.4</v>
      </c>
      <c r="M33" s="87"/>
      <c r="N33" s="123">
        <v>1.4</v>
      </c>
      <c r="O33" s="87"/>
      <c r="P33" s="123">
        <v>1.4</v>
      </c>
      <c r="Q33" s="88"/>
      <c r="R33" s="87"/>
      <c r="S33" s="123">
        <v>1.4</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325</v>
      </c>
      <c r="K35" s="87"/>
      <c r="L35" s="121" t="s">
        <v>325</v>
      </c>
      <c r="M35" s="87"/>
      <c r="N35" s="121" t="s">
        <v>325</v>
      </c>
      <c r="O35" s="87"/>
      <c r="P35" s="121" t="s">
        <v>325</v>
      </c>
      <c r="Q35" s="88"/>
      <c r="R35" s="87"/>
      <c r="S35" s="121" t="s">
        <v>325</v>
      </c>
      <c r="T35" s="87"/>
      <c r="U35" s="121" t="s">
        <v>325</v>
      </c>
      <c r="V35" s="87"/>
      <c r="W35" s="121" t="s">
        <v>325</v>
      </c>
      <c r="X35" s="88"/>
      <c r="Y35" s="88"/>
      <c r="Z35" s="88"/>
      <c r="AA35" s="87"/>
      <c r="AB35" s="5" t="s">
        <v>325</v>
      </c>
      <c r="AC35" s="86" t="s">
        <v>325</v>
      </c>
      <c r="AD35" s="88"/>
      <c r="AE35" s="87"/>
      <c r="AF35" s="6" t="s">
        <v>325</v>
      </c>
    </row>
    <row r="36" spans="5:32" ht="13.15" customHeight="1" x14ac:dyDescent="0.25">
      <c r="E36" s="89" t="s">
        <v>39</v>
      </c>
      <c r="F36" s="88"/>
      <c r="G36" s="88"/>
      <c r="H36" s="88"/>
      <c r="I36" s="90"/>
      <c r="J36" s="122">
        <v>1.4</v>
      </c>
      <c r="K36" s="87"/>
      <c r="L36" s="122">
        <v>1.4</v>
      </c>
      <c r="M36" s="87"/>
      <c r="N36" s="122">
        <v>1.4</v>
      </c>
      <c r="O36" s="87"/>
      <c r="P36" s="122">
        <v>1.4</v>
      </c>
      <c r="Q36" s="88"/>
      <c r="R36" s="87"/>
      <c r="S36" s="122">
        <v>1.4</v>
      </c>
      <c r="T36" s="87"/>
      <c r="U36" s="122">
        <v>1.5</v>
      </c>
      <c r="V36" s="87"/>
      <c r="W36" s="122">
        <v>1.5</v>
      </c>
      <c r="X36" s="88"/>
      <c r="Y36" s="88"/>
      <c r="Z36" s="88"/>
      <c r="AA36" s="87"/>
      <c r="AB36" s="3">
        <v>1.5</v>
      </c>
      <c r="AC36" s="91">
        <v>1.5</v>
      </c>
      <c r="AD36" s="88"/>
      <c r="AE36" s="87"/>
      <c r="AF36" s="4">
        <v>1.5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3</v>
      </c>
      <c r="K39" s="87"/>
      <c r="L39" s="122">
        <v>3</v>
      </c>
      <c r="M39" s="87"/>
      <c r="N39" s="122">
        <v>3</v>
      </c>
      <c r="O39" s="87"/>
      <c r="P39" s="122">
        <v>3</v>
      </c>
      <c r="Q39" s="88"/>
      <c r="R39" s="87"/>
      <c r="S39" s="122">
        <v>3</v>
      </c>
      <c r="T39" s="87"/>
      <c r="U39" s="122">
        <v>3</v>
      </c>
      <c r="V39" s="87"/>
      <c r="W39" s="122">
        <v>3</v>
      </c>
      <c r="X39" s="88"/>
      <c r="Y39" s="88"/>
      <c r="Z39" s="88"/>
      <c r="AA39" s="87"/>
      <c r="AB39" s="3">
        <v>3</v>
      </c>
      <c r="AC39" s="91">
        <v>3</v>
      </c>
      <c r="AD39" s="88"/>
      <c r="AE39" s="87"/>
      <c r="AF39" s="4">
        <v>3</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XDhu0G/6cEUlyzEkDOJpLCsSggG4PsIMbgN/ieYIqxglCzFNFyQdJApIVm3mjhUPqWyA8c3YZMPUi86CwXMPPw==" saltValue="Ug681dCn16h/efWZcSv42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F3630F1-1A72-46CB-ADC0-7E49852DD70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COOM - Coominglah (66/22kV)</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326</v>
      </c>
      <c r="J3" s="110"/>
      <c r="K3" s="110"/>
      <c r="L3" s="110"/>
      <c r="M3" s="110"/>
      <c r="N3" s="110"/>
      <c r="O3" s="110"/>
      <c r="P3" s="110"/>
      <c r="Q3" s="110"/>
      <c r="R3" s="110"/>
      <c r="S3" s="110"/>
      <c r="V3" s="112" t="s">
        <v>3</v>
      </c>
      <c r="W3" s="110"/>
      <c r="Y3" s="113" t="s">
        <v>327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328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329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330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47.1</v>
      </c>
      <c r="K26" s="87"/>
      <c r="L26" s="122">
        <v>47.1</v>
      </c>
      <c r="M26" s="87"/>
      <c r="N26" s="122">
        <v>47.1</v>
      </c>
      <c r="O26" s="87"/>
      <c r="P26" s="122">
        <v>47.1</v>
      </c>
      <c r="Q26" s="88"/>
      <c r="R26" s="87"/>
      <c r="S26" s="122">
        <v>47.1</v>
      </c>
      <c r="T26" s="87"/>
      <c r="U26" s="122">
        <v>53.4</v>
      </c>
      <c r="V26" s="87"/>
      <c r="W26" s="122">
        <v>53.4</v>
      </c>
      <c r="X26" s="88"/>
      <c r="Y26" s="88"/>
      <c r="Z26" s="88"/>
      <c r="AA26" s="87"/>
      <c r="AB26" s="3">
        <v>53.4</v>
      </c>
      <c r="AC26" s="91">
        <v>53.4</v>
      </c>
      <c r="AD26" s="88"/>
      <c r="AE26" s="87"/>
      <c r="AF26" s="4">
        <v>53.4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14.4</v>
      </c>
      <c r="K28" s="87"/>
      <c r="L28" s="122">
        <v>14.4</v>
      </c>
      <c r="M28" s="87"/>
      <c r="N28" s="122">
        <v>14.5</v>
      </c>
      <c r="O28" s="87"/>
      <c r="P28" s="122">
        <v>14.5</v>
      </c>
      <c r="Q28" s="88"/>
      <c r="R28" s="87"/>
      <c r="S28" s="122">
        <v>14.6</v>
      </c>
      <c r="T28" s="87"/>
      <c r="U28" s="122">
        <v>10.3</v>
      </c>
      <c r="V28" s="87"/>
      <c r="W28" s="122">
        <v>10.3</v>
      </c>
      <c r="X28" s="88"/>
      <c r="Y28" s="88"/>
      <c r="Z28" s="88"/>
      <c r="AA28" s="87"/>
      <c r="AB28" s="3">
        <v>10.3</v>
      </c>
      <c r="AC28" s="91">
        <v>10.3</v>
      </c>
      <c r="AD28" s="88"/>
      <c r="AE28" s="87"/>
      <c r="AF28" s="4">
        <v>10.3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0.98799999999999999</v>
      </c>
      <c r="K31" s="87"/>
      <c r="L31" s="124">
        <v>0.98799999999999999</v>
      </c>
      <c r="M31" s="87"/>
      <c r="N31" s="124">
        <v>0.98799999999999999</v>
      </c>
      <c r="O31" s="87"/>
      <c r="P31" s="124">
        <v>0.98799999999999999</v>
      </c>
      <c r="Q31" s="88"/>
      <c r="R31" s="87"/>
      <c r="S31" s="124">
        <v>0.98799999999999999</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27.6</v>
      </c>
      <c r="K32" s="87"/>
      <c r="L32" s="122">
        <v>27.6</v>
      </c>
      <c r="M32" s="87"/>
      <c r="N32" s="122">
        <v>27.6</v>
      </c>
      <c r="O32" s="87"/>
      <c r="P32" s="122">
        <v>27.6</v>
      </c>
      <c r="Q32" s="88"/>
      <c r="R32" s="87"/>
      <c r="S32" s="122">
        <v>27.6</v>
      </c>
      <c r="T32" s="87"/>
      <c r="U32" s="122">
        <v>29.8</v>
      </c>
      <c r="V32" s="87"/>
      <c r="W32" s="122">
        <v>29.8</v>
      </c>
      <c r="X32" s="88"/>
      <c r="Y32" s="88"/>
      <c r="Z32" s="88"/>
      <c r="AA32" s="87"/>
      <c r="AB32" s="3">
        <v>29.8</v>
      </c>
      <c r="AC32" s="91">
        <v>29.8</v>
      </c>
      <c r="AD32" s="88"/>
      <c r="AE32" s="87"/>
      <c r="AF32" s="4">
        <v>29.8</v>
      </c>
    </row>
    <row r="33" spans="5:32" ht="13.15" customHeight="1" x14ac:dyDescent="0.25">
      <c r="E33" s="92" t="s">
        <v>35</v>
      </c>
      <c r="F33" s="88"/>
      <c r="G33" s="88"/>
      <c r="H33" s="88"/>
      <c r="I33" s="90"/>
      <c r="J33" s="123">
        <v>13.3</v>
      </c>
      <c r="K33" s="87"/>
      <c r="L33" s="123">
        <v>13.3</v>
      </c>
      <c r="M33" s="87"/>
      <c r="N33" s="123">
        <v>13.4</v>
      </c>
      <c r="O33" s="87"/>
      <c r="P33" s="123">
        <v>13.4</v>
      </c>
      <c r="Q33" s="88"/>
      <c r="R33" s="87"/>
      <c r="S33" s="123">
        <v>13.5</v>
      </c>
      <c r="T33" s="87"/>
      <c r="U33" s="123">
        <v>10.199999999999999</v>
      </c>
      <c r="V33" s="87"/>
      <c r="W33" s="123">
        <v>10.199999999999999</v>
      </c>
      <c r="X33" s="88"/>
      <c r="Y33" s="88"/>
      <c r="Z33" s="88"/>
      <c r="AA33" s="87"/>
      <c r="AB33" s="9">
        <v>10.1</v>
      </c>
      <c r="AC33" s="93">
        <v>10.1</v>
      </c>
      <c r="AD33" s="88"/>
      <c r="AE33" s="87"/>
      <c r="AF33" s="10">
        <v>10.199999999999999</v>
      </c>
    </row>
    <row r="34" spans="5:32" ht="20.25" customHeight="1" x14ac:dyDescent="0.25">
      <c r="E34" s="89" t="s">
        <v>36</v>
      </c>
      <c r="F34" s="88"/>
      <c r="G34" s="88"/>
      <c r="H34" s="88"/>
      <c r="I34" s="90"/>
      <c r="J34" s="121">
        <v>0.7</v>
      </c>
      <c r="K34" s="87"/>
      <c r="L34" s="121">
        <v>0.7</v>
      </c>
      <c r="M34" s="87"/>
      <c r="N34" s="121">
        <v>0.7</v>
      </c>
      <c r="O34" s="87"/>
      <c r="P34" s="121">
        <v>0.7</v>
      </c>
      <c r="Q34" s="88"/>
      <c r="R34" s="87"/>
      <c r="S34" s="121">
        <v>0.7</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72</v>
      </c>
      <c r="K35" s="87"/>
      <c r="L35" s="121" t="s">
        <v>72</v>
      </c>
      <c r="M35" s="87"/>
      <c r="N35" s="121" t="s">
        <v>72</v>
      </c>
      <c r="O35" s="87"/>
      <c r="P35" s="121" t="s">
        <v>72</v>
      </c>
      <c r="Q35" s="88"/>
      <c r="R35" s="87"/>
      <c r="S35" s="121" t="s">
        <v>72</v>
      </c>
      <c r="T35" s="87"/>
      <c r="U35" s="121" t="s">
        <v>72</v>
      </c>
      <c r="V35" s="87"/>
      <c r="W35" s="121" t="s">
        <v>72</v>
      </c>
      <c r="X35" s="88"/>
      <c r="Y35" s="88"/>
      <c r="Z35" s="88"/>
      <c r="AA35" s="87"/>
      <c r="AB35" s="5" t="s">
        <v>72</v>
      </c>
      <c r="AC35" s="86" t="s">
        <v>72</v>
      </c>
      <c r="AD35" s="88"/>
      <c r="AE35" s="87"/>
      <c r="AF35" s="6" t="s">
        <v>72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2</v>
      </c>
      <c r="K41" s="87"/>
      <c r="L41" s="122">
        <v>2</v>
      </c>
      <c r="M41" s="87"/>
      <c r="N41" s="122">
        <v>2</v>
      </c>
      <c r="O41" s="87"/>
      <c r="P41" s="122">
        <v>2</v>
      </c>
      <c r="Q41" s="88"/>
      <c r="R41" s="87"/>
      <c r="S41" s="122">
        <v>2</v>
      </c>
      <c r="T41" s="87"/>
      <c r="U41" s="122">
        <v>2</v>
      </c>
      <c r="V41" s="87"/>
      <c r="W41" s="122">
        <v>2</v>
      </c>
      <c r="X41" s="88"/>
      <c r="Y41" s="88"/>
      <c r="Z41" s="88"/>
      <c r="AA41" s="87"/>
      <c r="AB41" s="3">
        <v>2</v>
      </c>
      <c r="AC41" s="91">
        <v>2</v>
      </c>
      <c r="AD41" s="88"/>
      <c r="AE41" s="87"/>
      <c r="AF41" s="4">
        <v>2</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XeD5MQCEB7gwMstYy1ccqLG+PGHBiqWevD8VlW9TjIWnqVFvHpN1pL89nNSMd/pAoc5mu8y5lnpTsmKkqlEQw==" saltValue="eBS/yB05D2F52GYK9YkzE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FC8ABF6-39A6-4466-B4C6-09A51052D84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CRAI - Craiglie (132/22kV)</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331</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332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333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334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55.6</v>
      </c>
      <c r="K26" s="87"/>
      <c r="L26" s="122">
        <v>55.6</v>
      </c>
      <c r="M26" s="87"/>
      <c r="N26" s="122">
        <v>55.6</v>
      </c>
      <c r="O26" s="87"/>
      <c r="P26" s="122">
        <v>55.6</v>
      </c>
      <c r="Q26" s="88"/>
      <c r="R26" s="87"/>
      <c r="S26" s="122">
        <v>55.6</v>
      </c>
      <c r="T26" s="87"/>
      <c r="U26" s="122">
        <v>57.9</v>
      </c>
      <c r="V26" s="87"/>
      <c r="W26" s="122">
        <v>57.9</v>
      </c>
      <c r="X26" s="88"/>
      <c r="Y26" s="88"/>
      <c r="Z26" s="88"/>
      <c r="AA26" s="87"/>
      <c r="AB26" s="3">
        <v>57.9</v>
      </c>
      <c r="AC26" s="91">
        <v>57.9</v>
      </c>
      <c r="AD26" s="88"/>
      <c r="AE26" s="87"/>
      <c r="AF26" s="4">
        <v>57.9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19.7</v>
      </c>
      <c r="K28" s="87"/>
      <c r="L28" s="122">
        <v>19.600000000000001</v>
      </c>
      <c r="M28" s="87"/>
      <c r="N28" s="122">
        <v>19.5</v>
      </c>
      <c r="O28" s="87"/>
      <c r="P28" s="122">
        <v>19.5</v>
      </c>
      <c r="Q28" s="88"/>
      <c r="R28" s="87"/>
      <c r="S28" s="122">
        <v>19.5</v>
      </c>
      <c r="T28" s="87"/>
      <c r="U28" s="122">
        <v>10</v>
      </c>
      <c r="V28" s="87"/>
      <c r="W28" s="122">
        <v>9.9</v>
      </c>
      <c r="X28" s="88"/>
      <c r="Y28" s="88"/>
      <c r="Z28" s="88"/>
      <c r="AA28" s="87"/>
      <c r="AB28" s="3">
        <v>9.8000000000000007</v>
      </c>
      <c r="AC28" s="91">
        <v>9.6999999999999993</v>
      </c>
      <c r="AD28" s="88"/>
      <c r="AE28" s="87"/>
      <c r="AF28" s="4">
        <v>9.6999999999999993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0.97699999999999998</v>
      </c>
      <c r="K31" s="87"/>
      <c r="L31" s="124">
        <v>0.97699999999999998</v>
      </c>
      <c r="M31" s="87"/>
      <c r="N31" s="124">
        <v>0.97699999999999998</v>
      </c>
      <c r="O31" s="87"/>
      <c r="P31" s="124">
        <v>0.97699999999999998</v>
      </c>
      <c r="Q31" s="88"/>
      <c r="R31" s="87"/>
      <c r="S31" s="124">
        <v>0.97699999999999998</v>
      </c>
      <c r="T31" s="87"/>
      <c r="U31" s="124">
        <v>0.98299999999999998</v>
      </c>
      <c r="V31" s="87"/>
      <c r="W31" s="124">
        <v>0.98299999999999998</v>
      </c>
      <c r="X31" s="88"/>
      <c r="Y31" s="88"/>
      <c r="Z31" s="88"/>
      <c r="AA31" s="87"/>
      <c r="AB31" s="7">
        <v>0.98299999999999998</v>
      </c>
      <c r="AC31" s="94">
        <v>0.98299999999999998</v>
      </c>
      <c r="AD31" s="88"/>
      <c r="AE31" s="87"/>
      <c r="AF31" s="8">
        <v>0.98299999999999998</v>
      </c>
    </row>
    <row r="32" spans="4:32" ht="13.15" customHeight="1" x14ac:dyDescent="0.25">
      <c r="E32" s="89" t="s">
        <v>34</v>
      </c>
      <c r="F32" s="88"/>
      <c r="G32" s="88"/>
      <c r="H32" s="88"/>
      <c r="I32" s="90"/>
      <c r="J32" s="122">
        <v>30.5</v>
      </c>
      <c r="K32" s="87"/>
      <c r="L32" s="122">
        <v>30.5</v>
      </c>
      <c r="M32" s="87"/>
      <c r="N32" s="122">
        <v>30.5</v>
      </c>
      <c r="O32" s="87"/>
      <c r="P32" s="122">
        <v>30.5</v>
      </c>
      <c r="Q32" s="88"/>
      <c r="R32" s="87"/>
      <c r="S32" s="122">
        <v>30.5</v>
      </c>
      <c r="T32" s="87"/>
      <c r="U32" s="122">
        <v>31.9</v>
      </c>
      <c r="V32" s="87"/>
      <c r="W32" s="122">
        <v>31.9</v>
      </c>
      <c r="X32" s="88"/>
      <c r="Y32" s="88"/>
      <c r="Z32" s="88"/>
      <c r="AA32" s="87"/>
      <c r="AB32" s="3">
        <v>31.9</v>
      </c>
      <c r="AC32" s="91">
        <v>31.9</v>
      </c>
      <c r="AD32" s="88"/>
      <c r="AE32" s="87"/>
      <c r="AF32" s="4">
        <v>31.9</v>
      </c>
    </row>
    <row r="33" spans="5:32" ht="13.15" customHeight="1" x14ac:dyDescent="0.25">
      <c r="E33" s="92" t="s">
        <v>35</v>
      </c>
      <c r="F33" s="88"/>
      <c r="G33" s="88"/>
      <c r="H33" s="88"/>
      <c r="I33" s="90"/>
      <c r="J33" s="123">
        <v>17.2</v>
      </c>
      <c r="K33" s="87"/>
      <c r="L33" s="123">
        <v>17.100000000000001</v>
      </c>
      <c r="M33" s="87"/>
      <c r="N33" s="123">
        <v>17.100000000000001</v>
      </c>
      <c r="O33" s="87"/>
      <c r="P33" s="123">
        <v>17.100000000000001</v>
      </c>
      <c r="Q33" s="88"/>
      <c r="R33" s="87"/>
      <c r="S33" s="123">
        <v>17</v>
      </c>
      <c r="T33" s="87"/>
      <c r="U33" s="123">
        <v>9.8000000000000007</v>
      </c>
      <c r="V33" s="87"/>
      <c r="W33" s="123">
        <v>9.6999999999999993</v>
      </c>
      <c r="X33" s="88"/>
      <c r="Y33" s="88"/>
      <c r="Z33" s="88"/>
      <c r="AA33" s="87"/>
      <c r="AB33" s="9">
        <v>9.6</v>
      </c>
      <c r="AC33" s="93">
        <v>9.5</v>
      </c>
      <c r="AD33" s="88"/>
      <c r="AE33" s="87"/>
      <c r="AF33" s="10">
        <v>9.6</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ZRMpZTdTpYEXape1kSA8wiklRZdsIHVdwfktdweqVL+suSCEUn2Gc7mTxabxz7Mmu4smqTTr3fNKos2CbhuQ==" saltValue="BkwVMbbP3r9VPPC3J2Jf8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8A262573-9185-409A-8FBA-26530ACE81F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CRAN - Cranbrook (66/11kV)</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335</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245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337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338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1.1000000000000001</v>
      </c>
      <c r="K26" s="87"/>
      <c r="L26" s="122">
        <v>1.1000000000000001</v>
      </c>
      <c r="M26" s="87"/>
      <c r="N26" s="122">
        <v>1.1000000000000001</v>
      </c>
      <c r="O26" s="87"/>
      <c r="P26" s="122">
        <v>1.1000000000000001</v>
      </c>
      <c r="Q26" s="88"/>
      <c r="R26" s="87"/>
      <c r="S26" s="122">
        <v>1.1000000000000001</v>
      </c>
      <c r="T26" s="87"/>
      <c r="U26" s="122">
        <v>1.1000000000000001</v>
      </c>
      <c r="V26" s="87"/>
      <c r="W26" s="122">
        <v>1.1000000000000001</v>
      </c>
      <c r="X26" s="88"/>
      <c r="Y26" s="88"/>
      <c r="Z26" s="88"/>
      <c r="AA26" s="87"/>
      <c r="AB26" s="3">
        <v>1.1000000000000001</v>
      </c>
      <c r="AC26" s="91">
        <v>1.1000000000000001</v>
      </c>
      <c r="AD26" s="88"/>
      <c r="AE26" s="87"/>
      <c r="AF26" s="4">
        <v>1.1000000000000001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0.5</v>
      </c>
      <c r="K28" s="87"/>
      <c r="L28" s="122">
        <v>0.5</v>
      </c>
      <c r="M28" s="87"/>
      <c r="N28" s="122">
        <v>0.5</v>
      </c>
      <c r="O28" s="87"/>
      <c r="P28" s="122">
        <v>0.5</v>
      </c>
      <c r="Q28" s="88"/>
      <c r="R28" s="87"/>
      <c r="S28" s="122">
        <v>0.5</v>
      </c>
      <c r="T28" s="87"/>
      <c r="U28" s="122">
        <v>0.3</v>
      </c>
      <c r="V28" s="87"/>
      <c r="W28" s="122">
        <v>0.3</v>
      </c>
      <c r="X28" s="88"/>
      <c r="Y28" s="88"/>
      <c r="Z28" s="88"/>
      <c r="AA28" s="87"/>
      <c r="AB28" s="3">
        <v>0.3</v>
      </c>
      <c r="AC28" s="91">
        <v>0.3</v>
      </c>
      <c r="AD28" s="88"/>
      <c r="AE28" s="87"/>
      <c r="AF28" s="4">
        <v>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0.94499999999999995</v>
      </c>
      <c r="K31" s="87"/>
      <c r="L31" s="124">
        <v>0.94499999999999995</v>
      </c>
      <c r="M31" s="87"/>
      <c r="N31" s="124">
        <v>0.94499999999999995</v>
      </c>
      <c r="O31" s="87"/>
      <c r="P31" s="124">
        <v>0.94499999999999995</v>
      </c>
      <c r="Q31" s="88"/>
      <c r="R31" s="87"/>
      <c r="S31" s="124">
        <v>0.94499999999999995</v>
      </c>
      <c r="T31" s="87"/>
      <c r="U31" s="124">
        <v>0.98699999999999999</v>
      </c>
      <c r="V31" s="87"/>
      <c r="W31" s="124">
        <v>0.98699999999999999</v>
      </c>
      <c r="X31" s="88"/>
      <c r="Y31" s="88"/>
      <c r="Z31" s="88"/>
      <c r="AA31" s="87"/>
      <c r="AB31" s="7">
        <v>0.98699999999999999</v>
      </c>
      <c r="AC31" s="94">
        <v>0.98699999999999999</v>
      </c>
      <c r="AD31" s="88"/>
      <c r="AE31" s="87"/>
      <c r="AF31" s="8">
        <v>0.98699999999999999</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0.4</v>
      </c>
      <c r="K33" s="87"/>
      <c r="L33" s="123">
        <v>0.5</v>
      </c>
      <c r="M33" s="87"/>
      <c r="N33" s="123">
        <v>0.5</v>
      </c>
      <c r="O33" s="87"/>
      <c r="P33" s="123">
        <v>0.5</v>
      </c>
      <c r="Q33" s="88"/>
      <c r="R33" s="87"/>
      <c r="S33" s="123">
        <v>0.5</v>
      </c>
      <c r="T33" s="87"/>
      <c r="U33" s="123">
        <v>0.3</v>
      </c>
      <c r="V33" s="87"/>
      <c r="W33" s="123">
        <v>0.3</v>
      </c>
      <c r="X33" s="88"/>
      <c r="Y33" s="88"/>
      <c r="Z33" s="88"/>
      <c r="AA33" s="87"/>
      <c r="AB33" s="9">
        <v>0.3</v>
      </c>
      <c r="AC33" s="93">
        <v>0.3</v>
      </c>
      <c r="AD33" s="88"/>
      <c r="AE33" s="87"/>
      <c r="AF33" s="10">
        <v>0.3</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2">
        <v>0.4</v>
      </c>
      <c r="K36" s="87"/>
      <c r="L36" s="122">
        <v>0.5</v>
      </c>
      <c r="M36" s="87"/>
      <c r="N36" s="122">
        <v>0.5</v>
      </c>
      <c r="O36" s="87"/>
      <c r="P36" s="122">
        <v>0.5</v>
      </c>
      <c r="Q36" s="88"/>
      <c r="R36" s="87"/>
      <c r="S36" s="122">
        <v>0.5</v>
      </c>
      <c r="T36" s="87"/>
      <c r="U36" s="122">
        <v>0.3</v>
      </c>
      <c r="V36" s="87"/>
      <c r="W36" s="122">
        <v>0.3</v>
      </c>
      <c r="X36" s="88"/>
      <c r="Y36" s="88"/>
      <c r="Z36" s="88"/>
      <c r="AA36" s="87"/>
      <c r="AB36" s="3">
        <v>0.3</v>
      </c>
      <c r="AC36" s="91">
        <v>0.3</v>
      </c>
      <c r="AD36" s="88"/>
      <c r="AE36" s="87"/>
      <c r="AF36" s="4">
        <v>0.3</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0.6</v>
      </c>
      <c r="K39" s="87"/>
      <c r="L39" s="122">
        <v>0.6</v>
      </c>
      <c r="M39" s="87"/>
      <c r="N39" s="122">
        <v>0.6</v>
      </c>
      <c r="O39" s="87"/>
      <c r="P39" s="122">
        <v>0.6</v>
      </c>
      <c r="Q39" s="88"/>
      <c r="R39" s="87"/>
      <c r="S39" s="122">
        <v>0.6</v>
      </c>
      <c r="T39" s="87"/>
      <c r="U39" s="122">
        <v>0.6</v>
      </c>
      <c r="V39" s="87"/>
      <c r="W39" s="122">
        <v>0.6</v>
      </c>
      <c r="X39" s="88"/>
      <c r="Y39" s="88"/>
      <c r="Z39" s="88"/>
      <c r="AA39" s="87"/>
      <c r="AB39" s="3">
        <v>0.6</v>
      </c>
      <c r="AC39" s="91">
        <v>0.6</v>
      </c>
      <c r="AD39" s="88"/>
      <c r="AE39" s="87"/>
      <c r="AF39" s="4">
        <v>0.6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YvdzpikN0DD0PuUmeWiVYwnkM1bHXd+DcrjJRZARUbxR15ByJDzBzybsx9RfmCGHtEXYRJiusZAXwLJ5pAgYGg==" saltValue="J9rCt2nhVBeYo8WHRkoZk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65AE6C8-8C01-48E0-84EA-9FE6D45F4B2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CRED - Crediton (66/11kV)</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339</v>
      </c>
      <c r="J3" s="110"/>
      <c r="K3" s="110"/>
      <c r="L3" s="110"/>
      <c r="M3" s="110"/>
      <c r="N3" s="110"/>
      <c r="O3" s="110"/>
      <c r="P3" s="110"/>
      <c r="Q3" s="110"/>
      <c r="R3" s="110"/>
      <c r="S3" s="110"/>
      <c r="V3" s="112" t="s">
        <v>3</v>
      </c>
      <c r="W3" s="110"/>
      <c r="Y3" s="113" t="s">
        <v>340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341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342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343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8.3000000000000007</v>
      </c>
      <c r="K26" s="87"/>
      <c r="L26" s="122">
        <v>8.3000000000000007</v>
      </c>
      <c r="M26" s="87"/>
      <c r="N26" s="122">
        <v>8.3000000000000007</v>
      </c>
      <c r="O26" s="87"/>
      <c r="P26" s="122">
        <v>8.3000000000000007</v>
      </c>
      <c r="Q26" s="88"/>
      <c r="R26" s="87"/>
      <c r="S26" s="122">
        <v>8.3000000000000007</v>
      </c>
      <c r="T26" s="87"/>
      <c r="U26" s="122">
        <v>9.4</v>
      </c>
      <c r="V26" s="87"/>
      <c r="W26" s="122">
        <v>9.4</v>
      </c>
      <c r="X26" s="88"/>
      <c r="Y26" s="88"/>
      <c r="Z26" s="88"/>
      <c r="AA26" s="87"/>
      <c r="AB26" s="3">
        <v>9.4</v>
      </c>
      <c r="AC26" s="91">
        <v>9.4</v>
      </c>
      <c r="AD26" s="88"/>
      <c r="AE26" s="87"/>
      <c r="AF26" s="4">
        <v>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4.4000000000000004</v>
      </c>
      <c r="K28" s="87"/>
      <c r="L28" s="122">
        <v>4.4000000000000004</v>
      </c>
      <c r="M28" s="87"/>
      <c r="N28" s="122">
        <v>4.4000000000000004</v>
      </c>
      <c r="O28" s="87"/>
      <c r="P28" s="122">
        <v>4.5</v>
      </c>
      <c r="Q28" s="88"/>
      <c r="R28" s="87"/>
      <c r="S28" s="122">
        <v>4.5</v>
      </c>
      <c r="T28" s="87"/>
      <c r="U28" s="122">
        <v>4.7</v>
      </c>
      <c r="V28" s="87"/>
      <c r="W28" s="122">
        <v>4.7</v>
      </c>
      <c r="X28" s="88"/>
      <c r="Y28" s="88"/>
      <c r="Z28" s="88"/>
      <c r="AA28" s="87"/>
      <c r="AB28" s="3">
        <v>4.7</v>
      </c>
      <c r="AC28" s="91">
        <v>4.7</v>
      </c>
      <c r="AD28" s="88"/>
      <c r="AE28" s="87"/>
      <c r="AF28" s="4">
        <v>4.8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4</v>
      </c>
      <c r="K33" s="87"/>
      <c r="L33" s="123">
        <v>4</v>
      </c>
      <c r="M33" s="87"/>
      <c r="N33" s="123">
        <v>4</v>
      </c>
      <c r="O33" s="87"/>
      <c r="P33" s="123">
        <v>4.0999999999999996</v>
      </c>
      <c r="Q33" s="88"/>
      <c r="R33" s="87"/>
      <c r="S33" s="123">
        <v>4.0999999999999996</v>
      </c>
      <c r="T33" s="87"/>
      <c r="U33" s="123">
        <v>4.5</v>
      </c>
      <c r="V33" s="87"/>
      <c r="W33" s="123">
        <v>4.5</v>
      </c>
      <c r="X33" s="88"/>
      <c r="Y33" s="88"/>
      <c r="Z33" s="88"/>
      <c r="AA33" s="87"/>
      <c r="AB33" s="9">
        <v>4.5</v>
      </c>
      <c r="AC33" s="93">
        <v>4.5</v>
      </c>
      <c r="AD33" s="88"/>
      <c r="AE33" s="87"/>
      <c r="AF33" s="10">
        <v>4.5</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166</v>
      </c>
      <c r="K35" s="87"/>
      <c r="L35" s="121" t="s">
        <v>166</v>
      </c>
      <c r="M35" s="87"/>
      <c r="N35" s="121" t="s">
        <v>166</v>
      </c>
      <c r="O35" s="87"/>
      <c r="P35" s="121" t="s">
        <v>166</v>
      </c>
      <c r="Q35" s="88"/>
      <c r="R35" s="87"/>
      <c r="S35" s="121" t="s">
        <v>166</v>
      </c>
      <c r="T35" s="87"/>
      <c r="U35" s="121" t="s">
        <v>166</v>
      </c>
      <c r="V35" s="87"/>
      <c r="W35" s="121" t="s">
        <v>166</v>
      </c>
      <c r="X35" s="88"/>
      <c r="Y35" s="88"/>
      <c r="Z35" s="88"/>
      <c r="AA35" s="87"/>
      <c r="AB35" s="5" t="s">
        <v>166</v>
      </c>
      <c r="AC35" s="86" t="s">
        <v>166</v>
      </c>
      <c r="AD35" s="88"/>
      <c r="AE35" s="87"/>
      <c r="AF35" s="6" t="s">
        <v>166</v>
      </c>
    </row>
    <row r="36" spans="5:32" ht="13.15" customHeight="1" x14ac:dyDescent="0.25">
      <c r="E36" s="89" t="s">
        <v>39</v>
      </c>
      <c r="F36" s="88"/>
      <c r="G36" s="88"/>
      <c r="H36" s="88"/>
      <c r="I36" s="90"/>
      <c r="J36" s="122">
        <v>4</v>
      </c>
      <c r="K36" s="87"/>
      <c r="L36" s="122">
        <v>4</v>
      </c>
      <c r="M36" s="87"/>
      <c r="N36" s="122">
        <v>4</v>
      </c>
      <c r="O36" s="87"/>
      <c r="P36" s="122">
        <v>4.0999999999999996</v>
      </c>
      <c r="Q36" s="88"/>
      <c r="R36" s="87"/>
      <c r="S36" s="122">
        <v>4.0999999999999996</v>
      </c>
      <c r="T36" s="87"/>
      <c r="U36" s="122">
        <v>4.5</v>
      </c>
      <c r="V36" s="87"/>
      <c r="W36" s="122">
        <v>4.5</v>
      </c>
      <c r="X36" s="88"/>
      <c r="Y36" s="88"/>
      <c r="Z36" s="88"/>
      <c r="AA36" s="87"/>
      <c r="AB36" s="3">
        <v>4.5</v>
      </c>
      <c r="AC36" s="91">
        <v>4.5</v>
      </c>
      <c r="AD36" s="88"/>
      <c r="AE36" s="87"/>
      <c r="AF36" s="4">
        <v>4.5</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10</v>
      </c>
      <c r="K40" s="87"/>
      <c r="L40" s="122">
        <v>10</v>
      </c>
      <c r="M40" s="87"/>
      <c r="N40" s="122">
        <v>10</v>
      </c>
      <c r="O40" s="87"/>
      <c r="P40" s="122">
        <v>10</v>
      </c>
      <c r="Q40" s="88"/>
      <c r="R40" s="87"/>
      <c r="S40" s="122">
        <v>10</v>
      </c>
      <c r="T40" s="87"/>
      <c r="U40" s="122">
        <v>10</v>
      </c>
      <c r="V40" s="87"/>
      <c r="W40" s="122">
        <v>10</v>
      </c>
      <c r="X40" s="88"/>
      <c r="Y40" s="88"/>
      <c r="Z40" s="88"/>
      <c r="AA40" s="87"/>
      <c r="AB40" s="3">
        <v>10</v>
      </c>
      <c r="AC40" s="91">
        <v>10</v>
      </c>
      <c r="AD40" s="88"/>
      <c r="AE40" s="87"/>
      <c r="AF40" s="4">
        <v>10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DYENWECtZHq+qjEFcBt63f50peP7Z4h8UD5EyzBxDvfOXaI7kv4VO8D+/xL3byOZTGKSkj+gRPkKx2Q1vGTQA==" saltValue="z117PxHLzuDtvCpOCgRHb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28D94FE-DC3D-441D-94E7-B6EB9CCCD4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CRNE - Crows Nest (33/11kV)</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344</v>
      </c>
      <c r="J3" s="110"/>
      <c r="K3" s="110"/>
      <c r="L3" s="110"/>
      <c r="M3" s="110"/>
      <c r="N3" s="110"/>
      <c r="O3" s="110"/>
      <c r="P3" s="110"/>
      <c r="Q3" s="110"/>
      <c r="R3" s="110"/>
      <c r="S3" s="110"/>
      <c r="V3" s="112" t="s">
        <v>3</v>
      </c>
      <c r="W3" s="110"/>
      <c r="Y3" s="113" t="s">
        <v>345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347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348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5.0999999999999996</v>
      </c>
      <c r="K26" s="87"/>
      <c r="L26" s="122">
        <v>5.0999999999999996</v>
      </c>
      <c r="M26" s="87"/>
      <c r="N26" s="122">
        <v>5.0999999999999996</v>
      </c>
      <c r="O26" s="87"/>
      <c r="P26" s="122">
        <v>5.0999999999999996</v>
      </c>
      <c r="Q26" s="88"/>
      <c r="R26" s="87"/>
      <c r="S26" s="122">
        <v>5.0999999999999996</v>
      </c>
      <c r="T26" s="87"/>
      <c r="U26" s="122">
        <v>5.4</v>
      </c>
      <c r="V26" s="87"/>
      <c r="W26" s="122">
        <v>5.4</v>
      </c>
      <c r="X26" s="88"/>
      <c r="Y26" s="88"/>
      <c r="Z26" s="88"/>
      <c r="AA26" s="87"/>
      <c r="AB26" s="3">
        <v>5.4</v>
      </c>
      <c r="AC26" s="91">
        <v>5.4</v>
      </c>
      <c r="AD26" s="88"/>
      <c r="AE26" s="87"/>
      <c r="AF26" s="4">
        <v>5.4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0.6</v>
      </c>
      <c r="K28" s="87"/>
      <c r="L28" s="122">
        <v>0.6</v>
      </c>
      <c r="M28" s="87"/>
      <c r="N28" s="122">
        <v>0.6</v>
      </c>
      <c r="O28" s="87"/>
      <c r="P28" s="122">
        <v>0.6</v>
      </c>
      <c r="Q28" s="88"/>
      <c r="R28" s="87"/>
      <c r="S28" s="122">
        <v>0.6</v>
      </c>
      <c r="T28" s="87"/>
      <c r="U28" s="122">
        <v>0.4</v>
      </c>
      <c r="V28" s="87"/>
      <c r="W28" s="122">
        <v>0.4</v>
      </c>
      <c r="X28" s="88"/>
      <c r="Y28" s="88"/>
      <c r="Z28" s="88"/>
      <c r="AA28" s="87"/>
      <c r="AB28" s="3">
        <v>0.4</v>
      </c>
      <c r="AC28" s="91">
        <v>0.4</v>
      </c>
      <c r="AD28" s="88"/>
      <c r="AE28" s="87"/>
      <c r="AF28" s="4">
        <v>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v>
      </c>
      <c r="K31" s="87"/>
      <c r="L31" s="124">
        <v>0.99</v>
      </c>
      <c r="M31" s="87"/>
      <c r="N31" s="124">
        <v>0.99</v>
      </c>
      <c r="O31" s="87"/>
      <c r="P31" s="124">
        <v>0.99</v>
      </c>
      <c r="Q31" s="88"/>
      <c r="R31" s="87"/>
      <c r="S31" s="124">
        <v>0.99</v>
      </c>
      <c r="T31" s="87"/>
      <c r="U31" s="124">
        <v>0.96099999999999997</v>
      </c>
      <c r="V31" s="87"/>
      <c r="W31" s="124">
        <v>0.96099999999999997</v>
      </c>
      <c r="X31" s="88"/>
      <c r="Y31" s="88"/>
      <c r="Z31" s="88"/>
      <c r="AA31" s="87"/>
      <c r="AB31" s="7">
        <v>0.96099999999999997</v>
      </c>
      <c r="AC31" s="94">
        <v>0.96099999999999997</v>
      </c>
      <c r="AD31" s="88"/>
      <c r="AE31" s="87"/>
      <c r="AF31" s="8">
        <v>0.96099999999999997</v>
      </c>
    </row>
    <row r="32" spans="4:32" ht="13.15" customHeight="1" x14ac:dyDescent="0.25">
      <c r="E32" s="89" t="s">
        <v>34</v>
      </c>
      <c r="F32" s="88"/>
      <c r="G32" s="88"/>
      <c r="H32" s="88"/>
      <c r="I32" s="90"/>
      <c r="J32" s="122">
        <v>3</v>
      </c>
      <c r="K32" s="87"/>
      <c r="L32" s="122">
        <v>3</v>
      </c>
      <c r="M32" s="87"/>
      <c r="N32" s="122">
        <v>3</v>
      </c>
      <c r="O32" s="87"/>
      <c r="P32" s="122">
        <v>3</v>
      </c>
      <c r="Q32" s="88"/>
      <c r="R32" s="87"/>
      <c r="S32" s="122">
        <v>3</v>
      </c>
      <c r="T32" s="87"/>
      <c r="U32" s="122">
        <v>3</v>
      </c>
      <c r="V32" s="87"/>
      <c r="W32" s="122">
        <v>3</v>
      </c>
      <c r="X32" s="88"/>
      <c r="Y32" s="88"/>
      <c r="Z32" s="88"/>
      <c r="AA32" s="87"/>
      <c r="AB32" s="3">
        <v>3</v>
      </c>
      <c r="AC32" s="91">
        <v>3</v>
      </c>
      <c r="AD32" s="88"/>
      <c r="AE32" s="87"/>
      <c r="AF32" s="4">
        <v>3</v>
      </c>
    </row>
    <row r="33" spans="5:32" ht="13.15" customHeight="1" x14ac:dyDescent="0.25">
      <c r="E33" s="92" t="s">
        <v>35</v>
      </c>
      <c r="F33" s="88"/>
      <c r="G33" s="88"/>
      <c r="H33" s="88"/>
      <c r="I33" s="90"/>
      <c r="J33" s="123">
        <v>0.6</v>
      </c>
      <c r="K33" s="87"/>
      <c r="L33" s="123">
        <v>0.6</v>
      </c>
      <c r="M33" s="87"/>
      <c r="N33" s="123">
        <v>0.6</v>
      </c>
      <c r="O33" s="87"/>
      <c r="P33" s="123">
        <v>0.6</v>
      </c>
      <c r="Q33" s="88"/>
      <c r="R33" s="87"/>
      <c r="S33" s="123">
        <v>0.6</v>
      </c>
      <c r="T33" s="87"/>
      <c r="U33" s="123">
        <v>0.4</v>
      </c>
      <c r="V33" s="87"/>
      <c r="W33" s="123">
        <v>0.4</v>
      </c>
      <c r="X33" s="88"/>
      <c r="Y33" s="88"/>
      <c r="Z33" s="88"/>
      <c r="AA33" s="87"/>
      <c r="AB33" s="9">
        <v>0.4</v>
      </c>
      <c r="AC33" s="93">
        <v>0.4</v>
      </c>
      <c r="AD33" s="88"/>
      <c r="AE33" s="87"/>
      <c r="AF33" s="10">
        <v>0.4</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349</v>
      </c>
      <c r="K35" s="87"/>
      <c r="L35" s="121" t="s">
        <v>349</v>
      </c>
      <c r="M35" s="87"/>
      <c r="N35" s="121" t="s">
        <v>349</v>
      </c>
      <c r="O35" s="87"/>
      <c r="P35" s="121" t="s">
        <v>349</v>
      </c>
      <c r="Q35" s="88"/>
      <c r="R35" s="87"/>
      <c r="S35" s="121" t="s">
        <v>349</v>
      </c>
      <c r="T35" s="87"/>
      <c r="U35" s="121" t="s">
        <v>349</v>
      </c>
      <c r="V35" s="87"/>
      <c r="W35" s="121" t="s">
        <v>349</v>
      </c>
      <c r="X35" s="88"/>
      <c r="Y35" s="88"/>
      <c r="Z35" s="88"/>
      <c r="AA35" s="87"/>
      <c r="AB35" s="5" t="s">
        <v>349</v>
      </c>
      <c r="AC35" s="86" t="s">
        <v>349</v>
      </c>
      <c r="AD35" s="88"/>
      <c r="AE35" s="87"/>
      <c r="AF35" s="6" t="s">
        <v>349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ZSP1OZOQLm76LEWSfSrQCk3LONO9xLBQtRXBvdXGVjqwpA5rys7IAB5nQpmUKfKCe0XP/tqn+c/Woug+rJQhTw==" saltValue="x0uMqOFbgbFrufj4gBlt2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41B58019-6E90-49F6-BA15-ED1D0AC53B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CROY - Croydon (66/22kV)</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350</v>
      </c>
      <c r="J3" s="110"/>
      <c r="K3" s="110"/>
      <c r="L3" s="110"/>
      <c r="M3" s="110"/>
      <c r="N3" s="110"/>
      <c r="O3" s="110"/>
      <c r="P3" s="110"/>
      <c r="Q3" s="110"/>
      <c r="R3" s="110"/>
      <c r="S3" s="110"/>
      <c r="V3" s="112" t="s">
        <v>3</v>
      </c>
      <c r="W3" s="110"/>
      <c r="Y3" s="113" t="s">
        <v>263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351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352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11.3</v>
      </c>
      <c r="K26" s="87"/>
      <c r="L26" s="122">
        <v>11.3</v>
      </c>
      <c r="M26" s="87"/>
      <c r="N26" s="122">
        <v>11.3</v>
      </c>
      <c r="O26" s="87"/>
      <c r="P26" s="122">
        <v>11.3</v>
      </c>
      <c r="Q26" s="88"/>
      <c r="R26" s="87"/>
      <c r="S26" s="122">
        <v>11.3</v>
      </c>
      <c r="T26" s="87"/>
      <c r="U26" s="122">
        <v>13.9</v>
      </c>
      <c r="V26" s="87"/>
      <c r="W26" s="122">
        <v>13.9</v>
      </c>
      <c r="X26" s="88"/>
      <c r="Y26" s="88"/>
      <c r="Z26" s="88"/>
      <c r="AA26" s="87"/>
      <c r="AB26" s="3">
        <v>13.9</v>
      </c>
      <c r="AC26" s="91">
        <v>13.9</v>
      </c>
      <c r="AD26" s="88"/>
      <c r="AE26" s="87"/>
      <c r="AF26" s="4">
        <v>13.9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4.7</v>
      </c>
      <c r="K28" s="87"/>
      <c r="L28" s="122">
        <v>4.7</v>
      </c>
      <c r="M28" s="87"/>
      <c r="N28" s="122">
        <v>4.7</v>
      </c>
      <c r="O28" s="87"/>
      <c r="P28" s="122">
        <v>4.7</v>
      </c>
      <c r="Q28" s="88"/>
      <c r="R28" s="87"/>
      <c r="S28" s="122">
        <v>4.8</v>
      </c>
      <c r="T28" s="87"/>
      <c r="U28" s="122">
        <v>3.8</v>
      </c>
      <c r="V28" s="87"/>
      <c r="W28" s="122">
        <v>3.8</v>
      </c>
      <c r="X28" s="88"/>
      <c r="Y28" s="88"/>
      <c r="Z28" s="88"/>
      <c r="AA28" s="87"/>
      <c r="AB28" s="3">
        <v>3.8</v>
      </c>
      <c r="AC28" s="91">
        <v>3.8</v>
      </c>
      <c r="AD28" s="88"/>
      <c r="AE28" s="87"/>
      <c r="AF28" s="4">
        <v>3.8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6.5</v>
      </c>
      <c r="K32" s="87"/>
      <c r="L32" s="122">
        <v>6.5</v>
      </c>
      <c r="M32" s="87"/>
      <c r="N32" s="122">
        <v>6.5</v>
      </c>
      <c r="O32" s="87"/>
      <c r="P32" s="122">
        <v>6.5</v>
      </c>
      <c r="Q32" s="88"/>
      <c r="R32" s="87"/>
      <c r="S32" s="122">
        <v>6.5</v>
      </c>
      <c r="T32" s="87"/>
      <c r="U32" s="122">
        <v>7.2</v>
      </c>
      <c r="V32" s="87"/>
      <c r="W32" s="122">
        <v>7.2</v>
      </c>
      <c r="X32" s="88"/>
      <c r="Y32" s="88"/>
      <c r="Z32" s="88"/>
      <c r="AA32" s="87"/>
      <c r="AB32" s="3">
        <v>7.2</v>
      </c>
      <c r="AC32" s="91">
        <v>7.2</v>
      </c>
      <c r="AD32" s="88"/>
      <c r="AE32" s="87"/>
      <c r="AF32" s="4">
        <v>7.2</v>
      </c>
    </row>
    <row r="33" spans="5:32" ht="13.15" customHeight="1" x14ac:dyDescent="0.25">
      <c r="E33" s="92" t="s">
        <v>35</v>
      </c>
      <c r="F33" s="88"/>
      <c r="G33" s="88"/>
      <c r="H33" s="88"/>
      <c r="I33" s="90"/>
      <c r="J33" s="123">
        <v>4.2</v>
      </c>
      <c r="K33" s="87"/>
      <c r="L33" s="123">
        <v>4.2</v>
      </c>
      <c r="M33" s="87"/>
      <c r="N33" s="123">
        <v>4.3</v>
      </c>
      <c r="O33" s="87"/>
      <c r="P33" s="123">
        <v>4.3</v>
      </c>
      <c r="Q33" s="88"/>
      <c r="R33" s="87"/>
      <c r="S33" s="123">
        <v>4.3</v>
      </c>
      <c r="T33" s="87"/>
      <c r="U33" s="123">
        <v>3.6</v>
      </c>
      <c r="V33" s="87"/>
      <c r="W33" s="123">
        <v>3.6</v>
      </c>
      <c r="X33" s="88"/>
      <c r="Y33" s="88"/>
      <c r="Z33" s="88"/>
      <c r="AA33" s="87"/>
      <c r="AB33" s="9">
        <v>3.6</v>
      </c>
      <c r="AC33" s="93">
        <v>3.5</v>
      </c>
      <c r="AD33" s="88"/>
      <c r="AE33" s="87"/>
      <c r="AF33" s="10">
        <v>3.6</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353</v>
      </c>
      <c r="K35" s="87"/>
      <c r="L35" s="121" t="s">
        <v>353</v>
      </c>
      <c r="M35" s="87"/>
      <c r="N35" s="121" t="s">
        <v>353</v>
      </c>
      <c r="O35" s="87"/>
      <c r="P35" s="121" t="s">
        <v>353</v>
      </c>
      <c r="Q35" s="88"/>
      <c r="R35" s="87"/>
      <c r="S35" s="121" t="s">
        <v>353</v>
      </c>
      <c r="T35" s="87"/>
      <c r="U35" s="121" t="s">
        <v>353</v>
      </c>
      <c r="V35" s="87"/>
      <c r="W35" s="121" t="s">
        <v>353</v>
      </c>
      <c r="X35" s="88"/>
      <c r="Y35" s="88"/>
      <c r="Z35" s="88"/>
      <c r="AA35" s="87"/>
      <c r="AB35" s="5" t="s">
        <v>353</v>
      </c>
      <c r="AC35" s="86" t="s">
        <v>353</v>
      </c>
      <c r="AD35" s="88"/>
      <c r="AE35" s="87"/>
      <c r="AF35" s="6" t="s">
        <v>353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AETwGAPDZuV9dh1baUOq9mbzNq98mQURMjhxgMQQfpyvQZbxK36CkZuIj6SPFIAFXqYlr1B7Cnk9+B7VeAc4w==" saltValue="KeUSS5o4GK9uMoJo27+mt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0033812-40F0-47FA-B208-F2D66BE2E61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CUNN - Cunnamulla (66/22kV)</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60</v>
      </c>
      <c r="J3" s="110"/>
      <c r="K3" s="110"/>
      <c r="L3" s="110"/>
      <c r="M3" s="110"/>
      <c r="N3" s="110"/>
      <c r="O3" s="110"/>
      <c r="P3" s="110"/>
      <c r="Q3" s="110"/>
      <c r="R3" s="110"/>
      <c r="S3" s="110"/>
      <c r="V3" s="112" t="s">
        <v>3</v>
      </c>
      <c r="W3" s="110"/>
      <c r="Y3" s="113" t="s">
        <v>61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63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64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70</v>
      </c>
      <c r="K26" s="87"/>
      <c r="L26" s="122">
        <v>70</v>
      </c>
      <c r="M26" s="87"/>
      <c r="N26" s="122">
        <v>70</v>
      </c>
      <c r="O26" s="87"/>
      <c r="P26" s="122">
        <v>70</v>
      </c>
      <c r="Q26" s="88"/>
      <c r="R26" s="87"/>
      <c r="S26" s="122">
        <v>70</v>
      </c>
      <c r="T26" s="87"/>
      <c r="U26" s="122">
        <v>73.5</v>
      </c>
      <c r="V26" s="87"/>
      <c r="W26" s="122">
        <v>73.5</v>
      </c>
      <c r="X26" s="88"/>
      <c r="Y26" s="88"/>
      <c r="Z26" s="88"/>
      <c r="AA26" s="87"/>
      <c r="AB26" s="3">
        <v>73.5</v>
      </c>
      <c r="AC26" s="91">
        <v>73.5</v>
      </c>
      <c r="AD26" s="88"/>
      <c r="AE26" s="87"/>
      <c r="AF26" s="4">
        <v>73.5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35.200000000000003</v>
      </c>
      <c r="K28" s="87"/>
      <c r="L28" s="122">
        <v>35.1</v>
      </c>
      <c r="M28" s="87"/>
      <c r="N28" s="122">
        <v>35.1</v>
      </c>
      <c r="O28" s="87"/>
      <c r="P28" s="122">
        <v>35.1</v>
      </c>
      <c r="Q28" s="88"/>
      <c r="R28" s="87"/>
      <c r="S28" s="122">
        <v>35.1</v>
      </c>
      <c r="T28" s="87"/>
      <c r="U28" s="122">
        <v>16.8</v>
      </c>
      <c r="V28" s="87"/>
      <c r="W28" s="122">
        <v>16.7</v>
      </c>
      <c r="X28" s="88"/>
      <c r="Y28" s="88"/>
      <c r="Z28" s="88"/>
      <c r="AA28" s="87"/>
      <c r="AB28" s="3">
        <v>16.5</v>
      </c>
      <c r="AC28" s="91">
        <v>16.399999999999999</v>
      </c>
      <c r="AD28" s="88"/>
      <c r="AE28" s="87"/>
      <c r="AF28" s="4">
        <v>16.399999999999999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0.96399999999999997</v>
      </c>
      <c r="K31" s="87"/>
      <c r="L31" s="124">
        <v>0.96399999999999997</v>
      </c>
      <c r="M31" s="87"/>
      <c r="N31" s="124">
        <v>0.96399999999999997</v>
      </c>
      <c r="O31" s="87"/>
      <c r="P31" s="124">
        <v>0.96399999999999997</v>
      </c>
      <c r="Q31" s="88"/>
      <c r="R31" s="87"/>
      <c r="S31" s="124">
        <v>0.96399999999999997</v>
      </c>
      <c r="T31" s="87"/>
      <c r="U31" s="124">
        <v>0.97799999999999998</v>
      </c>
      <c r="V31" s="87"/>
      <c r="W31" s="124">
        <v>0.97799999999999998</v>
      </c>
      <c r="X31" s="88"/>
      <c r="Y31" s="88"/>
      <c r="Z31" s="88"/>
      <c r="AA31" s="87"/>
      <c r="AB31" s="7">
        <v>0.97799999999999998</v>
      </c>
      <c r="AC31" s="94">
        <v>0.97799999999999998</v>
      </c>
      <c r="AD31" s="88"/>
      <c r="AE31" s="87"/>
      <c r="AF31" s="8">
        <v>0.97799999999999998</v>
      </c>
    </row>
    <row r="32" spans="4:32" ht="13.15" customHeight="1" x14ac:dyDescent="0.25">
      <c r="E32" s="89" t="s">
        <v>34</v>
      </c>
      <c r="F32" s="88"/>
      <c r="G32" s="88"/>
      <c r="H32" s="88"/>
      <c r="I32" s="90"/>
      <c r="J32" s="122">
        <v>38.5</v>
      </c>
      <c r="K32" s="87"/>
      <c r="L32" s="122">
        <v>38.5</v>
      </c>
      <c r="M32" s="87"/>
      <c r="N32" s="122">
        <v>38.5</v>
      </c>
      <c r="O32" s="87"/>
      <c r="P32" s="122">
        <v>38.5</v>
      </c>
      <c r="Q32" s="88"/>
      <c r="R32" s="87"/>
      <c r="S32" s="122">
        <v>38.5</v>
      </c>
      <c r="T32" s="87"/>
      <c r="U32" s="122">
        <v>40.299999999999997</v>
      </c>
      <c r="V32" s="87"/>
      <c r="W32" s="122">
        <v>40.299999999999997</v>
      </c>
      <c r="X32" s="88"/>
      <c r="Y32" s="88"/>
      <c r="Z32" s="88"/>
      <c r="AA32" s="87"/>
      <c r="AB32" s="3">
        <v>40.299999999999997</v>
      </c>
      <c r="AC32" s="91">
        <v>40.299999999999997</v>
      </c>
      <c r="AD32" s="88"/>
      <c r="AE32" s="87"/>
      <c r="AF32" s="4">
        <v>40.299999999999997</v>
      </c>
    </row>
    <row r="33" spans="5:32" ht="13.15" customHeight="1" x14ac:dyDescent="0.25">
      <c r="E33" s="92" t="s">
        <v>35</v>
      </c>
      <c r="F33" s="88"/>
      <c r="G33" s="88"/>
      <c r="H33" s="88"/>
      <c r="I33" s="90"/>
      <c r="J33" s="123">
        <v>29.7</v>
      </c>
      <c r="K33" s="87"/>
      <c r="L33" s="123">
        <v>29.6</v>
      </c>
      <c r="M33" s="87"/>
      <c r="N33" s="123">
        <v>29.5</v>
      </c>
      <c r="O33" s="87"/>
      <c r="P33" s="123">
        <v>29.6</v>
      </c>
      <c r="Q33" s="88"/>
      <c r="R33" s="87"/>
      <c r="S33" s="123">
        <v>29.6</v>
      </c>
      <c r="T33" s="87"/>
      <c r="U33" s="123">
        <v>16.5</v>
      </c>
      <c r="V33" s="87"/>
      <c r="W33" s="123">
        <v>16.399999999999999</v>
      </c>
      <c r="X33" s="88"/>
      <c r="Y33" s="88"/>
      <c r="Z33" s="88"/>
      <c r="AA33" s="87"/>
      <c r="AB33" s="9">
        <v>16.3</v>
      </c>
      <c r="AC33" s="93">
        <v>16.2</v>
      </c>
      <c r="AD33" s="88"/>
      <c r="AE33" s="87"/>
      <c r="AF33" s="10">
        <v>16.2</v>
      </c>
    </row>
    <row r="34" spans="5:32" ht="20.25" customHeight="1" x14ac:dyDescent="0.25">
      <c r="E34" s="89" t="s">
        <v>36</v>
      </c>
      <c r="F34" s="88"/>
      <c r="G34" s="88"/>
      <c r="H34" s="88"/>
      <c r="I34" s="90"/>
      <c r="J34" s="121">
        <v>1.5</v>
      </c>
      <c r="K34" s="87"/>
      <c r="L34" s="121">
        <v>1.5</v>
      </c>
      <c r="M34" s="87"/>
      <c r="N34" s="121">
        <v>1.5</v>
      </c>
      <c r="O34" s="87"/>
      <c r="P34" s="121">
        <v>1.5</v>
      </c>
      <c r="Q34" s="88"/>
      <c r="R34" s="87"/>
      <c r="S34" s="121">
        <v>1.5</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65</v>
      </c>
      <c r="K35" s="87"/>
      <c r="L35" s="121" t="s">
        <v>65</v>
      </c>
      <c r="M35" s="87"/>
      <c r="N35" s="121" t="s">
        <v>65</v>
      </c>
      <c r="O35" s="87"/>
      <c r="P35" s="121" t="s">
        <v>65</v>
      </c>
      <c r="Q35" s="88"/>
      <c r="R35" s="87"/>
      <c r="S35" s="121" t="s">
        <v>65</v>
      </c>
      <c r="T35" s="87"/>
      <c r="U35" s="121" t="s">
        <v>65</v>
      </c>
      <c r="V35" s="87"/>
      <c r="W35" s="121" t="s">
        <v>65</v>
      </c>
      <c r="X35" s="88"/>
      <c r="Y35" s="88"/>
      <c r="Z35" s="88"/>
      <c r="AA35" s="87"/>
      <c r="AB35" s="5" t="s">
        <v>65</v>
      </c>
      <c r="AC35" s="86" t="s">
        <v>65</v>
      </c>
      <c r="AD35" s="88"/>
      <c r="AE35" s="87"/>
      <c r="AF35" s="6" t="s">
        <v>65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3iTuv4p+GwRShn1Ejv4acDXv2/ld1BXalKbDkfKYCiiRqJeHvbt7PLjvq5qAa2EAcx3dIKxhrf+DeZERw8zjBw==" saltValue="ROuhyZUo1bK01bhVVfQj0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5106E0E-5A16-4002-B51B-C6E2DC75113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ALSH - Alan Sherriff (132/11kV)</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AJ51"/>
  <sheetViews>
    <sheetView showGridLines="0" topLeftCell="A2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354</v>
      </c>
      <c r="J3" s="110"/>
      <c r="K3" s="110"/>
      <c r="L3" s="110"/>
      <c r="M3" s="110"/>
      <c r="N3" s="110"/>
      <c r="O3" s="110"/>
      <c r="P3" s="110"/>
      <c r="Q3" s="110"/>
      <c r="R3" s="110"/>
      <c r="S3" s="110"/>
      <c r="V3" s="112" t="s">
        <v>3</v>
      </c>
      <c r="W3" s="110"/>
      <c r="Y3" s="113" t="s">
        <v>355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356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357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358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47.6</v>
      </c>
      <c r="K26" s="87"/>
      <c r="L26" s="122">
        <v>47.6</v>
      </c>
      <c r="M26" s="87"/>
      <c r="N26" s="122">
        <v>47.6</v>
      </c>
      <c r="O26" s="87"/>
      <c r="P26" s="122">
        <v>47.6</v>
      </c>
      <c r="Q26" s="88"/>
      <c r="R26" s="87"/>
      <c r="S26" s="122">
        <v>47.6</v>
      </c>
      <c r="T26" s="87"/>
      <c r="U26" s="122">
        <v>50.9</v>
      </c>
      <c r="V26" s="87"/>
      <c r="W26" s="122">
        <v>50.9</v>
      </c>
      <c r="X26" s="88"/>
      <c r="Y26" s="88"/>
      <c r="Z26" s="88"/>
      <c r="AA26" s="87"/>
      <c r="AB26" s="3">
        <v>50.9</v>
      </c>
      <c r="AC26" s="91">
        <v>50.9</v>
      </c>
      <c r="AD26" s="88"/>
      <c r="AE26" s="87"/>
      <c r="AF26" s="4">
        <v>50.9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19.3</v>
      </c>
      <c r="K28" s="87"/>
      <c r="L28" s="122">
        <v>19.2</v>
      </c>
      <c r="M28" s="87"/>
      <c r="N28" s="122">
        <v>19.2</v>
      </c>
      <c r="O28" s="87"/>
      <c r="P28" s="122">
        <v>19.2</v>
      </c>
      <c r="Q28" s="88"/>
      <c r="R28" s="87"/>
      <c r="S28" s="122">
        <v>19.2</v>
      </c>
      <c r="T28" s="87"/>
      <c r="U28" s="122">
        <v>13.6</v>
      </c>
      <c r="V28" s="87"/>
      <c r="W28" s="122">
        <v>13.5</v>
      </c>
      <c r="X28" s="88"/>
      <c r="Y28" s="88"/>
      <c r="Z28" s="88"/>
      <c r="AA28" s="87"/>
      <c r="AB28" s="3">
        <v>13.4</v>
      </c>
      <c r="AC28" s="91">
        <v>13.3</v>
      </c>
      <c r="AD28" s="88"/>
      <c r="AE28" s="87"/>
      <c r="AF28" s="4">
        <v>13.3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0.96399999999999997</v>
      </c>
      <c r="K31" s="87"/>
      <c r="L31" s="124">
        <v>0.96399999999999997</v>
      </c>
      <c r="M31" s="87"/>
      <c r="N31" s="124">
        <v>0.96399999999999997</v>
      </c>
      <c r="O31" s="87"/>
      <c r="P31" s="124">
        <v>0.96399999999999997</v>
      </c>
      <c r="Q31" s="88"/>
      <c r="R31" s="87"/>
      <c r="S31" s="124">
        <v>0.96399999999999997</v>
      </c>
      <c r="T31" s="87"/>
      <c r="U31" s="124">
        <v>0.97399999999999998</v>
      </c>
      <c r="V31" s="87"/>
      <c r="W31" s="124">
        <v>0.97399999999999998</v>
      </c>
      <c r="X31" s="88"/>
      <c r="Y31" s="88"/>
      <c r="Z31" s="88"/>
      <c r="AA31" s="87"/>
      <c r="AB31" s="7">
        <v>0.97399999999999998</v>
      </c>
      <c r="AC31" s="94">
        <v>0.97399999999999998</v>
      </c>
      <c r="AD31" s="88"/>
      <c r="AE31" s="87"/>
      <c r="AF31" s="8">
        <v>0.97399999999999998</v>
      </c>
    </row>
    <row r="32" spans="4:32" ht="13.15" customHeight="1" x14ac:dyDescent="0.25">
      <c r="E32" s="89" t="s">
        <v>34</v>
      </c>
      <c r="F32" s="88"/>
      <c r="G32" s="88"/>
      <c r="H32" s="88"/>
      <c r="I32" s="90"/>
      <c r="J32" s="122">
        <v>26.4</v>
      </c>
      <c r="K32" s="87"/>
      <c r="L32" s="122">
        <v>26.4</v>
      </c>
      <c r="M32" s="87"/>
      <c r="N32" s="122">
        <v>26.4</v>
      </c>
      <c r="O32" s="87"/>
      <c r="P32" s="122">
        <v>26.4</v>
      </c>
      <c r="Q32" s="88"/>
      <c r="R32" s="87"/>
      <c r="S32" s="122">
        <v>26.4</v>
      </c>
      <c r="T32" s="87"/>
      <c r="U32" s="122">
        <v>28.1</v>
      </c>
      <c r="V32" s="87"/>
      <c r="W32" s="122">
        <v>28.1</v>
      </c>
      <c r="X32" s="88"/>
      <c r="Y32" s="88"/>
      <c r="Z32" s="88"/>
      <c r="AA32" s="87"/>
      <c r="AB32" s="3">
        <v>28.1</v>
      </c>
      <c r="AC32" s="91">
        <v>28.1</v>
      </c>
      <c r="AD32" s="88"/>
      <c r="AE32" s="87"/>
      <c r="AF32" s="4">
        <v>28.1</v>
      </c>
    </row>
    <row r="33" spans="5:32" ht="13.15" customHeight="1" x14ac:dyDescent="0.25">
      <c r="E33" s="92" t="s">
        <v>35</v>
      </c>
      <c r="F33" s="88"/>
      <c r="G33" s="88"/>
      <c r="H33" s="88"/>
      <c r="I33" s="90"/>
      <c r="J33" s="123">
        <v>16.899999999999999</v>
      </c>
      <c r="K33" s="87"/>
      <c r="L33" s="123">
        <v>16.8</v>
      </c>
      <c r="M33" s="87"/>
      <c r="N33" s="123">
        <v>16.8</v>
      </c>
      <c r="O33" s="87"/>
      <c r="P33" s="123">
        <v>16.8</v>
      </c>
      <c r="Q33" s="88"/>
      <c r="R33" s="87"/>
      <c r="S33" s="123">
        <v>16.8</v>
      </c>
      <c r="T33" s="87"/>
      <c r="U33" s="123">
        <v>12.7</v>
      </c>
      <c r="V33" s="87"/>
      <c r="W33" s="123">
        <v>12.6</v>
      </c>
      <c r="X33" s="88"/>
      <c r="Y33" s="88"/>
      <c r="Z33" s="88"/>
      <c r="AA33" s="87"/>
      <c r="AB33" s="9">
        <v>12.5</v>
      </c>
      <c r="AC33" s="93">
        <v>12.4</v>
      </c>
      <c r="AD33" s="88"/>
      <c r="AE33" s="87"/>
      <c r="AF33" s="10">
        <v>12.4</v>
      </c>
    </row>
    <row r="34" spans="5:32" ht="20.25" customHeight="1" x14ac:dyDescent="0.25">
      <c r="E34" s="89" t="s">
        <v>36</v>
      </c>
      <c r="F34" s="88"/>
      <c r="G34" s="88"/>
      <c r="H34" s="88"/>
      <c r="I34" s="90"/>
      <c r="J34" s="121">
        <v>0.8</v>
      </c>
      <c r="K34" s="87"/>
      <c r="L34" s="121">
        <v>0.8</v>
      </c>
      <c r="M34" s="87"/>
      <c r="N34" s="121">
        <v>0.8</v>
      </c>
      <c r="O34" s="87"/>
      <c r="P34" s="121">
        <v>0.8</v>
      </c>
      <c r="Q34" s="88"/>
      <c r="R34" s="87"/>
      <c r="S34" s="121">
        <v>0.8</v>
      </c>
      <c r="T34" s="87"/>
      <c r="U34" s="121">
        <v>0.6</v>
      </c>
      <c r="V34" s="87"/>
      <c r="W34" s="121">
        <v>0.6</v>
      </c>
      <c r="X34" s="88"/>
      <c r="Y34" s="88"/>
      <c r="Z34" s="88"/>
      <c r="AA34" s="87"/>
      <c r="AB34" s="11">
        <v>0.6</v>
      </c>
      <c r="AC34" s="86">
        <v>0.6</v>
      </c>
      <c r="AD34" s="88"/>
      <c r="AE34" s="87"/>
      <c r="AF34" s="12">
        <v>0.6</v>
      </c>
    </row>
    <row r="35" spans="5:32" ht="20.25" customHeight="1" x14ac:dyDescent="0.25">
      <c r="E35" s="89" t="s">
        <v>37</v>
      </c>
      <c r="F35" s="88"/>
      <c r="G35" s="88"/>
      <c r="H35" s="88"/>
      <c r="I35" s="90"/>
      <c r="J35" s="121" t="s">
        <v>58</v>
      </c>
      <c r="K35" s="87"/>
      <c r="L35" s="121" t="s">
        <v>58</v>
      </c>
      <c r="M35" s="87"/>
      <c r="N35" s="121" t="s">
        <v>58</v>
      </c>
      <c r="O35" s="87"/>
      <c r="P35" s="121" t="s">
        <v>58</v>
      </c>
      <c r="Q35" s="88"/>
      <c r="R35" s="87"/>
      <c r="S35" s="121" t="s">
        <v>58</v>
      </c>
      <c r="T35" s="87"/>
      <c r="U35" s="121" t="s">
        <v>58</v>
      </c>
      <c r="V35" s="87"/>
      <c r="W35" s="121" t="s">
        <v>58</v>
      </c>
      <c r="X35" s="88"/>
      <c r="Y35" s="88"/>
      <c r="Z35" s="88"/>
      <c r="AA35" s="87"/>
      <c r="AB35" s="5" t="s">
        <v>58</v>
      </c>
      <c r="AC35" s="86" t="s">
        <v>58</v>
      </c>
      <c r="AD35" s="88"/>
      <c r="AE35" s="87"/>
      <c r="AF35" s="6" t="s">
        <v>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k9ELMetPposybKXKutBLpEgk7rTzQPqe8bUhtyvyrdUKocbONQOuLsSy61derA9ue91m/JgU3KdA9pa6lQgYBw==" saltValue="A+oPanUssl7BI3ih7RMlG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12617532-9AD3-4C27-8CA5-CB4237AFF54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DACE - Dalby Central (33/11kV)</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359</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360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361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362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42.6</v>
      </c>
      <c r="K26" s="87"/>
      <c r="L26" s="122">
        <v>42.6</v>
      </c>
      <c r="M26" s="87"/>
      <c r="N26" s="122">
        <v>42.6</v>
      </c>
      <c r="O26" s="87"/>
      <c r="P26" s="122">
        <v>42.6</v>
      </c>
      <c r="Q26" s="88"/>
      <c r="R26" s="87"/>
      <c r="S26" s="122">
        <v>42.6</v>
      </c>
      <c r="T26" s="87"/>
      <c r="U26" s="122">
        <v>39.799999999999997</v>
      </c>
      <c r="V26" s="87"/>
      <c r="W26" s="122">
        <v>39.799999999999997</v>
      </c>
      <c r="X26" s="88"/>
      <c r="Y26" s="88"/>
      <c r="Z26" s="88"/>
      <c r="AA26" s="87"/>
      <c r="AB26" s="3">
        <v>39.799999999999997</v>
      </c>
      <c r="AC26" s="91">
        <v>39.799999999999997</v>
      </c>
      <c r="AD26" s="88"/>
      <c r="AE26" s="87"/>
      <c r="AF26" s="4">
        <v>39.799999999999997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36.200000000000003</v>
      </c>
      <c r="K28" s="87"/>
      <c r="L28" s="122">
        <v>36.4</v>
      </c>
      <c r="M28" s="87"/>
      <c r="N28" s="122">
        <v>36.5</v>
      </c>
      <c r="O28" s="87"/>
      <c r="P28" s="122">
        <v>36.799999999999997</v>
      </c>
      <c r="Q28" s="88"/>
      <c r="R28" s="87"/>
      <c r="S28" s="122">
        <v>37.1</v>
      </c>
      <c r="T28" s="87"/>
      <c r="U28" s="122">
        <v>16.399999999999999</v>
      </c>
      <c r="V28" s="87"/>
      <c r="W28" s="122">
        <v>16.5</v>
      </c>
      <c r="X28" s="88"/>
      <c r="Y28" s="88"/>
      <c r="Z28" s="88"/>
      <c r="AA28" s="87"/>
      <c r="AB28" s="3">
        <v>16.399999999999999</v>
      </c>
      <c r="AC28" s="91">
        <v>16.399999999999999</v>
      </c>
      <c r="AD28" s="88"/>
      <c r="AE28" s="87"/>
      <c r="AF28" s="4">
        <v>16.5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0.98399999999999999</v>
      </c>
      <c r="K31" s="87"/>
      <c r="L31" s="124">
        <v>0.98399999999999999</v>
      </c>
      <c r="M31" s="87"/>
      <c r="N31" s="124">
        <v>0.98399999999999999</v>
      </c>
      <c r="O31" s="87"/>
      <c r="P31" s="124">
        <v>0.98399999999999999</v>
      </c>
      <c r="Q31" s="88"/>
      <c r="R31" s="87"/>
      <c r="S31" s="124">
        <v>0.98399999999999999</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28.1</v>
      </c>
      <c r="K32" s="87"/>
      <c r="L32" s="122">
        <v>28.1</v>
      </c>
      <c r="M32" s="87"/>
      <c r="N32" s="122">
        <v>28.1</v>
      </c>
      <c r="O32" s="87"/>
      <c r="P32" s="122">
        <v>28.1</v>
      </c>
      <c r="Q32" s="88"/>
      <c r="R32" s="87"/>
      <c r="S32" s="122">
        <v>28.1</v>
      </c>
      <c r="T32" s="87"/>
      <c r="U32" s="122">
        <v>26.3</v>
      </c>
      <c r="V32" s="87"/>
      <c r="W32" s="122">
        <v>26.3</v>
      </c>
      <c r="X32" s="88"/>
      <c r="Y32" s="88"/>
      <c r="Z32" s="88"/>
      <c r="AA32" s="87"/>
      <c r="AB32" s="3">
        <v>26.3</v>
      </c>
      <c r="AC32" s="91">
        <v>26.3</v>
      </c>
      <c r="AD32" s="88"/>
      <c r="AE32" s="87"/>
      <c r="AF32" s="4">
        <v>26.3</v>
      </c>
    </row>
    <row r="33" spans="5:32" ht="13.15" customHeight="1" x14ac:dyDescent="0.25">
      <c r="E33" s="92" t="s">
        <v>35</v>
      </c>
      <c r="F33" s="88"/>
      <c r="G33" s="88"/>
      <c r="H33" s="88"/>
      <c r="I33" s="90"/>
      <c r="J33" s="123">
        <v>29.7</v>
      </c>
      <c r="K33" s="87"/>
      <c r="L33" s="123">
        <v>29.9</v>
      </c>
      <c r="M33" s="87"/>
      <c r="N33" s="123">
        <v>30</v>
      </c>
      <c r="O33" s="87"/>
      <c r="P33" s="123">
        <v>30.2</v>
      </c>
      <c r="Q33" s="88"/>
      <c r="R33" s="87"/>
      <c r="S33" s="123">
        <v>30.4</v>
      </c>
      <c r="T33" s="87"/>
      <c r="U33" s="123">
        <v>16</v>
      </c>
      <c r="V33" s="87"/>
      <c r="W33" s="123">
        <v>16</v>
      </c>
      <c r="X33" s="88"/>
      <c r="Y33" s="88"/>
      <c r="Z33" s="88"/>
      <c r="AA33" s="87"/>
      <c r="AB33" s="9">
        <v>16</v>
      </c>
      <c r="AC33" s="93">
        <v>16</v>
      </c>
      <c r="AD33" s="88"/>
      <c r="AE33" s="87"/>
      <c r="AF33" s="10">
        <v>16.100000000000001</v>
      </c>
    </row>
    <row r="34" spans="5:32" ht="20.25" customHeight="1" x14ac:dyDescent="0.25">
      <c r="E34" s="89" t="s">
        <v>36</v>
      </c>
      <c r="F34" s="88"/>
      <c r="G34" s="88"/>
      <c r="H34" s="88"/>
      <c r="I34" s="90"/>
      <c r="J34" s="121">
        <v>1.5</v>
      </c>
      <c r="K34" s="87"/>
      <c r="L34" s="121">
        <v>1.5</v>
      </c>
      <c r="M34" s="87"/>
      <c r="N34" s="121">
        <v>1.5</v>
      </c>
      <c r="O34" s="87"/>
      <c r="P34" s="121">
        <v>1.5</v>
      </c>
      <c r="Q34" s="88"/>
      <c r="R34" s="87"/>
      <c r="S34" s="121">
        <v>1.5</v>
      </c>
      <c r="T34" s="87"/>
      <c r="U34" s="121">
        <v>0.8</v>
      </c>
      <c r="V34" s="87"/>
      <c r="W34" s="121">
        <v>0.8</v>
      </c>
      <c r="X34" s="88"/>
      <c r="Y34" s="88"/>
      <c r="Z34" s="88"/>
      <c r="AA34" s="87"/>
      <c r="AB34" s="11">
        <v>0.8</v>
      </c>
      <c r="AC34" s="86">
        <v>0.8</v>
      </c>
      <c r="AD34" s="88"/>
      <c r="AE34" s="87"/>
      <c r="AF34" s="12">
        <v>0.8</v>
      </c>
    </row>
    <row r="35" spans="5:32" ht="20.25" customHeight="1" x14ac:dyDescent="0.25">
      <c r="E35" s="89" t="s">
        <v>37</v>
      </c>
      <c r="F35" s="88"/>
      <c r="G35" s="88"/>
      <c r="H35" s="88"/>
      <c r="I35" s="90"/>
      <c r="J35" s="121" t="s">
        <v>353</v>
      </c>
      <c r="K35" s="87"/>
      <c r="L35" s="121" t="s">
        <v>353</v>
      </c>
      <c r="M35" s="87"/>
      <c r="N35" s="121" t="s">
        <v>353</v>
      </c>
      <c r="O35" s="87"/>
      <c r="P35" s="121" t="s">
        <v>353</v>
      </c>
      <c r="Q35" s="88"/>
      <c r="R35" s="87"/>
      <c r="S35" s="121" t="s">
        <v>353</v>
      </c>
      <c r="T35" s="87"/>
      <c r="U35" s="121" t="s">
        <v>353</v>
      </c>
      <c r="V35" s="87"/>
      <c r="W35" s="121" t="s">
        <v>353</v>
      </c>
      <c r="X35" s="88"/>
      <c r="Y35" s="88"/>
      <c r="Z35" s="88"/>
      <c r="AA35" s="87"/>
      <c r="AB35" s="5" t="s">
        <v>353</v>
      </c>
      <c r="AC35" s="86" t="s">
        <v>353</v>
      </c>
      <c r="AD35" s="88"/>
      <c r="AE35" s="87"/>
      <c r="AF35" s="6" t="s">
        <v>353</v>
      </c>
    </row>
    <row r="36" spans="5:32" ht="13.15" customHeight="1" x14ac:dyDescent="0.25">
      <c r="E36" s="89" t="s">
        <v>39</v>
      </c>
      <c r="F36" s="88"/>
      <c r="G36" s="88"/>
      <c r="H36" s="88"/>
      <c r="I36" s="90"/>
      <c r="J36" s="122">
        <v>1.6</v>
      </c>
      <c r="K36" s="87"/>
      <c r="L36" s="122">
        <v>1.8</v>
      </c>
      <c r="M36" s="87"/>
      <c r="N36" s="122">
        <v>1.9</v>
      </c>
      <c r="O36" s="87"/>
      <c r="P36" s="122">
        <v>2.1</v>
      </c>
      <c r="Q36" s="88"/>
      <c r="R36" s="87"/>
      <c r="S36" s="122">
        <v>2.2999999999999998</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2.4</v>
      </c>
      <c r="K39" s="87"/>
      <c r="L39" s="122">
        <v>2.4</v>
      </c>
      <c r="M39" s="87"/>
      <c r="N39" s="122">
        <v>2.4</v>
      </c>
      <c r="O39" s="87"/>
      <c r="P39" s="122">
        <v>2.4</v>
      </c>
      <c r="Q39" s="88"/>
      <c r="R39" s="87"/>
      <c r="S39" s="122">
        <v>2.4</v>
      </c>
      <c r="T39" s="87"/>
      <c r="U39" s="122">
        <v>2.4</v>
      </c>
      <c r="V39" s="87"/>
      <c r="W39" s="122">
        <v>2.4</v>
      </c>
      <c r="X39" s="88"/>
      <c r="Y39" s="88"/>
      <c r="Z39" s="88"/>
      <c r="AA39" s="87"/>
      <c r="AB39" s="3">
        <v>2.4</v>
      </c>
      <c r="AC39" s="91">
        <v>2.4</v>
      </c>
      <c r="AD39" s="88"/>
      <c r="AE39" s="87"/>
      <c r="AF39" s="4">
        <v>2.4</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sm49hk40BxTWD4m45WeLs3GHETJntApdu4NQhQ3K+Vz6FwthlEv0gFegw8WAb+m+z7d4rW2QYXROHOzGUZ5OA==" saltValue="rAXHPT/0WlSdm7xceDDcn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AB4850E-3AA5-49CF-9D6C-CB0A85D655A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DAGL - Dan Gleeson (66/11kV)</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363</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364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365</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366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367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5.0999999999999996</v>
      </c>
      <c r="K26" s="87"/>
      <c r="L26" s="122">
        <v>5.0999999999999996</v>
      </c>
      <c r="M26" s="87"/>
      <c r="N26" s="122">
        <v>5.0999999999999996</v>
      </c>
      <c r="O26" s="87"/>
      <c r="P26" s="122">
        <v>5.0999999999999996</v>
      </c>
      <c r="Q26" s="88"/>
      <c r="R26" s="87"/>
      <c r="S26" s="122">
        <v>5.0999999999999996</v>
      </c>
      <c r="T26" s="87"/>
      <c r="U26" s="122">
        <v>5.9</v>
      </c>
      <c r="V26" s="87"/>
      <c r="W26" s="122">
        <v>5.9</v>
      </c>
      <c r="X26" s="88"/>
      <c r="Y26" s="88"/>
      <c r="Z26" s="88"/>
      <c r="AA26" s="87"/>
      <c r="AB26" s="3">
        <v>5.9</v>
      </c>
      <c r="AC26" s="91">
        <v>5.9</v>
      </c>
      <c r="AD26" s="88"/>
      <c r="AE26" s="87"/>
      <c r="AF26" s="4">
        <v>5.9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2.5</v>
      </c>
      <c r="K28" s="87"/>
      <c r="L28" s="122">
        <v>3</v>
      </c>
      <c r="M28" s="87"/>
      <c r="N28" s="122">
        <v>3.5</v>
      </c>
      <c r="O28" s="87"/>
      <c r="P28" s="122">
        <v>3.5</v>
      </c>
      <c r="Q28" s="88"/>
      <c r="R28" s="87"/>
      <c r="S28" s="122">
        <v>3.5</v>
      </c>
      <c r="T28" s="87"/>
      <c r="U28" s="122">
        <v>2.2000000000000002</v>
      </c>
      <c r="V28" s="87"/>
      <c r="W28" s="122">
        <v>2.7</v>
      </c>
      <c r="X28" s="88"/>
      <c r="Y28" s="88"/>
      <c r="Z28" s="88"/>
      <c r="AA28" s="87"/>
      <c r="AB28" s="3">
        <v>3.1</v>
      </c>
      <c r="AC28" s="91">
        <v>3.1</v>
      </c>
      <c r="AD28" s="88"/>
      <c r="AE28" s="87"/>
      <c r="AF28" s="4">
        <v>3.1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0.96899999999999997</v>
      </c>
      <c r="K31" s="87"/>
      <c r="L31" s="124">
        <v>0.96899999999999997</v>
      </c>
      <c r="M31" s="87"/>
      <c r="N31" s="124">
        <v>0.96899999999999997</v>
      </c>
      <c r="O31" s="87"/>
      <c r="P31" s="124">
        <v>0.96899999999999997</v>
      </c>
      <c r="Q31" s="88"/>
      <c r="R31" s="87"/>
      <c r="S31" s="124">
        <v>0.96899999999999997</v>
      </c>
      <c r="T31" s="87"/>
      <c r="U31" s="124">
        <v>0.98199999999999998</v>
      </c>
      <c r="V31" s="87"/>
      <c r="W31" s="124">
        <v>0.98199999999999998</v>
      </c>
      <c r="X31" s="88"/>
      <c r="Y31" s="88"/>
      <c r="Z31" s="88"/>
      <c r="AA31" s="87"/>
      <c r="AB31" s="7">
        <v>0.98199999999999998</v>
      </c>
      <c r="AC31" s="94">
        <v>0.98199999999999998</v>
      </c>
      <c r="AD31" s="88"/>
      <c r="AE31" s="87"/>
      <c r="AF31" s="8">
        <v>0.98199999999999998</v>
      </c>
    </row>
    <row r="32" spans="4:32" ht="13.15" customHeight="1" x14ac:dyDescent="0.25">
      <c r="E32" s="89" t="s">
        <v>34</v>
      </c>
      <c r="F32" s="88"/>
      <c r="G32" s="88"/>
      <c r="H32" s="88"/>
      <c r="I32" s="90"/>
      <c r="J32" s="122">
        <v>2.9</v>
      </c>
      <c r="K32" s="87"/>
      <c r="L32" s="122">
        <v>2.9</v>
      </c>
      <c r="M32" s="87"/>
      <c r="N32" s="122">
        <v>2.9</v>
      </c>
      <c r="O32" s="87"/>
      <c r="P32" s="122">
        <v>2.9</v>
      </c>
      <c r="Q32" s="88"/>
      <c r="R32" s="87"/>
      <c r="S32" s="122">
        <v>2.9</v>
      </c>
      <c r="T32" s="87"/>
      <c r="U32" s="122">
        <v>3</v>
      </c>
      <c r="V32" s="87"/>
      <c r="W32" s="122">
        <v>3</v>
      </c>
      <c r="X32" s="88"/>
      <c r="Y32" s="88"/>
      <c r="Z32" s="88"/>
      <c r="AA32" s="87"/>
      <c r="AB32" s="3">
        <v>3</v>
      </c>
      <c r="AC32" s="91">
        <v>3</v>
      </c>
      <c r="AD32" s="88"/>
      <c r="AE32" s="87"/>
      <c r="AF32" s="4">
        <v>3</v>
      </c>
    </row>
    <row r="33" spans="5:32" ht="13.15" customHeight="1" x14ac:dyDescent="0.25">
      <c r="E33" s="92" t="s">
        <v>35</v>
      </c>
      <c r="F33" s="88"/>
      <c r="G33" s="88"/>
      <c r="H33" s="88"/>
      <c r="I33" s="90"/>
      <c r="J33" s="123">
        <v>2.2999999999999998</v>
      </c>
      <c r="K33" s="87"/>
      <c r="L33" s="123">
        <v>2.8</v>
      </c>
      <c r="M33" s="87"/>
      <c r="N33" s="123">
        <v>3.3</v>
      </c>
      <c r="O33" s="87"/>
      <c r="P33" s="123">
        <v>3.3</v>
      </c>
      <c r="Q33" s="88"/>
      <c r="R33" s="87"/>
      <c r="S33" s="123">
        <v>3.3</v>
      </c>
      <c r="T33" s="87"/>
      <c r="U33" s="123">
        <v>2</v>
      </c>
      <c r="V33" s="87"/>
      <c r="W33" s="123">
        <v>2.5</v>
      </c>
      <c r="X33" s="88"/>
      <c r="Y33" s="88"/>
      <c r="Z33" s="88"/>
      <c r="AA33" s="87"/>
      <c r="AB33" s="9">
        <v>2.9</v>
      </c>
      <c r="AC33" s="93">
        <v>2.9</v>
      </c>
      <c r="AD33" s="88"/>
      <c r="AE33" s="87"/>
      <c r="AF33" s="10">
        <v>2.9</v>
      </c>
    </row>
    <row r="34" spans="5:32" ht="20.25" customHeight="1" x14ac:dyDescent="0.25">
      <c r="E34" s="89" t="s">
        <v>36</v>
      </c>
      <c r="F34" s="88"/>
      <c r="G34" s="88"/>
      <c r="H34" s="88"/>
      <c r="I34" s="90"/>
      <c r="J34" s="121">
        <v>0.1</v>
      </c>
      <c r="K34" s="87"/>
      <c r="L34" s="121">
        <v>0.1</v>
      </c>
      <c r="M34" s="87"/>
      <c r="N34" s="121">
        <v>0.2</v>
      </c>
      <c r="O34" s="87"/>
      <c r="P34" s="121">
        <v>0.2</v>
      </c>
      <c r="Q34" s="88"/>
      <c r="R34" s="87"/>
      <c r="S34" s="121">
        <v>0.2</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105</v>
      </c>
      <c r="K35" s="87"/>
      <c r="L35" s="121" t="s">
        <v>105</v>
      </c>
      <c r="M35" s="87"/>
      <c r="N35" s="121" t="s">
        <v>105</v>
      </c>
      <c r="O35" s="87"/>
      <c r="P35" s="121" t="s">
        <v>105</v>
      </c>
      <c r="Q35" s="88"/>
      <c r="R35" s="87"/>
      <c r="S35" s="121" t="s">
        <v>105</v>
      </c>
      <c r="T35" s="87"/>
      <c r="U35" s="121" t="s">
        <v>105</v>
      </c>
      <c r="V35" s="87"/>
      <c r="W35" s="121" t="s">
        <v>105</v>
      </c>
      <c r="X35" s="88"/>
      <c r="Y35" s="88"/>
      <c r="Z35" s="88"/>
      <c r="AA35" s="87"/>
      <c r="AB35" s="5" t="s">
        <v>105</v>
      </c>
      <c r="AC35" s="86" t="s">
        <v>105</v>
      </c>
      <c r="AD35" s="88"/>
      <c r="AE35" s="87"/>
      <c r="AF35" s="6" t="s">
        <v>105</v>
      </c>
    </row>
    <row r="36" spans="5:32" ht="13.15" customHeight="1" x14ac:dyDescent="0.25">
      <c r="E36" s="89" t="s">
        <v>39</v>
      </c>
      <c r="F36" s="88"/>
      <c r="G36" s="88"/>
      <c r="H36" s="88"/>
      <c r="I36" s="90"/>
      <c r="J36" s="121"/>
      <c r="K36" s="87"/>
      <c r="L36" s="121"/>
      <c r="M36" s="87"/>
      <c r="N36" s="122">
        <v>0.4</v>
      </c>
      <c r="O36" s="87"/>
      <c r="P36" s="122">
        <v>0.4</v>
      </c>
      <c r="Q36" s="88"/>
      <c r="R36" s="87"/>
      <c r="S36" s="122">
        <v>0.4</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0.6</v>
      </c>
      <c r="K40" s="87"/>
      <c r="L40" s="122">
        <v>0.6</v>
      </c>
      <c r="M40" s="87"/>
      <c r="N40" s="122">
        <v>0.6</v>
      </c>
      <c r="O40" s="87"/>
      <c r="P40" s="122">
        <v>0.6</v>
      </c>
      <c r="Q40" s="88"/>
      <c r="R40" s="87"/>
      <c r="S40" s="122">
        <v>0.6</v>
      </c>
      <c r="T40" s="87"/>
      <c r="U40" s="122">
        <v>0.6</v>
      </c>
      <c r="V40" s="87"/>
      <c r="W40" s="122">
        <v>0.6</v>
      </c>
      <c r="X40" s="88"/>
      <c r="Y40" s="88"/>
      <c r="Z40" s="88"/>
      <c r="AA40" s="87"/>
      <c r="AB40" s="3">
        <v>0.6</v>
      </c>
      <c r="AC40" s="91">
        <v>0.6</v>
      </c>
      <c r="AD40" s="88"/>
      <c r="AE40" s="87"/>
      <c r="AF40" s="4">
        <v>0.6</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RtbKZcRroF4AMswwOZTamTSuJgufMjgD12aAn4JtgDU+MMyZMNDlmQJlzDrJcLjzIJUtcZJ79Sa/kNJFWaGLWA==" saltValue="rmdN5+Ibz1JEg2c35bhQz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CAEDBB5-D4B4-41FB-828E-6474F934064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DEGI - Degilbo (66/11kV)</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AJ51"/>
  <sheetViews>
    <sheetView showGridLines="0"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368</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369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370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371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24.2</v>
      </c>
      <c r="K26" s="87"/>
      <c r="L26" s="122">
        <v>24.2</v>
      </c>
      <c r="M26" s="87"/>
      <c r="N26" s="122">
        <v>24.2</v>
      </c>
      <c r="O26" s="87"/>
      <c r="P26" s="122">
        <v>24.2</v>
      </c>
      <c r="Q26" s="88"/>
      <c r="R26" s="87"/>
      <c r="S26" s="122">
        <v>24.2</v>
      </c>
      <c r="T26" s="87"/>
      <c r="U26" s="122">
        <v>25.9</v>
      </c>
      <c r="V26" s="87"/>
      <c r="W26" s="122">
        <v>25.9</v>
      </c>
      <c r="X26" s="88"/>
      <c r="Y26" s="88"/>
      <c r="Z26" s="88"/>
      <c r="AA26" s="87"/>
      <c r="AB26" s="3">
        <v>25.9</v>
      </c>
      <c r="AC26" s="91">
        <v>25.9</v>
      </c>
      <c r="AD26" s="88"/>
      <c r="AE26" s="87"/>
      <c r="AF26" s="4">
        <v>25.9</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5</v>
      </c>
      <c r="K28" s="87"/>
      <c r="L28" s="122">
        <v>4.9000000000000004</v>
      </c>
      <c r="M28" s="87"/>
      <c r="N28" s="122">
        <v>4.8</v>
      </c>
      <c r="O28" s="87"/>
      <c r="P28" s="122">
        <v>4.7</v>
      </c>
      <c r="Q28" s="88"/>
      <c r="R28" s="87"/>
      <c r="S28" s="122">
        <v>4.7</v>
      </c>
      <c r="T28" s="87"/>
      <c r="U28" s="122">
        <v>4</v>
      </c>
      <c r="V28" s="87"/>
      <c r="W28" s="122">
        <v>3.9</v>
      </c>
      <c r="X28" s="88"/>
      <c r="Y28" s="88"/>
      <c r="Z28" s="88"/>
      <c r="AA28" s="87"/>
      <c r="AB28" s="3">
        <v>3.8</v>
      </c>
      <c r="AC28" s="91">
        <v>3.7</v>
      </c>
      <c r="AD28" s="88"/>
      <c r="AE28" s="87"/>
      <c r="AF28" s="4">
        <v>3.6</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0.92800000000000005</v>
      </c>
      <c r="K31" s="87"/>
      <c r="L31" s="124">
        <v>0.92800000000000005</v>
      </c>
      <c r="M31" s="87"/>
      <c r="N31" s="124">
        <v>0.92800000000000005</v>
      </c>
      <c r="O31" s="87"/>
      <c r="P31" s="124">
        <v>0.92800000000000005</v>
      </c>
      <c r="Q31" s="88"/>
      <c r="R31" s="87"/>
      <c r="S31" s="124">
        <v>0.92800000000000005</v>
      </c>
      <c r="T31" s="87"/>
      <c r="U31" s="124">
        <v>0.94099999999999995</v>
      </c>
      <c r="V31" s="87"/>
      <c r="W31" s="124">
        <v>0.94099999999999995</v>
      </c>
      <c r="X31" s="88"/>
      <c r="Y31" s="88"/>
      <c r="Z31" s="88"/>
      <c r="AA31" s="87"/>
      <c r="AB31" s="7">
        <v>0.94099999999999995</v>
      </c>
      <c r="AC31" s="94">
        <v>0.94099999999999995</v>
      </c>
      <c r="AD31" s="88"/>
      <c r="AE31" s="87"/>
      <c r="AF31" s="8">
        <v>0.94099999999999995</v>
      </c>
    </row>
    <row r="32" spans="4:32" ht="13.15" customHeight="1" x14ac:dyDescent="0.25">
      <c r="E32" s="89" t="s">
        <v>34</v>
      </c>
      <c r="F32" s="88"/>
      <c r="G32" s="88"/>
      <c r="H32" s="88"/>
      <c r="I32" s="90"/>
      <c r="J32" s="122">
        <v>13.2</v>
      </c>
      <c r="K32" s="87"/>
      <c r="L32" s="122">
        <v>13.2</v>
      </c>
      <c r="M32" s="87"/>
      <c r="N32" s="122">
        <v>13.2</v>
      </c>
      <c r="O32" s="87"/>
      <c r="P32" s="122">
        <v>13.2</v>
      </c>
      <c r="Q32" s="88"/>
      <c r="R32" s="87"/>
      <c r="S32" s="122">
        <v>13.2</v>
      </c>
      <c r="T32" s="87"/>
      <c r="U32" s="122">
        <v>14.4</v>
      </c>
      <c r="V32" s="87"/>
      <c r="W32" s="122">
        <v>14.4</v>
      </c>
      <c r="X32" s="88"/>
      <c r="Y32" s="88"/>
      <c r="Z32" s="88"/>
      <c r="AA32" s="87"/>
      <c r="AB32" s="3">
        <v>14.4</v>
      </c>
      <c r="AC32" s="91">
        <v>14.4</v>
      </c>
      <c r="AD32" s="88"/>
      <c r="AE32" s="87"/>
      <c r="AF32" s="4">
        <v>14.4</v>
      </c>
    </row>
    <row r="33" spans="5:32" ht="13.15" customHeight="1" x14ac:dyDescent="0.25">
      <c r="E33" s="92" t="s">
        <v>35</v>
      </c>
      <c r="F33" s="88"/>
      <c r="G33" s="88"/>
      <c r="H33" s="88"/>
      <c r="I33" s="90"/>
      <c r="J33" s="123">
        <v>4.9000000000000004</v>
      </c>
      <c r="K33" s="87"/>
      <c r="L33" s="123">
        <v>4.8</v>
      </c>
      <c r="M33" s="87"/>
      <c r="N33" s="123">
        <v>4.5999999999999996</v>
      </c>
      <c r="O33" s="87"/>
      <c r="P33" s="123">
        <v>4.5999999999999996</v>
      </c>
      <c r="Q33" s="88"/>
      <c r="R33" s="87"/>
      <c r="S33" s="123">
        <v>4.5</v>
      </c>
      <c r="T33" s="87"/>
      <c r="U33" s="123">
        <v>3.7</v>
      </c>
      <c r="V33" s="87"/>
      <c r="W33" s="123">
        <v>3.6</v>
      </c>
      <c r="X33" s="88"/>
      <c r="Y33" s="88"/>
      <c r="Z33" s="88"/>
      <c r="AA33" s="87"/>
      <c r="AB33" s="9">
        <v>3.5</v>
      </c>
      <c r="AC33" s="93">
        <v>3.4</v>
      </c>
      <c r="AD33" s="88"/>
      <c r="AE33" s="87"/>
      <c r="AF33" s="10">
        <v>3.4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105</v>
      </c>
      <c r="K35" s="87"/>
      <c r="L35" s="121" t="s">
        <v>105</v>
      </c>
      <c r="M35" s="87"/>
      <c r="N35" s="121" t="s">
        <v>105</v>
      </c>
      <c r="O35" s="87"/>
      <c r="P35" s="121" t="s">
        <v>105</v>
      </c>
      <c r="Q35" s="88"/>
      <c r="R35" s="87"/>
      <c r="S35" s="121" t="s">
        <v>105</v>
      </c>
      <c r="T35" s="87"/>
      <c r="U35" s="121" t="s">
        <v>105</v>
      </c>
      <c r="V35" s="87"/>
      <c r="W35" s="121" t="s">
        <v>105</v>
      </c>
      <c r="X35" s="88"/>
      <c r="Y35" s="88"/>
      <c r="Z35" s="88"/>
      <c r="AA35" s="87"/>
      <c r="AB35" s="5" t="s">
        <v>105</v>
      </c>
      <c r="AC35" s="86" t="s">
        <v>105</v>
      </c>
      <c r="AD35" s="88"/>
      <c r="AE35" s="87"/>
      <c r="AF35" s="6" t="s">
        <v>105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azOIAp/NaF5fbLFK6y4QnRdp6Ca+k76LFsf8ORwqKDSKPj5pFVXbPxEccrtVzHC4XKHsZ2tSqMFCrwMvvS4Wrw==" saltValue="bg+Nljn4R89JT8kTWbsKz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B37EE90-F905-43FF-9ECB-CA4EF4D26E5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DIMB - Dimbulah (66/22kV)</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F5A8-0007-4D31-A598-EAA3C1876C76}">
  <sheetPr codeName="Sheet66"/>
  <dimension ref="A1:AJ51"/>
  <sheetViews>
    <sheetView showGridLines="0" topLeftCell="A29" workbookViewId="0">
      <selection activeCell="E48" sqref="E48"/>
    </sheetView>
  </sheetViews>
  <sheetFormatPr defaultRowHeight="15" x14ac:dyDescent="0.25"/>
  <cols>
    <col min="1" max="2" width="0.140625" style="35" customWidth="1"/>
    <col min="3" max="4" width="0" style="35" hidden="1" customWidth="1"/>
    <col min="5" max="5" width="13.28515625" style="35" customWidth="1"/>
    <col min="6" max="6" width="0.140625" style="35" customWidth="1"/>
    <col min="7" max="8" width="0.28515625" style="35" customWidth="1"/>
    <col min="9" max="9" width="6.28515625" style="35" customWidth="1"/>
    <col min="10" max="10" width="0.42578125" style="35" customWidth="1"/>
    <col min="11" max="11" width="6.5703125" style="35" customWidth="1"/>
    <col min="12" max="12" width="5.5703125" style="35" customWidth="1"/>
    <col min="13" max="13" width="1.42578125" style="35" customWidth="1"/>
    <col min="14" max="14" width="0.28515625" style="35" customWidth="1"/>
    <col min="15" max="15" width="6.85546875" style="35" customWidth="1"/>
    <col min="16" max="16" width="3.140625" style="35" customWidth="1"/>
    <col min="17" max="17" width="0.42578125" style="35" customWidth="1"/>
    <col min="18" max="18" width="3.5703125" style="35" customWidth="1"/>
    <col min="19" max="19" width="6.85546875" style="35" customWidth="1"/>
    <col min="20" max="20" width="0.28515625" style="35" customWidth="1"/>
    <col min="21" max="21" width="0.42578125" style="35" customWidth="1"/>
    <col min="22" max="22" width="6.7109375" style="35" customWidth="1"/>
    <col min="23" max="23" width="1.42578125" style="35" customWidth="1"/>
    <col min="24" max="24" width="0.5703125" style="35" customWidth="1"/>
    <col min="25" max="25" width="1.28515625" style="35" customWidth="1"/>
    <col min="26" max="26" width="1.5703125" style="35" customWidth="1"/>
    <col min="27" max="27" width="2.140625" style="35" customWidth="1"/>
    <col min="28" max="28" width="7" style="35" customWidth="1"/>
    <col min="29" max="29" width="0.7109375" style="35" customWidth="1"/>
    <col min="30" max="30" width="0.42578125" style="35" customWidth="1"/>
    <col min="31" max="31" width="6" style="35" customWidth="1"/>
    <col min="32" max="32" width="7" style="35" customWidth="1"/>
    <col min="33" max="33" width="0" style="35" hidden="1" customWidth="1"/>
    <col min="34" max="34" width="1.140625" style="35" customWidth="1"/>
    <col min="35" max="35" width="0" style="35" hidden="1" customWidth="1"/>
    <col min="36" max="36" width="0.42578125" style="35" customWidth="1"/>
    <col min="37" max="37" width="8.85546875" style="35" customWidth="1"/>
    <col min="38" max="16384" width="9.140625" style="35"/>
  </cols>
  <sheetData>
    <row r="1" spans="1:36" ht="18" customHeight="1" x14ac:dyDescent="0.25">
      <c r="C1" s="174" t="s">
        <v>0</v>
      </c>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row>
    <row r="2" spans="1:36" ht="4.7" customHeight="1" x14ac:dyDescent="0.25"/>
    <row r="3" spans="1:36" x14ac:dyDescent="0.25">
      <c r="B3" s="169" t="s">
        <v>1</v>
      </c>
      <c r="C3" s="168"/>
      <c r="D3" s="168"/>
      <c r="E3" s="168"/>
      <c r="F3" s="168"/>
      <c r="I3" s="175" t="s">
        <v>372</v>
      </c>
      <c r="J3" s="168"/>
      <c r="K3" s="168"/>
      <c r="L3" s="168"/>
      <c r="M3" s="168"/>
      <c r="N3" s="168"/>
      <c r="O3" s="168"/>
      <c r="P3" s="168"/>
      <c r="Q3" s="168"/>
      <c r="R3" s="168"/>
      <c r="S3" s="168"/>
      <c r="V3" s="176" t="s">
        <v>3</v>
      </c>
      <c r="W3" s="168"/>
      <c r="Y3" s="177" t="s">
        <v>95</v>
      </c>
      <c r="Z3" s="168"/>
      <c r="AA3" s="168"/>
      <c r="AB3" s="168"/>
      <c r="AC3" s="168"/>
      <c r="AD3" s="168"/>
      <c r="AE3" s="168"/>
      <c r="AF3" s="168"/>
      <c r="AG3" s="168"/>
      <c r="AH3" s="168"/>
      <c r="AI3" s="168"/>
    </row>
    <row r="4" spans="1:36" x14ac:dyDescent="0.25">
      <c r="I4" s="168"/>
      <c r="J4" s="168"/>
      <c r="K4" s="168"/>
      <c r="L4" s="168"/>
      <c r="M4" s="168"/>
      <c r="N4" s="168"/>
      <c r="O4" s="168"/>
      <c r="P4" s="168"/>
      <c r="Q4" s="168"/>
      <c r="R4" s="168"/>
      <c r="S4" s="168"/>
      <c r="V4" s="168"/>
      <c r="W4" s="168"/>
      <c r="Y4" s="168"/>
      <c r="Z4" s="168"/>
      <c r="AA4" s="168"/>
      <c r="AB4" s="168"/>
      <c r="AC4" s="168"/>
      <c r="AD4" s="168"/>
      <c r="AE4" s="168"/>
      <c r="AF4" s="168"/>
      <c r="AG4" s="168"/>
      <c r="AH4" s="168"/>
      <c r="AI4" s="168"/>
    </row>
    <row r="5" spans="1:36" x14ac:dyDescent="0.25">
      <c r="I5" s="168"/>
      <c r="J5" s="168"/>
      <c r="K5" s="168"/>
      <c r="L5" s="168"/>
      <c r="M5" s="168"/>
      <c r="N5" s="168"/>
      <c r="O5" s="168"/>
      <c r="P5" s="168"/>
      <c r="Q5" s="168"/>
      <c r="R5" s="168"/>
      <c r="S5" s="168"/>
      <c r="Y5" s="168"/>
      <c r="Z5" s="168"/>
      <c r="AA5" s="168"/>
      <c r="AB5" s="168"/>
      <c r="AC5" s="168"/>
      <c r="AD5" s="168"/>
      <c r="AE5" s="168"/>
      <c r="AF5" s="168"/>
      <c r="AG5" s="168"/>
      <c r="AH5" s="168"/>
      <c r="AI5" s="168"/>
    </row>
    <row r="6" spans="1:36" ht="2.1" customHeight="1" x14ac:dyDescent="0.25"/>
    <row r="7" spans="1:36" x14ac:dyDescent="0.25">
      <c r="B7" s="169" t="s">
        <v>5</v>
      </c>
      <c r="C7" s="168"/>
      <c r="D7" s="168"/>
      <c r="E7" s="168"/>
      <c r="F7" s="168"/>
      <c r="I7" s="167" t="s">
        <v>54</v>
      </c>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row>
    <row r="8" spans="1:36" x14ac:dyDescent="0.25">
      <c r="B8" s="168"/>
      <c r="C8" s="168"/>
      <c r="D8" s="168"/>
      <c r="E8" s="168"/>
      <c r="F8" s="168"/>
    </row>
    <row r="9" spans="1:36" x14ac:dyDescent="0.25">
      <c r="B9" s="168"/>
      <c r="C9" s="168"/>
      <c r="D9" s="168"/>
      <c r="E9" s="168"/>
      <c r="F9" s="168"/>
      <c r="I9" s="167" t="s">
        <v>373</v>
      </c>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row>
    <row r="10" spans="1:36" ht="11.45" customHeight="1" x14ac:dyDescent="0.25">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row>
    <row r="11" spans="1:36" ht="1.7" customHeight="1" x14ac:dyDescent="0.25"/>
    <row r="12" spans="1:36" ht="12" customHeight="1" x14ac:dyDescent="0.25">
      <c r="I12" s="167" t="s">
        <v>8</v>
      </c>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row>
    <row r="13" spans="1:36" ht="3.2" customHeight="1" x14ac:dyDescent="0.25"/>
    <row r="14" spans="1:36" ht="14.1" customHeight="1" x14ac:dyDescent="0.25">
      <c r="A14" s="169" t="s">
        <v>9</v>
      </c>
      <c r="B14" s="168"/>
      <c r="C14" s="168"/>
      <c r="D14" s="168"/>
      <c r="E14" s="168"/>
      <c r="I14" s="167" t="s">
        <v>179</v>
      </c>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row>
    <row r="15" spans="1:36" ht="7.35" customHeight="1" x14ac:dyDescent="0.25"/>
    <row r="16" spans="1:36" ht="15.95" customHeight="1" x14ac:dyDescent="0.25">
      <c r="D16" s="169" t="s">
        <v>11</v>
      </c>
      <c r="E16" s="168"/>
      <c r="F16" s="168"/>
      <c r="G16" s="168"/>
      <c r="H16" s="168"/>
      <c r="I16" s="168"/>
      <c r="J16" s="168"/>
      <c r="K16" s="168"/>
      <c r="L16" s="168"/>
      <c r="O16" s="170" t="s">
        <v>374</v>
      </c>
      <c r="P16" s="168"/>
      <c r="Q16" s="168"/>
      <c r="R16" s="168"/>
      <c r="S16" s="168"/>
      <c r="T16" s="168"/>
      <c r="U16" s="168"/>
      <c r="V16" s="168"/>
      <c r="W16" s="168"/>
      <c r="X16" s="168"/>
      <c r="Y16" s="168"/>
    </row>
    <row r="17" spans="4:32" ht="15.95" customHeight="1" x14ac:dyDescent="0.25">
      <c r="D17" s="168"/>
      <c r="E17" s="168"/>
      <c r="F17" s="168"/>
      <c r="G17" s="168"/>
      <c r="H17" s="168"/>
      <c r="I17" s="168"/>
      <c r="J17" s="168"/>
      <c r="K17" s="168"/>
      <c r="L17" s="168"/>
    </row>
    <row r="18" spans="4:32" ht="0.95" customHeight="1" x14ac:dyDescent="0.25"/>
    <row r="19" spans="4:32" ht="0.95" customHeight="1" x14ac:dyDescent="0.25">
      <c r="R19" s="171" t="s">
        <v>13</v>
      </c>
      <c r="S19" s="168"/>
      <c r="T19" s="168"/>
      <c r="U19" s="168"/>
      <c r="V19" s="168"/>
      <c r="W19" s="168"/>
      <c r="X19" s="168"/>
      <c r="Y19" s="168"/>
      <c r="Z19" s="168"/>
      <c r="AA19" s="172" t="s">
        <v>14</v>
      </c>
      <c r="AB19" s="168"/>
      <c r="AC19" s="168"/>
      <c r="AD19" s="168"/>
    </row>
    <row r="20" spans="4:32" ht="0.95" customHeight="1" x14ac:dyDescent="0.25">
      <c r="D20" s="171" t="s">
        <v>13</v>
      </c>
      <c r="E20" s="168"/>
      <c r="F20" s="168"/>
      <c r="G20" s="168"/>
      <c r="H20" s="168"/>
      <c r="I20" s="168"/>
      <c r="J20" s="168"/>
      <c r="K20" s="168"/>
      <c r="L20" s="168"/>
      <c r="O20" s="173" t="s">
        <v>14</v>
      </c>
      <c r="P20" s="168"/>
      <c r="R20" s="168"/>
      <c r="S20" s="168"/>
      <c r="T20" s="168"/>
      <c r="U20" s="168"/>
      <c r="V20" s="168"/>
      <c r="W20" s="168"/>
      <c r="X20" s="168"/>
      <c r="Y20" s="168"/>
      <c r="Z20" s="168"/>
      <c r="AA20" s="168"/>
      <c r="AB20" s="168"/>
      <c r="AC20" s="168"/>
      <c r="AD20" s="168"/>
    </row>
    <row r="21" spans="4:32" ht="15" customHeight="1" x14ac:dyDescent="0.25">
      <c r="D21" s="168"/>
      <c r="E21" s="168"/>
      <c r="F21" s="168"/>
      <c r="G21" s="168"/>
      <c r="H21" s="168"/>
      <c r="I21" s="168"/>
      <c r="J21" s="168"/>
      <c r="K21" s="168"/>
      <c r="L21" s="168"/>
      <c r="O21" s="168"/>
      <c r="P21" s="168"/>
    </row>
    <row r="22" spans="4:32" ht="15" customHeight="1" x14ac:dyDescent="0.25"/>
    <row r="23" spans="4:32" ht="15" customHeight="1" thickBot="1" x14ac:dyDescent="0.3"/>
    <row r="24" spans="4:32" ht="15.75" thickTop="1" x14ac:dyDescent="0.25">
      <c r="E24" s="154" t="s">
        <v>15</v>
      </c>
      <c r="F24" s="155"/>
      <c r="G24" s="155"/>
      <c r="H24" s="155"/>
      <c r="I24" s="156"/>
      <c r="J24" s="160" t="s">
        <v>16</v>
      </c>
      <c r="K24" s="161"/>
      <c r="L24" s="161"/>
      <c r="M24" s="161"/>
      <c r="N24" s="161"/>
      <c r="O24" s="161"/>
      <c r="P24" s="161"/>
      <c r="Q24" s="161"/>
      <c r="R24" s="161"/>
      <c r="S24" s="161"/>
      <c r="T24" s="162"/>
      <c r="U24" s="163" t="s">
        <v>17</v>
      </c>
      <c r="V24" s="164"/>
      <c r="W24" s="164"/>
      <c r="X24" s="164"/>
      <c r="Y24" s="164"/>
      <c r="Z24" s="164"/>
      <c r="AA24" s="164"/>
      <c r="AB24" s="164"/>
      <c r="AC24" s="164"/>
      <c r="AD24" s="164"/>
      <c r="AE24" s="164"/>
      <c r="AF24" s="165"/>
    </row>
    <row r="25" spans="4:32" x14ac:dyDescent="0.25">
      <c r="E25" s="157"/>
      <c r="F25" s="158"/>
      <c r="G25" s="158"/>
      <c r="H25" s="158"/>
      <c r="I25" s="159"/>
      <c r="J25" s="166" t="s">
        <v>18</v>
      </c>
      <c r="K25" s="146"/>
      <c r="L25" s="166" t="s">
        <v>19</v>
      </c>
      <c r="M25" s="146"/>
      <c r="N25" s="166" t="s">
        <v>20</v>
      </c>
      <c r="O25" s="146"/>
      <c r="P25" s="166" t="s">
        <v>21</v>
      </c>
      <c r="Q25" s="143"/>
      <c r="R25" s="146"/>
      <c r="S25" s="166" t="s">
        <v>22</v>
      </c>
      <c r="T25" s="146"/>
      <c r="U25" s="166" t="s">
        <v>23</v>
      </c>
      <c r="V25" s="146"/>
      <c r="W25" s="166" t="s">
        <v>24</v>
      </c>
      <c r="X25" s="143"/>
      <c r="Y25" s="143"/>
      <c r="Z25" s="143"/>
      <c r="AA25" s="146"/>
      <c r="AB25" s="36" t="s">
        <v>25</v>
      </c>
      <c r="AC25" s="153" t="s">
        <v>26</v>
      </c>
      <c r="AD25" s="143"/>
      <c r="AE25" s="146"/>
      <c r="AF25" s="37" t="s">
        <v>27</v>
      </c>
    </row>
    <row r="26" spans="4:32" ht="13.15" customHeight="1" x14ac:dyDescent="0.25">
      <c r="E26" s="142" t="s">
        <v>28</v>
      </c>
      <c r="F26" s="143"/>
      <c r="G26" s="143"/>
      <c r="H26" s="143"/>
      <c r="I26" s="144"/>
      <c r="J26" s="148">
        <v>4</v>
      </c>
      <c r="K26" s="146"/>
      <c r="L26" s="148">
        <v>4</v>
      </c>
      <c r="M26" s="146"/>
      <c r="N26" s="148">
        <v>4</v>
      </c>
      <c r="O26" s="146"/>
      <c r="P26" s="148">
        <v>4</v>
      </c>
      <c r="Q26" s="143"/>
      <c r="R26" s="146"/>
      <c r="S26" s="148">
        <v>4</v>
      </c>
      <c r="T26" s="146"/>
      <c r="U26" s="148">
        <v>4</v>
      </c>
      <c r="V26" s="146"/>
      <c r="W26" s="148">
        <v>4</v>
      </c>
      <c r="X26" s="143"/>
      <c r="Y26" s="143"/>
      <c r="Z26" s="143"/>
      <c r="AA26" s="146"/>
      <c r="AB26" s="38">
        <v>4</v>
      </c>
      <c r="AC26" s="149">
        <v>4</v>
      </c>
      <c r="AD26" s="143"/>
      <c r="AE26" s="146"/>
      <c r="AF26" s="39">
        <v>4</v>
      </c>
    </row>
    <row r="27" spans="4:32" ht="20.25" customHeight="1" x14ac:dyDescent="0.25">
      <c r="E27" s="142" t="s">
        <v>29</v>
      </c>
      <c r="F27" s="143"/>
      <c r="G27" s="143"/>
      <c r="H27" s="143"/>
      <c r="I27" s="144"/>
      <c r="J27" s="148">
        <v>0</v>
      </c>
      <c r="K27" s="146"/>
      <c r="L27" s="148">
        <v>0</v>
      </c>
      <c r="M27" s="146"/>
      <c r="N27" s="148">
        <v>0</v>
      </c>
      <c r="O27" s="146"/>
      <c r="P27" s="148">
        <v>0</v>
      </c>
      <c r="Q27" s="143"/>
      <c r="R27" s="146"/>
      <c r="S27" s="148">
        <v>0</v>
      </c>
      <c r="T27" s="146"/>
      <c r="U27" s="148">
        <v>0</v>
      </c>
      <c r="V27" s="146"/>
      <c r="W27" s="148">
        <v>0</v>
      </c>
      <c r="X27" s="143"/>
      <c r="Y27" s="143"/>
      <c r="Z27" s="143"/>
      <c r="AA27" s="146"/>
      <c r="AB27" s="38">
        <v>0</v>
      </c>
      <c r="AC27" s="149">
        <v>0</v>
      </c>
      <c r="AD27" s="143"/>
      <c r="AE27" s="146"/>
      <c r="AF27" s="39">
        <v>0</v>
      </c>
    </row>
    <row r="28" spans="4:32" ht="13.15" customHeight="1" x14ac:dyDescent="0.25">
      <c r="E28" s="142" t="s">
        <v>30</v>
      </c>
      <c r="F28" s="143"/>
      <c r="G28" s="143"/>
      <c r="H28" s="143"/>
      <c r="I28" s="144"/>
      <c r="J28" s="148">
        <v>0.1</v>
      </c>
      <c r="K28" s="146"/>
      <c r="L28" s="148">
        <v>0.1</v>
      </c>
      <c r="M28" s="146"/>
      <c r="N28" s="148">
        <v>0.1</v>
      </c>
      <c r="O28" s="146"/>
      <c r="P28" s="148">
        <v>0.1</v>
      </c>
      <c r="Q28" s="143"/>
      <c r="R28" s="146"/>
      <c r="S28" s="148">
        <v>0.1</v>
      </c>
      <c r="T28" s="146"/>
      <c r="U28" s="148">
        <v>0.1</v>
      </c>
      <c r="V28" s="146"/>
      <c r="W28" s="148">
        <v>0.1</v>
      </c>
      <c r="X28" s="143"/>
      <c r="Y28" s="143"/>
      <c r="Z28" s="143"/>
      <c r="AA28" s="146"/>
      <c r="AB28" s="38">
        <v>0.1</v>
      </c>
      <c r="AC28" s="149">
        <v>0.1</v>
      </c>
      <c r="AD28" s="143"/>
      <c r="AE28" s="146"/>
      <c r="AF28" s="39">
        <v>0.1</v>
      </c>
    </row>
    <row r="29" spans="4:32" ht="13.15" customHeight="1" x14ac:dyDescent="0.25">
      <c r="E29" s="142" t="s">
        <v>31</v>
      </c>
      <c r="F29" s="143"/>
      <c r="G29" s="143"/>
      <c r="H29" s="143"/>
      <c r="I29" s="144"/>
      <c r="J29" s="145"/>
      <c r="K29" s="146"/>
      <c r="L29" s="145"/>
      <c r="M29" s="146"/>
      <c r="N29" s="145"/>
      <c r="O29" s="146"/>
      <c r="P29" s="145"/>
      <c r="Q29" s="143"/>
      <c r="R29" s="146"/>
      <c r="S29" s="145"/>
      <c r="T29" s="146"/>
      <c r="U29" s="145"/>
      <c r="V29" s="146"/>
      <c r="W29" s="145"/>
      <c r="X29" s="143"/>
      <c r="Y29" s="143"/>
      <c r="Z29" s="143"/>
      <c r="AA29" s="146"/>
      <c r="AB29" s="40"/>
      <c r="AC29" s="147"/>
      <c r="AD29" s="143"/>
      <c r="AE29" s="146"/>
      <c r="AF29" s="41"/>
    </row>
    <row r="30" spans="4:32" ht="13.15" customHeight="1" x14ac:dyDescent="0.25">
      <c r="E30" s="142" t="s">
        <v>32</v>
      </c>
      <c r="F30" s="143"/>
      <c r="G30" s="143"/>
      <c r="H30" s="143"/>
      <c r="I30" s="144"/>
      <c r="J30" s="145"/>
      <c r="K30" s="146"/>
      <c r="L30" s="145"/>
      <c r="M30" s="146"/>
      <c r="N30" s="145"/>
      <c r="O30" s="146"/>
      <c r="P30" s="145"/>
      <c r="Q30" s="143"/>
      <c r="R30" s="146"/>
      <c r="S30" s="145"/>
      <c r="T30" s="146"/>
      <c r="U30" s="145"/>
      <c r="V30" s="146"/>
      <c r="W30" s="145"/>
      <c r="X30" s="143"/>
      <c r="Y30" s="143"/>
      <c r="Z30" s="143"/>
      <c r="AA30" s="146"/>
      <c r="AB30" s="40"/>
      <c r="AC30" s="147"/>
      <c r="AD30" s="143"/>
      <c r="AE30" s="146"/>
      <c r="AF30" s="41"/>
    </row>
    <row r="31" spans="4:32" ht="20.25" customHeight="1" x14ac:dyDescent="0.25">
      <c r="E31" s="142" t="s">
        <v>33</v>
      </c>
      <c r="F31" s="143"/>
      <c r="G31" s="143"/>
      <c r="H31" s="143"/>
      <c r="I31" s="144"/>
      <c r="J31" s="151">
        <v>0.95</v>
      </c>
      <c r="K31" s="146"/>
      <c r="L31" s="151">
        <v>0.95</v>
      </c>
      <c r="M31" s="146"/>
      <c r="N31" s="151">
        <v>0.95</v>
      </c>
      <c r="O31" s="146"/>
      <c r="P31" s="151">
        <v>0.95</v>
      </c>
      <c r="Q31" s="143"/>
      <c r="R31" s="146"/>
      <c r="S31" s="151">
        <v>0.95</v>
      </c>
      <c r="T31" s="146"/>
      <c r="U31" s="151">
        <v>0.95</v>
      </c>
      <c r="V31" s="146"/>
      <c r="W31" s="151">
        <v>0.95</v>
      </c>
      <c r="X31" s="143"/>
      <c r="Y31" s="143"/>
      <c r="Z31" s="143"/>
      <c r="AA31" s="146"/>
      <c r="AB31" s="42">
        <v>0.95</v>
      </c>
      <c r="AC31" s="152">
        <v>0.95</v>
      </c>
      <c r="AD31" s="143"/>
      <c r="AE31" s="146"/>
      <c r="AF31" s="43">
        <v>0.95</v>
      </c>
    </row>
    <row r="32" spans="4:32" ht="13.15" customHeight="1" x14ac:dyDescent="0.25">
      <c r="E32" s="142" t="s">
        <v>34</v>
      </c>
      <c r="F32" s="143"/>
      <c r="G32" s="143"/>
      <c r="H32" s="143"/>
      <c r="I32" s="144"/>
      <c r="J32" s="148">
        <v>0</v>
      </c>
      <c r="K32" s="146"/>
      <c r="L32" s="148">
        <v>0</v>
      </c>
      <c r="M32" s="146"/>
      <c r="N32" s="148">
        <v>0</v>
      </c>
      <c r="O32" s="146"/>
      <c r="P32" s="148">
        <v>0</v>
      </c>
      <c r="Q32" s="143"/>
      <c r="R32" s="146"/>
      <c r="S32" s="148">
        <v>0</v>
      </c>
      <c r="T32" s="146"/>
      <c r="U32" s="148">
        <v>0</v>
      </c>
      <c r="V32" s="146"/>
      <c r="W32" s="148">
        <v>0</v>
      </c>
      <c r="X32" s="143"/>
      <c r="Y32" s="143"/>
      <c r="Z32" s="143"/>
      <c r="AA32" s="146"/>
      <c r="AB32" s="38">
        <v>0</v>
      </c>
      <c r="AC32" s="149">
        <v>0</v>
      </c>
      <c r="AD32" s="143"/>
      <c r="AE32" s="146"/>
      <c r="AF32" s="39">
        <v>0</v>
      </c>
    </row>
    <row r="33" spans="5:32" ht="13.15" customHeight="1" x14ac:dyDescent="0.25">
      <c r="E33" s="150" t="s">
        <v>35</v>
      </c>
      <c r="F33" s="143"/>
      <c r="G33" s="143"/>
      <c r="H33" s="143"/>
      <c r="I33" s="144"/>
      <c r="J33" s="123">
        <v>0.1</v>
      </c>
      <c r="K33" s="146"/>
      <c r="L33" s="123">
        <v>0.1</v>
      </c>
      <c r="M33" s="146"/>
      <c r="N33" s="123">
        <v>0.1</v>
      </c>
      <c r="O33" s="146"/>
      <c r="P33" s="123">
        <v>0.1</v>
      </c>
      <c r="Q33" s="143"/>
      <c r="R33" s="146"/>
      <c r="S33" s="123">
        <v>0.1</v>
      </c>
      <c r="T33" s="146"/>
      <c r="U33" s="123">
        <v>0.1</v>
      </c>
      <c r="V33" s="146"/>
      <c r="W33" s="123">
        <v>0.1</v>
      </c>
      <c r="X33" s="143"/>
      <c r="Y33" s="143"/>
      <c r="Z33" s="143"/>
      <c r="AA33" s="146"/>
      <c r="AB33" s="32">
        <v>0.1</v>
      </c>
      <c r="AC33" s="93">
        <v>0.1</v>
      </c>
      <c r="AD33" s="143"/>
      <c r="AE33" s="146"/>
      <c r="AF33" s="33">
        <v>0.1</v>
      </c>
    </row>
    <row r="34" spans="5:32" ht="20.25" customHeight="1" x14ac:dyDescent="0.25">
      <c r="E34" s="142" t="s">
        <v>36</v>
      </c>
      <c r="F34" s="143"/>
      <c r="G34" s="143"/>
      <c r="H34" s="143"/>
      <c r="I34" s="144"/>
      <c r="J34" s="145">
        <v>0</v>
      </c>
      <c r="K34" s="146"/>
      <c r="L34" s="145">
        <v>0</v>
      </c>
      <c r="M34" s="146"/>
      <c r="N34" s="145">
        <v>0</v>
      </c>
      <c r="O34" s="146"/>
      <c r="P34" s="145">
        <v>0</v>
      </c>
      <c r="Q34" s="143"/>
      <c r="R34" s="146"/>
      <c r="S34" s="145">
        <v>0</v>
      </c>
      <c r="T34" s="146"/>
      <c r="U34" s="145">
        <v>0</v>
      </c>
      <c r="V34" s="146"/>
      <c r="W34" s="145">
        <v>0</v>
      </c>
      <c r="X34" s="143"/>
      <c r="Y34" s="143"/>
      <c r="Z34" s="143"/>
      <c r="AA34" s="146"/>
      <c r="AB34" s="40">
        <v>0</v>
      </c>
      <c r="AC34" s="147">
        <v>0</v>
      </c>
      <c r="AD34" s="143"/>
      <c r="AE34" s="146"/>
      <c r="AF34" s="41">
        <v>0</v>
      </c>
    </row>
    <row r="35" spans="5:32" ht="20.25" customHeight="1" x14ac:dyDescent="0.25">
      <c r="E35" s="142" t="s">
        <v>37</v>
      </c>
      <c r="F35" s="143"/>
      <c r="G35" s="143"/>
      <c r="H35" s="143"/>
      <c r="I35" s="144"/>
      <c r="J35" s="145" t="s">
        <v>375</v>
      </c>
      <c r="K35" s="146"/>
      <c r="L35" s="145" t="s">
        <v>375</v>
      </c>
      <c r="M35" s="146"/>
      <c r="N35" s="145" t="s">
        <v>375</v>
      </c>
      <c r="O35" s="146"/>
      <c r="P35" s="145" t="s">
        <v>375</v>
      </c>
      <c r="Q35" s="143"/>
      <c r="R35" s="146"/>
      <c r="S35" s="145" t="s">
        <v>375</v>
      </c>
      <c r="T35" s="146"/>
      <c r="U35" s="145" t="s">
        <v>375</v>
      </c>
      <c r="V35" s="146"/>
      <c r="W35" s="145" t="s">
        <v>375</v>
      </c>
      <c r="X35" s="143"/>
      <c r="Y35" s="143"/>
      <c r="Z35" s="143"/>
      <c r="AA35" s="146"/>
      <c r="AB35" s="40" t="s">
        <v>375</v>
      </c>
      <c r="AC35" s="147" t="s">
        <v>375</v>
      </c>
      <c r="AD35" s="143"/>
      <c r="AE35" s="146"/>
      <c r="AF35" s="41" t="s">
        <v>375</v>
      </c>
    </row>
    <row r="36" spans="5:32" ht="13.15" customHeight="1" x14ac:dyDescent="0.25">
      <c r="E36" s="142" t="s">
        <v>39</v>
      </c>
      <c r="F36" s="143"/>
      <c r="G36" s="143"/>
      <c r="H36" s="143"/>
      <c r="I36" s="144"/>
      <c r="J36" s="148">
        <v>0.1</v>
      </c>
      <c r="K36" s="146"/>
      <c r="L36" s="148">
        <v>0.1</v>
      </c>
      <c r="M36" s="146"/>
      <c r="N36" s="148">
        <v>0.1</v>
      </c>
      <c r="O36" s="146"/>
      <c r="P36" s="148">
        <v>0.1</v>
      </c>
      <c r="Q36" s="143"/>
      <c r="R36" s="146"/>
      <c r="S36" s="148">
        <v>0.1</v>
      </c>
      <c r="T36" s="146"/>
      <c r="U36" s="148">
        <v>0.1</v>
      </c>
      <c r="V36" s="146"/>
      <c r="W36" s="148">
        <v>0.1</v>
      </c>
      <c r="X36" s="143"/>
      <c r="Y36" s="143"/>
      <c r="Z36" s="143"/>
      <c r="AA36" s="146"/>
      <c r="AB36" s="38">
        <v>0.1</v>
      </c>
      <c r="AC36" s="149">
        <v>0.1</v>
      </c>
      <c r="AD36" s="143"/>
      <c r="AE36" s="146"/>
      <c r="AF36" s="39">
        <v>0.1</v>
      </c>
    </row>
    <row r="37" spans="5:32" x14ac:dyDescent="0.25">
      <c r="E37" s="142" t="s">
        <v>40</v>
      </c>
      <c r="F37" s="143"/>
      <c r="G37" s="143"/>
      <c r="H37" s="143"/>
      <c r="I37" s="144"/>
      <c r="J37" s="148">
        <v>0</v>
      </c>
      <c r="K37" s="146"/>
      <c r="L37" s="148">
        <v>0</v>
      </c>
      <c r="M37" s="146"/>
      <c r="N37" s="148">
        <v>0</v>
      </c>
      <c r="O37" s="146"/>
      <c r="P37" s="148">
        <v>0</v>
      </c>
      <c r="Q37" s="143"/>
      <c r="R37" s="146"/>
      <c r="S37" s="148">
        <v>0</v>
      </c>
      <c r="T37" s="146"/>
      <c r="U37" s="148">
        <v>0</v>
      </c>
      <c r="V37" s="146"/>
      <c r="W37" s="148">
        <v>0</v>
      </c>
      <c r="X37" s="143"/>
      <c r="Y37" s="143"/>
      <c r="Z37" s="143"/>
      <c r="AA37" s="146"/>
      <c r="AB37" s="38">
        <v>0</v>
      </c>
      <c r="AC37" s="149">
        <v>0</v>
      </c>
      <c r="AD37" s="143"/>
      <c r="AE37" s="146"/>
      <c r="AF37" s="39">
        <v>0</v>
      </c>
    </row>
    <row r="38" spans="5:32" ht="20.25" customHeight="1" x14ac:dyDescent="0.25">
      <c r="E38" s="142" t="s">
        <v>41</v>
      </c>
      <c r="F38" s="143"/>
      <c r="G38" s="143"/>
      <c r="H38" s="143"/>
      <c r="I38" s="144"/>
      <c r="J38" s="148">
        <v>0</v>
      </c>
      <c r="K38" s="146"/>
      <c r="L38" s="148">
        <v>0</v>
      </c>
      <c r="M38" s="146"/>
      <c r="N38" s="148">
        <v>0</v>
      </c>
      <c r="O38" s="146"/>
      <c r="P38" s="148">
        <v>0</v>
      </c>
      <c r="Q38" s="143"/>
      <c r="R38" s="146"/>
      <c r="S38" s="148">
        <v>0</v>
      </c>
      <c r="T38" s="146"/>
      <c r="U38" s="148">
        <v>0</v>
      </c>
      <c r="V38" s="146"/>
      <c r="W38" s="148">
        <v>0</v>
      </c>
      <c r="X38" s="143"/>
      <c r="Y38" s="143"/>
      <c r="Z38" s="143"/>
      <c r="AA38" s="146"/>
      <c r="AB38" s="38">
        <v>0</v>
      </c>
      <c r="AC38" s="149">
        <v>0</v>
      </c>
      <c r="AD38" s="143"/>
      <c r="AE38" s="146"/>
      <c r="AF38" s="39">
        <v>0</v>
      </c>
    </row>
    <row r="39" spans="5:32" x14ac:dyDescent="0.25">
      <c r="E39" s="142" t="s">
        <v>42</v>
      </c>
      <c r="F39" s="143"/>
      <c r="G39" s="143"/>
      <c r="H39" s="143"/>
      <c r="I39" s="144"/>
      <c r="J39" s="148">
        <v>0</v>
      </c>
      <c r="K39" s="146"/>
      <c r="L39" s="148">
        <v>0</v>
      </c>
      <c r="M39" s="146"/>
      <c r="N39" s="148">
        <v>0</v>
      </c>
      <c r="O39" s="146"/>
      <c r="P39" s="148">
        <v>0</v>
      </c>
      <c r="Q39" s="143"/>
      <c r="R39" s="146"/>
      <c r="S39" s="148">
        <v>0</v>
      </c>
      <c r="T39" s="146"/>
      <c r="U39" s="148">
        <v>0</v>
      </c>
      <c r="V39" s="146"/>
      <c r="W39" s="148">
        <v>0</v>
      </c>
      <c r="X39" s="143"/>
      <c r="Y39" s="143"/>
      <c r="Z39" s="143"/>
      <c r="AA39" s="146"/>
      <c r="AB39" s="38">
        <v>0</v>
      </c>
      <c r="AC39" s="149">
        <v>0</v>
      </c>
      <c r="AD39" s="143"/>
      <c r="AE39" s="146"/>
      <c r="AF39" s="39">
        <v>0</v>
      </c>
    </row>
    <row r="40" spans="5:32" x14ac:dyDescent="0.25">
      <c r="E40" s="142" t="s">
        <v>43</v>
      </c>
      <c r="F40" s="143"/>
      <c r="G40" s="143"/>
      <c r="H40" s="143"/>
      <c r="I40" s="144"/>
      <c r="J40" s="148">
        <v>0.5</v>
      </c>
      <c r="K40" s="146"/>
      <c r="L40" s="148">
        <v>0.5</v>
      </c>
      <c r="M40" s="146"/>
      <c r="N40" s="148">
        <v>0.5</v>
      </c>
      <c r="O40" s="146"/>
      <c r="P40" s="148">
        <v>0.5</v>
      </c>
      <c r="Q40" s="143"/>
      <c r="R40" s="146"/>
      <c r="S40" s="148">
        <v>0.5</v>
      </c>
      <c r="T40" s="146"/>
      <c r="U40" s="148">
        <v>0.5</v>
      </c>
      <c r="V40" s="146"/>
      <c r="W40" s="148">
        <v>0.5</v>
      </c>
      <c r="X40" s="143"/>
      <c r="Y40" s="143"/>
      <c r="Z40" s="143"/>
      <c r="AA40" s="146"/>
      <c r="AB40" s="38">
        <v>0.5</v>
      </c>
      <c r="AC40" s="149">
        <v>0.5</v>
      </c>
      <c r="AD40" s="143"/>
      <c r="AE40" s="146"/>
      <c r="AF40" s="39">
        <v>0.5</v>
      </c>
    </row>
    <row r="41" spans="5:32" x14ac:dyDescent="0.25">
      <c r="E41" s="142" t="s">
        <v>44</v>
      </c>
      <c r="F41" s="143"/>
      <c r="G41" s="143"/>
      <c r="H41" s="143"/>
      <c r="I41" s="144"/>
      <c r="J41" s="148">
        <v>0</v>
      </c>
      <c r="K41" s="146"/>
      <c r="L41" s="148">
        <v>0</v>
      </c>
      <c r="M41" s="146"/>
      <c r="N41" s="148">
        <v>0</v>
      </c>
      <c r="O41" s="146"/>
      <c r="P41" s="148">
        <v>0</v>
      </c>
      <c r="Q41" s="143"/>
      <c r="R41" s="146"/>
      <c r="S41" s="148">
        <v>0</v>
      </c>
      <c r="T41" s="146"/>
      <c r="U41" s="148">
        <v>0</v>
      </c>
      <c r="V41" s="146"/>
      <c r="W41" s="148">
        <v>0</v>
      </c>
      <c r="X41" s="143"/>
      <c r="Y41" s="143"/>
      <c r="Z41" s="143"/>
      <c r="AA41" s="146"/>
      <c r="AB41" s="38">
        <v>0</v>
      </c>
      <c r="AC41" s="149">
        <v>0</v>
      </c>
      <c r="AD41" s="143"/>
      <c r="AE41" s="146"/>
      <c r="AF41" s="39">
        <v>0</v>
      </c>
    </row>
    <row r="42" spans="5:32" x14ac:dyDescent="0.25">
      <c r="E42" s="142" t="s">
        <v>45</v>
      </c>
      <c r="F42" s="143"/>
      <c r="G42" s="143"/>
      <c r="H42" s="143"/>
      <c r="I42" s="144"/>
      <c r="J42" s="148">
        <v>0</v>
      </c>
      <c r="K42" s="146"/>
      <c r="L42" s="148">
        <v>0</v>
      </c>
      <c r="M42" s="146"/>
      <c r="N42" s="148">
        <v>0</v>
      </c>
      <c r="O42" s="146"/>
      <c r="P42" s="148">
        <v>0</v>
      </c>
      <c r="Q42" s="143"/>
      <c r="R42" s="146"/>
      <c r="S42" s="148">
        <v>0</v>
      </c>
      <c r="T42" s="146"/>
      <c r="U42" s="148">
        <v>0</v>
      </c>
      <c r="V42" s="146"/>
      <c r="W42" s="148">
        <v>0</v>
      </c>
      <c r="X42" s="143"/>
      <c r="Y42" s="143"/>
      <c r="Z42" s="143"/>
      <c r="AA42" s="146"/>
      <c r="AB42" s="38">
        <v>0</v>
      </c>
      <c r="AC42" s="149">
        <v>0</v>
      </c>
      <c r="AD42" s="143"/>
      <c r="AE42" s="146"/>
      <c r="AF42" s="39">
        <v>0</v>
      </c>
    </row>
    <row r="43" spans="5:32" x14ac:dyDescent="0.25">
      <c r="E43" s="142" t="s">
        <v>46</v>
      </c>
      <c r="F43" s="143"/>
      <c r="G43" s="143"/>
      <c r="H43" s="143"/>
      <c r="I43" s="144"/>
      <c r="J43" s="145"/>
      <c r="K43" s="146"/>
      <c r="L43" s="145"/>
      <c r="M43" s="146"/>
      <c r="N43" s="145"/>
      <c r="O43" s="146"/>
      <c r="P43" s="145"/>
      <c r="Q43" s="143"/>
      <c r="R43" s="146"/>
      <c r="S43" s="145"/>
      <c r="T43" s="146"/>
      <c r="U43" s="145"/>
      <c r="V43" s="146"/>
      <c r="W43" s="145"/>
      <c r="X43" s="143"/>
      <c r="Y43" s="143"/>
      <c r="Z43" s="143"/>
      <c r="AA43" s="146"/>
      <c r="AB43" s="40"/>
      <c r="AC43" s="147"/>
      <c r="AD43" s="143"/>
      <c r="AE43" s="146"/>
      <c r="AF43" s="41"/>
    </row>
    <row r="44" spans="5:32" x14ac:dyDescent="0.25">
      <c r="E44" s="142" t="s">
        <v>47</v>
      </c>
      <c r="F44" s="143"/>
      <c r="G44" s="143"/>
      <c r="H44" s="143"/>
      <c r="I44" s="144"/>
      <c r="J44" s="145"/>
      <c r="K44" s="146"/>
      <c r="L44" s="145"/>
      <c r="M44" s="146"/>
      <c r="N44" s="145"/>
      <c r="O44" s="146"/>
      <c r="P44" s="145"/>
      <c r="Q44" s="143"/>
      <c r="R44" s="146"/>
      <c r="S44" s="145"/>
      <c r="T44" s="146"/>
      <c r="U44" s="145"/>
      <c r="V44" s="146"/>
      <c r="W44" s="145"/>
      <c r="X44" s="143"/>
      <c r="Y44" s="143"/>
      <c r="Z44" s="143"/>
      <c r="AA44" s="146"/>
      <c r="AB44" s="40"/>
      <c r="AC44" s="147"/>
      <c r="AD44" s="143"/>
      <c r="AE44" s="146"/>
      <c r="AF44" s="41"/>
    </row>
    <row r="45" spans="5:32" x14ac:dyDescent="0.25">
      <c r="E45" s="142" t="s">
        <v>48</v>
      </c>
      <c r="F45" s="143"/>
      <c r="G45" s="143"/>
      <c r="H45" s="143"/>
      <c r="I45" s="144"/>
      <c r="J45" s="145"/>
      <c r="K45" s="146"/>
      <c r="L45" s="145"/>
      <c r="M45" s="146"/>
      <c r="N45" s="145"/>
      <c r="O45" s="146"/>
      <c r="P45" s="145"/>
      <c r="Q45" s="143"/>
      <c r="R45" s="146"/>
      <c r="S45" s="145"/>
      <c r="T45" s="146"/>
      <c r="U45" s="145"/>
      <c r="V45" s="146"/>
      <c r="W45" s="145"/>
      <c r="X45" s="143"/>
      <c r="Y45" s="143"/>
      <c r="Z45" s="143"/>
      <c r="AA45" s="146"/>
      <c r="AB45" s="40"/>
      <c r="AC45" s="147"/>
      <c r="AD45" s="143"/>
      <c r="AE45" s="146"/>
      <c r="AF45" s="41"/>
    </row>
    <row r="46" spans="5:32" ht="15" customHeight="1" thickBot="1" x14ac:dyDescent="0.3">
      <c r="E46" s="132" t="s">
        <v>50</v>
      </c>
      <c r="F46" s="133"/>
      <c r="G46" s="133"/>
      <c r="H46" s="133"/>
      <c r="I46" s="134"/>
      <c r="J46" s="135" t="s">
        <v>51</v>
      </c>
      <c r="K46" s="136"/>
      <c r="L46" s="135" t="s">
        <v>51</v>
      </c>
      <c r="M46" s="136"/>
      <c r="N46" s="135" t="s">
        <v>51</v>
      </c>
      <c r="O46" s="136"/>
      <c r="P46" s="135" t="s">
        <v>51</v>
      </c>
      <c r="Q46" s="137"/>
      <c r="R46" s="136"/>
      <c r="S46" s="135" t="s">
        <v>51</v>
      </c>
      <c r="T46" s="136"/>
      <c r="U46" s="138" t="s">
        <v>51</v>
      </c>
      <c r="V46" s="139"/>
      <c r="W46" s="138" t="s">
        <v>51</v>
      </c>
      <c r="X46" s="140"/>
      <c r="Y46" s="140"/>
      <c r="Z46" s="140"/>
      <c r="AA46" s="139"/>
      <c r="AB46" s="44" t="s">
        <v>51</v>
      </c>
      <c r="AC46" s="141" t="s">
        <v>51</v>
      </c>
      <c r="AD46" s="140"/>
      <c r="AE46" s="139"/>
      <c r="AF46" s="45" t="s">
        <v>51</v>
      </c>
    </row>
    <row r="47" spans="5:32" ht="0" hidden="1" customHeight="1" x14ac:dyDescent="0.25"/>
    <row r="48" spans="5:32" ht="15.95" customHeight="1" thickTop="1" x14ac:dyDescent="0.25">
      <c r="E48" s="34" t="s">
        <v>1285</v>
      </c>
    </row>
    <row r="49" ht="2.4500000000000002" customHeight="1" x14ac:dyDescent="0.25"/>
    <row r="50" ht="0.6" customHeight="1" x14ac:dyDescent="0.25"/>
    <row r="51" ht="0" hidden="1" customHeight="1" x14ac:dyDescent="0.25"/>
  </sheetData>
  <sheetProtection algorithmName="SHA-512" hashValue="4lW2VfppNXZ72EuTCcxetvdKDnhl/Nx1sfVnpaT84UH8XJaL4aAjbxM+A6cmFl9Yd56tQqumDTvGmCNfvImJ6Q==" saltValue="R44+3M5uDiArejJY9DlmFQ==" spinCount="100000" sheet="1" objects="1" scenarios="1"/>
  <mergeCells count="216">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E29:I29"/>
    <mergeCell ref="J29:K29"/>
    <mergeCell ref="L29:M29"/>
    <mergeCell ref="N29:O29"/>
    <mergeCell ref="P29:R29"/>
    <mergeCell ref="S29:T29"/>
    <mergeCell ref="U29:V29"/>
    <mergeCell ref="W29:AA29"/>
    <mergeCell ref="AC29:AE29"/>
    <mergeCell ref="E30:I30"/>
    <mergeCell ref="J30:K30"/>
    <mergeCell ref="L30:M30"/>
    <mergeCell ref="N30:O30"/>
    <mergeCell ref="P30:R30"/>
    <mergeCell ref="S30:T30"/>
    <mergeCell ref="U30:V30"/>
    <mergeCell ref="W30:AA30"/>
    <mergeCell ref="AC30:AE30"/>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3:I33"/>
    <mergeCell ref="J33:K33"/>
    <mergeCell ref="L33:M33"/>
    <mergeCell ref="N33:O33"/>
    <mergeCell ref="P33:R33"/>
    <mergeCell ref="S33:T33"/>
    <mergeCell ref="U33:V33"/>
    <mergeCell ref="W33:AA33"/>
    <mergeCell ref="AC33:AE33"/>
    <mergeCell ref="E34:I34"/>
    <mergeCell ref="J34:K34"/>
    <mergeCell ref="L34:M34"/>
    <mergeCell ref="N34:O34"/>
    <mergeCell ref="P34:R34"/>
    <mergeCell ref="S34:T34"/>
    <mergeCell ref="U34:V34"/>
    <mergeCell ref="W34:AA34"/>
    <mergeCell ref="AC34:AE34"/>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7:I37"/>
    <mergeCell ref="J37:K37"/>
    <mergeCell ref="L37:M37"/>
    <mergeCell ref="N37:O37"/>
    <mergeCell ref="P37:R37"/>
    <mergeCell ref="S37:T37"/>
    <mergeCell ref="U37:V37"/>
    <mergeCell ref="W37:AA37"/>
    <mergeCell ref="AC37:AE37"/>
    <mergeCell ref="E38:I38"/>
    <mergeCell ref="J38:K38"/>
    <mergeCell ref="L38:M38"/>
    <mergeCell ref="N38:O38"/>
    <mergeCell ref="P38:R38"/>
    <mergeCell ref="S38:T38"/>
    <mergeCell ref="U38:V38"/>
    <mergeCell ref="W38:AA38"/>
    <mergeCell ref="AC38:AE38"/>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41:I41"/>
    <mergeCell ref="J41:K41"/>
    <mergeCell ref="L41:M41"/>
    <mergeCell ref="N41:O41"/>
    <mergeCell ref="P41:R41"/>
    <mergeCell ref="S41:T41"/>
    <mergeCell ref="U41:V41"/>
    <mergeCell ref="W41:AA41"/>
    <mergeCell ref="AC41:AE41"/>
    <mergeCell ref="E42:I42"/>
    <mergeCell ref="J42:K42"/>
    <mergeCell ref="L42:M42"/>
    <mergeCell ref="N42:O42"/>
    <mergeCell ref="P42:R42"/>
    <mergeCell ref="S42:T42"/>
    <mergeCell ref="U42:V42"/>
    <mergeCell ref="W42:AA42"/>
    <mergeCell ref="AC42:AE42"/>
    <mergeCell ref="U43:V43"/>
    <mergeCell ref="W43:AA43"/>
    <mergeCell ref="AC43:AE43"/>
    <mergeCell ref="E44:I44"/>
    <mergeCell ref="J44:K44"/>
    <mergeCell ref="L44:M44"/>
    <mergeCell ref="N44:O44"/>
    <mergeCell ref="P44:R44"/>
    <mergeCell ref="S44:T44"/>
    <mergeCell ref="U44:V44"/>
    <mergeCell ref="E43:I43"/>
    <mergeCell ref="J43:K43"/>
    <mergeCell ref="L43:M43"/>
    <mergeCell ref="N43:O43"/>
    <mergeCell ref="P43:R43"/>
    <mergeCell ref="S43:T43"/>
    <mergeCell ref="W44:AA44"/>
    <mergeCell ref="AC44:AE44"/>
    <mergeCell ref="E45:I45"/>
    <mergeCell ref="J45:K45"/>
    <mergeCell ref="L45:M45"/>
    <mergeCell ref="N45:O45"/>
    <mergeCell ref="P45:R45"/>
    <mergeCell ref="S45:T45"/>
    <mergeCell ref="U45:V45"/>
    <mergeCell ref="W45:AA45"/>
    <mergeCell ref="AC45:AE45"/>
    <mergeCell ref="E46:I46"/>
    <mergeCell ref="J46:K46"/>
    <mergeCell ref="L46:M46"/>
    <mergeCell ref="N46:O46"/>
    <mergeCell ref="P46:R46"/>
    <mergeCell ref="S46:T46"/>
    <mergeCell ref="U46:V46"/>
    <mergeCell ref="W46:AA46"/>
    <mergeCell ref="AC46:AE46"/>
  </mergeCells>
  <hyperlinks>
    <hyperlink ref="E48" location="INDEX!A1" display="Return to Index" xr:uid="{398CEA67-5D9D-4F6B-A487-185DD1AE43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DISR - Disraeli (66/11kV)</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AJ51"/>
  <sheetViews>
    <sheetView showGridLines="0" topLeftCell="A25"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376</v>
      </c>
      <c r="J3" s="110"/>
      <c r="K3" s="110"/>
      <c r="L3" s="110"/>
      <c r="M3" s="110"/>
      <c r="N3" s="110"/>
      <c r="O3" s="110"/>
      <c r="P3" s="110"/>
      <c r="Q3" s="110"/>
      <c r="R3" s="110"/>
      <c r="S3" s="110"/>
      <c r="V3" s="112" t="s">
        <v>3</v>
      </c>
      <c r="W3" s="110"/>
      <c r="Y3" s="113" t="s">
        <v>377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378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380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79.599999999999994</v>
      </c>
      <c r="K26" s="87"/>
      <c r="L26" s="122">
        <v>79.599999999999994</v>
      </c>
      <c r="M26" s="87"/>
      <c r="N26" s="122">
        <v>79.599999999999994</v>
      </c>
      <c r="O26" s="87"/>
      <c r="P26" s="122">
        <v>79.599999999999994</v>
      </c>
      <c r="Q26" s="88"/>
      <c r="R26" s="87"/>
      <c r="S26" s="122">
        <v>79.599999999999994</v>
      </c>
      <c r="T26" s="87"/>
      <c r="U26" s="122">
        <v>84.4</v>
      </c>
      <c r="V26" s="87"/>
      <c r="W26" s="122">
        <v>84.4</v>
      </c>
      <c r="X26" s="88"/>
      <c r="Y26" s="88"/>
      <c r="Z26" s="88"/>
      <c r="AA26" s="87"/>
      <c r="AB26" s="3">
        <v>84.4</v>
      </c>
      <c r="AC26" s="91">
        <v>84.4</v>
      </c>
      <c r="AD26" s="88"/>
      <c r="AE26" s="87"/>
      <c r="AF26" s="4">
        <v>84.4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36.6</v>
      </c>
      <c r="K28" s="87"/>
      <c r="L28" s="122">
        <v>36.5</v>
      </c>
      <c r="M28" s="87"/>
      <c r="N28" s="122">
        <v>36.4</v>
      </c>
      <c r="O28" s="87"/>
      <c r="P28" s="122">
        <v>36.4</v>
      </c>
      <c r="Q28" s="88"/>
      <c r="R28" s="87"/>
      <c r="S28" s="122">
        <v>36.4</v>
      </c>
      <c r="T28" s="87"/>
      <c r="U28" s="122">
        <v>20.7</v>
      </c>
      <c r="V28" s="87"/>
      <c r="W28" s="122">
        <v>20.6</v>
      </c>
      <c r="X28" s="88"/>
      <c r="Y28" s="88"/>
      <c r="Z28" s="88"/>
      <c r="AA28" s="87"/>
      <c r="AB28" s="3">
        <v>20.399999999999999</v>
      </c>
      <c r="AC28" s="91">
        <v>20.3</v>
      </c>
      <c r="AD28" s="88"/>
      <c r="AE28" s="87"/>
      <c r="AF28" s="4">
        <v>20.3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0.99099999999999999</v>
      </c>
      <c r="K31" s="87"/>
      <c r="L31" s="124">
        <v>0.99099999999999999</v>
      </c>
      <c r="M31" s="87"/>
      <c r="N31" s="124">
        <v>0.99099999999999999</v>
      </c>
      <c r="O31" s="87"/>
      <c r="P31" s="124">
        <v>0.99099999999999999</v>
      </c>
      <c r="Q31" s="88"/>
      <c r="R31" s="87"/>
      <c r="S31" s="124">
        <v>0.99099999999999999</v>
      </c>
      <c r="T31" s="87"/>
      <c r="U31" s="124">
        <v>0.996</v>
      </c>
      <c r="V31" s="87"/>
      <c r="W31" s="124">
        <v>0.996</v>
      </c>
      <c r="X31" s="88"/>
      <c r="Y31" s="88"/>
      <c r="Z31" s="88"/>
      <c r="AA31" s="87"/>
      <c r="AB31" s="7">
        <v>0.996</v>
      </c>
      <c r="AC31" s="94">
        <v>0.996</v>
      </c>
      <c r="AD31" s="88"/>
      <c r="AE31" s="87"/>
      <c r="AF31" s="8">
        <v>0.996</v>
      </c>
    </row>
    <row r="32" spans="4:32" ht="13.15" customHeight="1" x14ac:dyDescent="0.25">
      <c r="E32" s="89" t="s">
        <v>34</v>
      </c>
      <c r="F32" s="88"/>
      <c r="G32" s="88"/>
      <c r="H32" s="88"/>
      <c r="I32" s="90"/>
      <c r="J32" s="122">
        <v>39.799999999999997</v>
      </c>
      <c r="K32" s="87"/>
      <c r="L32" s="122">
        <v>39.799999999999997</v>
      </c>
      <c r="M32" s="87"/>
      <c r="N32" s="122">
        <v>39.799999999999997</v>
      </c>
      <c r="O32" s="87"/>
      <c r="P32" s="122">
        <v>39.799999999999997</v>
      </c>
      <c r="Q32" s="88"/>
      <c r="R32" s="87"/>
      <c r="S32" s="122">
        <v>39.799999999999997</v>
      </c>
      <c r="T32" s="87"/>
      <c r="U32" s="122">
        <v>42.2</v>
      </c>
      <c r="V32" s="87"/>
      <c r="W32" s="122">
        <v>42.2</v>
      </c>
      <c r="X32" s="88"/>
      <c r="Y32" s="88"/>
      <c r="Z32" s="88"/>
      <c r="AA32" s="87"/>
      <c r="AB32" s="3">
        <v>42.2</v>
      </c>
      <c r="AC32" s="91">
        <v>42.2</v>
      </c>
      <c r="AD32" s="88"/>
      <c r="AE32" s="87"/>
      <c r="AF32" s="4">
        <v>42.2</v>
      </c>
    </row>
    <row r="33" spans="5:32" ht="13.15" customHeight="1" x14ac:dyDescent="0.25">
      <c r="E33" s="92" t="s">
        <v>35</v>
      </c>
      <c r="F33" s="88"/>
      <c r="G33" s="88"/>
      <c r="H33" s="88"/>
      <c r="I33" s="90"/>
      <c r="J33" s="123">
        <v>33.9</v>
      </c>
      <c r="K33" s="87"/>
      <c r="L33" s="123">
        <v>33.799999999999997</v>
      </c>
      <c r="M33" s="87"/>
      <c r="N33" s="123">
        <v>33.799999999999997</v>
      </c>
      <c r="O33" s="87"/>
      <c r="P33" s="123">
        <v>33.799999999999997</v>
      </c>
      <c r="Q33" s="88"/>
      <c r="R33" s="87"/>
      <c r="S33" s="123">
        <v>33.799999999999997</v>
      </c>
      <c r="T33" s="87"/>
      <c r="U33" s="123">
        <v>19.7</v>
      </c>
      <c r="V33" s="87"/>
      <c r="W33" s="123">
        <v>19.600000000000001</v>
      </c>
      <c r="X33" s="88"/>
      <c r="Y33" s="88"/>
      <c r="Z33" s="88"/>
      <c r="AA33" s="87"/>
      <c r="AB33" s="9">
        <v>19.399999999999999</v>
      </c>
      <c r="AC33" s="93">
        <v>19.3</v>
      </c>
      <c r="AD33" s="88"/>
      <c r="AE33" s="87"/>
      <c r="AF33" s="10">
        <v>19.3</v>
      </c>
    </row>
    <row r="34" spans="5:32" ht="20.25" customHeight="1" x14ac:dyDescent="0.25">
      <c r="E34" s="89" t="s">
        <v>36</v>
      </c>
      <c r="F34" s="88"/>
      <c r="G34" s="88"/>
      <c r="H34" s="88"/>
      <c r="I34" s="90"/>
      <c r="J34" s="121">
        <v>1.7</v>
      </c>
      <c r="K34" s="87"/>
      <c r="L34" s="121">
        <v>1.7</v>
      </c>
      <c r="M34" s="87"/>
      <c r="N34" s="121">
        <v>1.7</v>
      </c>
      <c r="O34" s="87"/>
      <c r="P34" s="121">
        <v>1.7</v>
      </c>
      <c r="Q34" s="88"/>
      <c r="R34" s="87"/>
      <c r="S34" s="121">
        <v>1.7</v>
      </c>
      <c r="T34" s="87"/>
      <c r="U34" s="121">
        <v>1</v>
      </c>
      <c r="V34" s="87"/>
      <c r="W34" s="121">
        <v>1</v>
      </c>
      <c r="X34" s="88"/>
      <c r="Y34" s="88"/>
      <c r="Z34" s="88"/>
      <c r="AA34" s="87"/>
      <c r="AB34" s="11">
        <v>1</v>
      </c>
      <c r="AC34" s="86">
        <v>1</v>
      </c>
      <c r="AD34" s="88"/>
      <c r="AE34" s="87"/>
      <c r="AF34" s="12">
        <v>1</v>
      </c>
    </row>
    <row r="35" spans="5:32" ht="20.25" customHeight="1" x14ac:dyDescent="0.25">
      <c r="E35" s="89" t="s">
        <v>37</v>
      </c>
      <c r="F35" s="88"/>
      <c r="G35" s="88"/>
      <c r="H35" s="88"/>
      <c r="I35" s="90"/>
      <c r="J35" s="121" t="s">
        <v>381</v>
      </c>
      <c r="K35" s="87"/>
      <c r="L35" s="121" t="s">
        <v>381</v>
      </c>
      <c r="M35" s="87"/>
      <c r="N35" s="121" t="s">
        <v>381</v>
      </c>
      <c r="O35" s="87"/>
      <c r="P35" s="121" t="s">
        <v>381</v>
      </c>
      <c r="Q35" s="88"/>
      <c r="R35" s="87"/>
      <c r="S35" s="121" t="s">
        <v>381</v>
      </c>
      <c r="T35" s="87"/>
      <c r="U35" s="121" t="s">
        <v>381</v>
      </c>
      <c r="V35" s="87"/>
      <c r="W35" s="121" t="s">
        <v>381</v>
      </c>
      <c r="X35" s="88"/>
      <c r="Y35" s="88"/>
      <c r="Z35" s="88"/>
      <c r="AA35" s="87"/>
      <c r="AB35" s="5" t="s">
        <v>381</v>
      </c>
      <c r="AC35" s="86" t="s">
        <v>381</v>
      </c>
      <c r="AD35" s="88"/>
      <c r="AE35" s="87"/>
      <c r="AF35" s="6" t="s">
        <v>381</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2eqiV+K4R30XsDI0Uh+i8Bb+KwIB44XCGXWuJ/BTBb4+2aTLjFSdT4u8Gg5SmieOYTVXA92MdERB0DFndgNYw==" saltValue="0OlR+sxXCTAAXNuTQAvmh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AF8452D-01D6-4957-928E-88840F74B2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DURO - Duchess Road (132/66kV)</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382</v>
      </c>
      <c r="J3" s="110"/>
      <c r="K3" s="110"/>
      <c r="L3" s="110"/>
      <c r="M3" s="110"/>
      <c r="N3" s="110"/>
      <c r="O3" s="110"/>
      <c r="P3" s="110"/>
      <c r="Q3" s="110"/>
      <c r="R3" s="110"/>
      <c r="S3" s="110"/>
      <c r="V3" s="112" t="s">
        <v>3</v>
      </c>
      <c r="W3" s="110"/>
      <c r="Y3" s="113" t="s">
        <v>383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384</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385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386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44</v>
      </c>
      <c r="K26" s="87"/>
      <c r="L26" s="122">
        <v>44</v>
      </c>
      <c r="M26" s="87"/>
      <c r="N26" s="122">
        <v>44</v>
      </c>
      <c r="O26" s="87"/>
      <c r="P26" s="122">
        <v>44</v>
      </c>
      <c r="Q26" s="88"/>
      <c r="R26" s="87"/>
      <c r="S26" s="122">
        <v>44</v>
      </c>
      <c r="T26" s="87"/>
      <c r="U26" s="122">
        <v>44</v>
      </c>
      <c r="V26" s="87"/>
      <c r="W26" s="122">
        <v>44</v>
      </c>
      <c r="X26" s="88"/>
      <c r="Y26" s="88"/>
      <c r="Z26" s="88"/>
      <c r="AA26" s="87"/>
      <c r="AB26" s="3">
        <v>44</v>
      </c>
      <c r="AC26" s="91">
        <v>44</v>
      </c>
      <c r="AD26" s="88"/>
      <c r="AE26" s="87"/>
      <c r="AF26" s="4">
        <v>44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8.6999999999999993</v>
      </c>
      <c r="K28" s="87"/>
      <c r="L28" s="122">
        <v>8.6999999999999993</v>
      </c>
      <c r="M28" s="87"/>
      <c r="N28" s="122">
        <v>8.6999999999999993</v>
      </c>
      <c r="O28" s="87"/>
      <c r="P28" s="122">
        <v>8.6999999999999993</v>
      </c>
      <c r="Q28" s="88"/>
      <c r="R28" s="87"/>
      <c r="S28" s="122">
        <v>8.6999999999999993</v>
      </c>
      <c r="T28" s="87"/>
      <c r="U28" s="122">
        <v>5</v>
      </c>
      <c r="V28" s="87"/>
      <c r="W28" s="122">
        <v>5</v>
      </c>
      <c r="X28" s="88"/>
      <c r="Y28" s="88"/>
      <c r="Z28" s="88"/>
      <c r="AA28" s="87"/>
      <c r="AB28" s="3">
        <v>5</v>
      </c>
      <c r="AC28" s="91">
        <v>4.9000000000000004</v>
      </c>
      <c r="AD28" s="88"/>
      <c r="AE28" s="87"/>
      <c r="AF28" s="4">
        <v>4.9000000000000004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0.999</v>
      </c>
      <c r="O31" s="87"/>
      <c r="P31" s="124">
        <v>0.999</v>
      </c>
      <c r="Q31" s="88"/>
      <c r="R31" s="87"/>
      <c r="S31" s="124">
        <v>0.999</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23</v>
      </c>
      <c r="K32" s="87"/>
      <c r="L32" s="122">
        <v>23</v>
      </c>
      <c r="M32" s="87"/>
      <c r="N32" s="122">
        <v>23</v>
      </c>
      <c r="O32" s="87"/>
      <c r="P32" s="122">
        <v>23</v>
      </c>
      <c r="Q32" s="88"/>
      <c r="R32" s="87"/>
      <c r="S32" s="122">
        <v>23</v>
      </c>
      <c r="T32" s="87"/>
      <c r="U32" s="122">
        <v>26</v>
      </c>
      <c r="V32" s="87"/>
      <c r="W32" s="122">
        <v>26</v>
      </c>
      <c r="X32" s="88"/>
      <c r="Y32" s="88"/>
      <c r="Z32" s="88"/>
      <c r="AA32" s="87"/>
      <c r="AB32" s="3">
        <v>26</v>
      </c>
      <c r="AC32" s="91">
        <v>26</v>
      </c>
      <c r="AD32" s="88"/>
      <c r="AE32" s="87"/>
      <c r="AF32" s="4">
        <v>26</v>
      </c>
    </row>
    <row r="33" spans="5:32" ht="13.15" customHeight="1" x14ac:dyDescent="0.25">
      <c r="E33" s="92" t="s">
        <v>35</v>
      </c>
      <c r="F33" s="88"/>
      <c r="G33" s="88"/>
      <c r="H33" s="88"/>
      <c r="I33" s="90"/>
      <c r="J33" s="123">
        <v>7.8</v>
      </c>
      <c r="K33" s="87"/>
      <c r="L33" s="123">
        <v>7.8</v>
      </c>
      <c r="M33" s="87"/>
      <c r="N33" s="123">
        <v>7.8</v>
      </c>
      <c r="O33" s="87"/>
      <c r="P33" s="123">
        <v>7.8</v>
      </c>
      <c r="Q33" s="88"/>
      <c r="R33" s="87"/>
      <c r="S33" s="123">
        <v>7.8</v>
      </c>
      <c r="T33" s="87"/>
      <c r="U33" s="123">
        <v>4.8</v>
      </c>
      <c r="V33" s="87"/>
      <c r="W33" s="123">
        <v>4.7</v>
      </c>
      <c r="X33" s="88"/>
      <c r="Y33" s="88"/>
      <c r="Z33" s="88"/>
      <c r="AA33" s="87"/>
      <c r="AB33" s="9">
        <v>4.7</v>
      </c>
      <c r="AC33" s="93">
        <v>4.7</v>
      </c>
      <c r="AD33" s="88"/>
      <c r="AE33" s="87"/>
      <c r="AF33" s="10">
        <v>4.7</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143</v>
      </c>
      <c r="K35" s="87"/>
      <c r="L35" s="121" t="s">
        <v>143</v>
      </c>
      <c r="M35" s="87"/>
      <c r="N35" s="121" t="s">
        <v>143</v>
      </c>
      <c r="O35" s="87"/>
      <c r="P35" s="121" t="s">
        <v>143</v>
      </c>
      <c r="Q35" s="88"/>
      <c r="R35" s="87"/>
      <c r="S35" s="121" t="s">
        <v>143</v>
      </c>
      <c r="T35" s="87"/>
      <c r="U35" s="121" t="s">
        <v>143</v>
      </c>
      <c r="V35" s="87"/>
      <c r="W35" s="121" t="s">
        <v>143</v>
      </c>
      <c r="X35" s="88"/>
      <c r="Y35" s="88"/>
      <c r="Z35" s="88"/>
      <c r="AA35" s="87"/>
      <c r="AB35" s="5" t="s">
        <v>143</v>
      </c>
      <c r="AC35" s="86" t="s">
        <v>143</v>
      </c>
      <c r="AD35" s="88"/>
      <c r="AE35" s="87"/>
      <c r="AF35" s="6" t="s">
        <v>143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1yIPpBD1UkggMBiIn5F8A2wxT3YkSrRrcNZjmoApAIxygeogon4xmA3A6gS4Nqr/CL4VBD3UG+BkIv9Cj9YWQ==" saltValue="KTTGIu7jXVq68Kqe/EzbC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1A31BAF-044F-4645-BE53-FA5D837E2D1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DYSA - Dysart (66/22kV)</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387</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122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388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389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64.900000000000006</v>
      </c>
      <c r="K26" s="87"/>
      <c r="L26" s="122">
        <v>64.900000000000006</v>
      </c>
      <c r="M26" s="87"/>
      <c r="N26" s="122">
        <v>64.900000000000006</v>
      </c>
      <c r="O26" s="87"/>
      <c r="P26" s="122">
        <v>64.900000000000006</v>
      </c>
      <c r="Q26" s="88"/>
      <c r="R26" s="87"/>
      <c r="S26" s="122">
        <v>64.900000000000006</v>
      </c>
      <c r="T26" s="87"/>
      <c r="U26" s="122">
        <v>69.900000000000006</v>
      </c>
      <c r="V26" s="87"/>
      <c r="W26" s="122">
        <v>69.900000000000006</v>
      </c>
      <c r="X26" s="88"/>
      <c r="Y26" s="88"/>
      <c r="Z26" s="88"/>
      <c r="AA26" s="87"/>
      <c r="AB26" s="3">
        <v>69.900000000000006</v>
      </c>
      <c r="AC26" s="91">
        <v>69.900000000000006</v>
      </c>
      <c r="AD26" s="88"/>
      <c r="AE26" s="87"/>
      <c r="AF26" s="4">
        <v>69.900000000000006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16.3</v>
      </c>
      <c r="K28" s="87"/>
      <c r="L28" s="122">
        <v>16.3</v>
      </c>
      <c r="M28" s="87"/>
      <c r="N28" s="122">
        <v>16.399999999999999</v>
      </c>
      <c r="O28" s="87"/>
      <c r="P28" s="122">
        <v>16.399999999999999</v>
      </c>
      <c r="Q28" s="88"/>
      <c r="R28" s="87"/>
      <c r="S28" s="122">
        <v>16.5</v>
      </c>
      <c r="T28" s="87"/>
      <c r="U28" s="122">
        <v>9.1</v>
      </c>
      <c r="V28" s="87"/>
      <c r="W28" s="122">
        <v>9.1</v>
      </c>
      <c r="X28" s="88"/>
      <c r="Y28" s="88"/>
      <c r="Z28" s="88"/>
      <c r="AA28" s="87"/>
      <c r="AB28" s="3">
        <v>9</v>
      </c>
      <c r="AC28" s="91">
        <v>9</v>
      </c>
      <c r="AD28" s="88"/>
      <c r="AE28" s="87"/>
      <c r="AF28" s="4">
        <v>9.1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0.999</v>
      </c>
      <c r="M31" s="87"/>
      <c r="N31" s="124">
        <v>1</v>
      </c>
      <c r="O31" s="87"/>
      <c r="P31" s="124">
        <v>1</v>
      </c>
      <c r="Q31" s="88"/>
      <c r="R31" s="87"/>
      <c r="S31" s="124">
        <v>1</v>
      </c>
      <c r="T31" s="87"/>
      <c r="U31" s="124">
        <v>0.999</v>
      </c>
      <c r="V31" s="87"/>
      <c r="W31" s="124">
        <v>0.999</v>
      </c>
      <c r="X31" s="88"/>
      <c r="Y31" s="88"/>
      <c r="Z31" s="88"/>
      <c r="AA31" s="87"/>
      <c r="AB31" s="7">
        <v>0.999</v>
      </c>
      <c r="AC31" s="94">
        <v>0.999</v>
      </c>
      <c r="AD31" s="88"/>
      <c r="AE31" s="87"/>
      <c r="AF31" s="8">
        <v>0.999</v>
      </c>
    </row>
    <row r="32" spans="4:32" ht="13.15" customHeight="1" x14ac:dyDescent="0.25">
      <c r="E32" s="89" t="s">
        <v>34</v>
      </c>
      <c r="F32" s="88"/>
      <c r="G32" s="88"/>
      <c r="H32" s="88"/>
      <c r="I32" s="90"/>
      <c r="J32" s="122">
        <v>37.1</v>
      </c>
      <c r="K32" s="87"/>
      <c r="L32" s="122">
        <v>37.1</v>
      </c>
      <c r="M32" s="87"/>
      <c r="N32" s="122">
        <v>37.1</v>
      </c>
      <c r="O32" s="87"/>
      <c r="P32" s="122">
        <v>37.1</v>
      </c>
      <c r="Q32" s="88"/>
      <c r="R32" s="87"/>
      <c r="S32" s="122">
        <v>37.1</v>
      </c>
      <c r="T32" s="87"/>
      <c r="U32" s="122">
        <v>37.4</v>
      </c>
      <c r="V32" s="87"/>
      <c r="W32" s="122">
        <v>37.4</v>
      </c>
      <c r="X32" s="88"/>
      <c r="Y32" s="88"/>
      <c r="Z32" s="88"/>
      <c r="AA32" s="87"/>
      <c r="AB32" s="3">
        <v>37.4</v>
      </c>
      <c r="AC32" s="91">
        <v>37.4</v>
      </c>
      <c r="AD32" s="88"/>
      <c r="AE32" s="87"/>
      <c r="AF32" s="4">
        <v>37.4</v>
      </c>
    </row>
    <row r="33" spans="5:32" ht="13.15" customHeight="1" x14ac:dyDescent="0.25">
      <c r="E33" s="92" t="s">
        <v>35</v>
      </c>
      <c r="F33" s="88"/>
      <c r="G33" s="88"/>
      <c r="H33" s="88"/>
      <c r="I33" s="90"/>
      <c r="J33" s="123">
        <v>13.8</v>
      </c>
      <c r="K33" s="87"/>
      <c r="L33" s="123">
        <v>13.9</v>
      </c>
      <c r="M33" s="87"/>
      <c r="N33" s="123">
        <v>13.9</v>
      </c>
      <c r="O33" s="87"/>
      <c r="P33" s="123">
        <v>14</v>
      </c>
      <c r="Q33" s="88"/>
      <c r="R33" s="87"/>
      <c r="S33" s="123">
        <v>14.1</v>
      </c>
      <c r="T33" s="87"/>
      <c r="U33" s="123">
        <v>8.8000000000000007</v>
      </c>
      <c r="V33" s="87"/>
      <c r="W33" s="123">
        <v>8.8000000000000007</v>
      </c>
      <c r="X33" s="88"/>
      <c r="Y33" s="88"/>
      <c r="Z33" s="88"/>
      <c r="AA33" s="87"/>
      <c r="AB33" s="9">
        <v>8.8000000000000007</v>
      </c>
      <c r="AC33" s="93">
        <v>8.8000000000000007</v>
      </c>
      <c r="AD33" s="88"/>
      <c r="AE33" s="87"/>
      <c r="AF33" s="10">
        <v>8.8000000000000007</v>
      </c>
    </row>
    <row r="34" spans="5:32" ht="20.25" customHeight="1" x14ac:dyDescent="0.25">
      <c r="E34" s="89" t="s">
        <v>36</v>
      </c>
      <c r="F34" s="88"/>
      <c r="G34" s="88"/>
      <c r="H34" s="88"/>
      <c r="I34" s="90"/>
      <c r="J34" s="121">
        <v>0.7</v>
      </c>
      <c r="K34" s="87"/>
      <c r="L34" s="121">
        <v>0.7</v>
      </c>
      <c r="M34" s="87"/>
      <c r="N34" s="121">
        <v>0.7</v>
      </c>
      <c r="O34" s="87"/>
      <c r="P34" s="121">
        <v>0.7</v>
      </c>
      <c r="Q34" s="88"/>
      <c r="R34" s="87"/>
      <c r="S34" s="121">
        <v>0.7</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171</v>
      </c>
      <c r="K35" s="87"/>
      <c r="L35" s="121" t="s">
        <v>171</v>
      </c>
      <c r="M35" s="87"/>
      <c r="N35" s="121" t="s">
        <v>171</v>
      </c>
      <c r="O35" s="87"/>
      <c r="P35" s="121" t="s">
        <v>171</v>
      </c>
      <c r="Q35" s="88"/>
      <c r="R35" s="87"/>
      <c r="S35" s="121" t="s">
        <v>171</v>
      </c>
      <c r="T35" s="87"/>
      <c r="U35" s="121" t="s">
        <v>171</v>
      </c>
      <c r="V35" s="87"/>
      <c r="W35" s="121" t="s">
        <v>171</v>
      </c>
      <c r="X35" s="88"/>
      <c r="Y35" s="88"/>
      <c r="Z35" s="88"/>
      <c r="AA35" s="87"/>
      <c r="AB35" s="5" t="s">
        <v>171</v>
      </c>
      <c r="AC35" s="86" t="s">
        <v>171</v>
      </c>
      <c r="AD35" s="88"/>
      <c r="AE35" s="87"/>
      <c r="AF35" s="6" t="s">
        <v>171</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tTjKrUCXP9Sfvq0kJQTwuZVxFnmM62D5b+GKMHWEugYr0dlNrUH4uneirXDewxO1cZnFW0WC6WNXe480BGNXQQ==" saltValue="FI/oq6cdQh6dqpsgTA+RO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7324885-BAEA-4099-9F51-ADD09300F5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EAAY - East Ayr (66/11kV)</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390</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391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392</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393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394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34.700000000000003</v>
      </c>
      <c r="K26" s="87"/>
      <c r="L26" s="122">
        <v>34.700000000000003</v>
      </c>
      <c r="M26" s="87"/>
      <c r="N26" s="122">
        <v>34.700000000000003</v>
      </c>
      <c r="O26" s="87"/>
      <c r="P26" s="122">
        <v>34.700000000000003</v>
      </c>
      <c r="Q26" s="88"/>
      <c r="R26" s="87"/>
      <c r="S26" s="122">
        <v>34.700000000000003</v>
      </c>
      <c r="T26" s="87"/>
      <c r="U26" s="122">
        <v>40.799999999999997</v>
      </c>
      <c r="V26" s="87"/>
      <c r="W26" s="122">
        <v>40.799999999999997</v>
      </c>
      <c r="X26" s="88"/>
      <c r="Y26" s="88"/>
      <c r="Z26" s="88"/>
      <c r="AA26" s="87"/>
      <c r="AB26" s="3">
        <v>40.799999999999997</v>
      </c>
      <c r="AC26" s="91">
        <v>40.799999999999997</v>
      </c>
      <c r="AD26" s="88"/>
      <c r="AE26" s="87"/>
      <c r="AF26" s="4">
        <v>40.799999999999997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21.5</v>
      </c>
      <c r="K28" s="87"/>
      <c r="L28" s="122">
        <v>22.5</v>
      </c>
      <c r="M28" s="87"/>
      <c r="N28" s="122">
        <v>24</v>
      </c>
      <c r="O28" s="87"/>
      <c r="P28" s="122">
        <v>24.8</v>
      </c>
      <c r="Q28" s="88"/>
      <c r="R28" s="87"/>
      <c r="S28" s="122">
        <v>25</v>
      </c>
      <c r="T28" s="87"/>
      <c r="U28" s="122">
        <v>19.3</v>
      </c>
      <c r="V28" s="87"/>
      <c r="W28" s="122">
        <v>20.100000000000001</v>
      </c>
      <c r="X28" s="88"/>
      <c r="Y28" s="88"/>
      <c r="Z28" s="88"/>
      <c r="AA28" s="87"/>
      <c r="AB28" s="3">
        <v>21.4</v>
      </c>
      <c r="AC28" s="91">
        <v>22</v>
      </c>
      <c r="AD28" s="88"/>
      <c r="AE28" s="87"/>
      <c r="AF28" s="4">
        <v>22.3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0.999</v>
      </c>
      <c r="Q31" s="88"/>
      <c r="R31" s="87"/>
      <c r="S31" s="124">
        <v>0.999</v>
      </c>
      <c r="T31" s="87"/>
      <c r="U31" s="124">
        <v>0.999</v>
      </c>
      <c r="V31" s="87"/>
      <c r="W31" s="124">
        <v>0.999</v>
      </c>
      <c r="X31" s="88"/>
      <c r="Y31" s="88"/>
      <c r="Z31" s="88"/>
      <c r="AA31" s="87"/>
      <c r="AB31" s="7">
        <v>1</v>
      </c>
      <c r="AC31" s="94">
        <v>1</v>
      </c>
      <c r="AD31" s="88"/>
      <c r="AE31" s="87"/>
      <c r="AF31" s="8">
        <v>1</v>
      </c>
    </row>
    <row r="32" spans="4:32" ht="13.15" customHeight="1" x14ac:dyDescent="0.25">
      <c r="E32" s="89" t="s">
        <v>34</v>
      </c>
      <c r="F32" s="88"/>
      <c r="G32" s="88"/>
      <c r="H32" s="88"/>
      <c r="I32" s="90"/>
      <c r="J32" s="122">
        <v>20.399999999999999</v>
      </c>
      <c r="K32" s="87"/>
      <c r="L32" s="122">
        <v>20.399999999999999</v>
      </c>
      <c r="M32" s="87"/>
      <c r="N32" s="122">
        <v>20.399999999999999</v>
      </c>
      <c r="O32" s="87"/>
      <c r="P32" s="122">
        <v>20.399999999999999</v>
      </c>
      <c r="Q32" s="88"/>
      <c r="R32" s="87"/>
      <c r="S32" s="122">
        <v>20.399999999999999</v>
      </c>
      <c r="T32" s="87"/>
      <c r="U32" s="122">
        <v>23.3</v>
      </c>
      <c r="V32" s="87"/>
      <c r="W32" s="122">
        <v>23.3</v>
      </c>
      <c r="X32" s="88"/>
      <c r="Y32" s="88"/>
      <c r="Z32" s="88"/>
      <c r="AA32" s="87"/>
      <c r="AB32" s="3">
        <v>23.3</v>
      </c>
      <c r="AC32" s="91">
        <v>23.3</v>
      </c>
      <c r="AD32" s="88"/>
      <c r="AE32" s="87"/>
      <c r="AF32" s="4">
        <v>23.3</v>
      </c>
    </row>
    <row r="33" spans="5:32" ht="13.15" customHeight="1" x14ac:dyDescent="0.25">
      <c r="E33" s="92" t="s">
        <v>35</v>
      </c>
      <c r="F33" s="88"/>
      <c r="G33" s="88"/>
      <c r="H33" s="88"/>
      <c r="I33" s="90"/>
      <c r="J33" s="123">
        <v>19.899999999999999</v>
      </c>
      <c r="K33" s="87"/>
      <c r="L33" s="123">
        <v>20.7</v>
      </c>
      <c r="M33" s="87"/>
      <c r="N33" s="123">
        <v>22.1</v>
      </c>
      <c r="O33" s="87"/>
      <c r="P33" s="123">
        <v>22.8</v>
      </c>
      <c r="Q33" s="88"/>
      <c r="R33" s="87"/>
      <c r="S33" s="123">
        <v>23.1</v>
      </c>
      <c r="T33" s="87"/>
      <c r="U33" s="123">
        <v>18.100000000000001</v>
      </c>
      <c r="V33" s="87"/>
      <c r="W33" s="123">
        <v>18.899999999999999</v>
      </c>
      <c r="X33" s="88"/>
      <c r="Y33" s="88"/>
      <c r="Z33" s="88"/>
      <c r="AA33" s="87"/>
      <c r="AB33" s="9">
        <v>20</v>
      </c>
      <c r="AC33" s="93">
        <v>20.5</v>
      </c>
      <c r="AD33" s="88"/>
      <c r="AE33" s="87"/>
      <c r="AF33" s="10">
        <v>20.7</v>
      </c>
    </row>
    <row r="34" spans="5:32" ht="20.25" customHeight="1" x14ac:dyDescent="0.25">
      <c r="E34" s="89" t="s">
        <v>36</v>
      </c>
      <c r="F34" s="88"/>
      <c r="G34" s="88"/>
      <c r="H34" s="88"/>
      <c r="I34" s="90"/>
      <c r="J34" s="121">
        <v>1</v>
      </c>
      <c r="K34" s="87"/>
      <c r="L34" s="121">
        <v>1</v>
      </c>
      <c r="M34" s="87"/>
      <c r="N34" s="121">
        <v>1.1000000000000001</v>
      </c>
      <c r="O34" s="87"/>
      <c r="P34" s="121">
        <v>1.1000000000000001</v>
      </c>
      <c r="Q34" s="88"/>
      <c r="R34" s="87"/>
      <c r="S34" s="121">
        <v>1.2</v>
      </c>
      <c r="T34" s="87"/>
      <c r="U34" s="121">
        <v>0.9</v>
      </c>
      <c r="V34" s="87"/>
      <c r="W34" s="121">
        <v>0.9</v>
      </c>
      <c r="X34" s="88"/>
      <c r="Y34" s="88"/>
      <c r="Z34" s="88"/>
      <c r="AA34" s="87"/>
      <c r="AB34" s="11">
        <v>1</v>
      </c>
      <c r="AC34" s="86">
        <v>1</v>
      </c>
      <c r="AD34" s="88"/>
      <c r="AE34" s="87"/>
      <c r="AF34" s="12">
        <v>1</v>
      </c>
    </row>
    <row r="35" spans="5:32" ht="20.25" customHeight="1" x14ac:dyDescent="0.25">
      <c r="E35" s="89" t="s">
        <v>37</v>
      </c>
      <c r="F35" s="88"/>
      <c r="G35" s="88"/>
      <c r="H35" s="88"/>
      <c r="I35" s="90"/>
      <c r="J35" s="121" t="s">
        <v>395</v>
      </c>
      <c r="K35" s="87"/>
      <c r="L35" s="121" t="s">
        <v>395</v>
      </c>
      <c r="M35" s="87"/>
      <c r="N35" s="121" t="s">
        <v>395</v>
      </c>
      <c r="O35" s="87"/>
      <c r="P35" s="121" t="s">
        <v>395</v>
      </c>
      <c r="Q35" s="88"/>
      <c r="R35" s="87"/>
      <c r="S35" s="121" t="s">
        <v>395</v>
      </c>
      <c r="T35" s="87"/>
      <c r="U35" s="121" t="s">
        <v>395</v>
      </c>
      <c r="V35" s="87"/>
      <c r="W35" s="121" t="s">
        <v>395</v>
      </c>
      <c r="X35" s="88"/>
      <c r="Y35" s="88"/>
      <c r="Z35" s="88"/>
      <c r="AA35" s="87"/>
      <c r="AB35" s="5" t="s">
        <v>395</v>
      </c>
      <c r="AC35" s="86" t="s">
        <v>395</v>
      </c>
      <c r="AD35" s="88"/>
      <c r="AE35" s="87"/>
      <c r="AF35" s="6" t="s">
        <v>395</v>
      </c>
    </row>
    <row r="36" spans="5:32" ht="13.15" customHeight="1" x14ac:dyDescent="0.25">
      <c r="E36" s="89" t="s">
        <v>39</v>
      </c>
      <c r="F36" s="88"/>
      <c r="G36" s="88"/>
      <c r="H36" s="88"/>
      <c r="I36" s="90"/>
      <c r="J36" s="121"/>
      <c r="K36" s="87"/>
      <c r="L36" s="122">
        <v>0.3</v>
      </c>
      <c r="M36" s="87"/>
      <c r="N36" s="122">
        <v>1.7</v>
      </c>
      <c r="O36" s="87"/>
      <c r="P36" s="122">
        <v>2.4</v>
      </c>
      <c r="Q36" s="88"/>
      <c r="R36" s="87"/>
      <c r="S36" s="122">
        <v>2.7</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2.1</v>
      </c>
      <c r="K39" s="87"/>
      <c r="L39" s="122">
        <v>2.1</v>
      </c>
      <c r="M39" s="87"/>
      <c r="N39" s="122">
        <v>2.1</v>
      </c>
      <c r="O39" s="87"/>
      <c r="P39" s="122">
        <v>2.1</v>
      </c>
      <c r="Q39" s="88"/>
      <c r="R39" s="87"/>
      <c r="S39" s="122">
        <v>2.1</v>
      </c>
      <c r="T39" s="87"/>
      <c r="U39" s="122">
        <v>2.1</v>
      </c>
      <c r="V39" s="87"/>
      <c r="W39" s="122">
        <v>2.1</v>
      </c>
      <c r="X39" s="88"/>
      <c r="Y39" s="88"/>
      <c r="Z39" s="88"/>
      <c r="AA39" s="87"/>
      <c r="AB39" s="3">
        <v>2.1</v>
      </c>
      <c r="AC39" s="91">
        <v>2.1</v>
      </c>
      <c r="AD39" s="88"/>
      <c r="AE39" s="87"/>
      <c r="AF39" s="4">
        <v>2.1</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2">
        <v>0.3</v>
      </c>
      <c r="Q43" s="88"/>
      <c r="R43" s="87"/>
      <c r="S43" s="122">
        <v>0.6</v>
      </c>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2">
        <v>0.3</v>
      </c>
      <c r="Q44" s="88"/>
      <c r="R44" s="87"/>
      <c r="S44" s="122">
        <v>0.6</v>
      </c>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26" t="s">
        <v>199</v>
      </c>
      <c r="Q46" s="85"/>
      <c r="R46" s="78"/>
      <c r="S46" s="126" t="s">
        <v>199</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B8VObbpdpIybbbLGtgropp9+c6InDAXJkY6LDt6bM0GhbErL1Z+sLLnO0aCTd7Lm1Vd5o/f3Xxf8pVcRToXuzA==" saltValue="GehbcOK8/em6t3hvNviA1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088ADB6-7023-41DF-BF96-A1C192B18BB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EABU - East Bundaberg (66/11kV)</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396</v>
      </c>
      <c r="J3" s="110"/>
      <c r="K3" s="110"/>
      <c r="L3" s="110"/>
      <c r="M3" s="110"/>
      <c r="N3" s="110"/>
      <c r="O3" s="110"/>
      <c r="P3" s="110"/>
      <c r="Q3" s="110"/>
      <c r="R3" s="110"/>
      <c r="S3" s="110"/>
      <c r="V3" s="112" t="s">
        <v>3</v>
      </c>
      <c r="W3" s="110"/>
      <c r="Y3" s="113" t="s">
        <v>297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75</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397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398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399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56.3</v>
      </c>
      <c r="K26" s="87"/>
      <c r="L26" s="122">
        <v>56.3</v>
      </c>
      <c r="M26" s="87"/>
      <c r="N26" s="122">
        <v>56.3</v>
      </c>
      <c r="O26" s="87"/>
      <c r="P26" s="122">
        <v>56.3</v>
      </c>
      <c r="Q26" s="88"/>
      <c r="R26" s="87"/>
      <c r="S26" s="122">
        <v>56.3</v>
      </c>
      <c r="T26" s="87"/>
      <c r="U26" s="122">
        <v>66.099999999999994</v>
      </c>
      <c r="V26" s="87"/>
      <c r="W26" s="122">
        <v>66.099999999999994</v>
      </c>
      <c r="X26" s="88"/>
      <c r="Y26" s="88"/>
      <c r="Z26" s="88"/>
      <c r="AA26" s="87"/>
      <c r="AB26" s="3">
        <v>66.099999999999994</v>
      </c>
      <c r="AC26" s="91">
        <v>66.099999999999994</v>
      </c>
      <c r="AD26" s="88"/>
      <c r="AE26" s="87"/>
      <c r="AF26" s="4">
        <v>66.099999999999994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26.9</v>
      </c>
      <c r="K28" s="87"/>
      <c r="L28" s="122">
        <v>26.7</v>
      </c>
      <c r="M28" s="87"/>
      <c r="N28" s="122">
        <v>26.6</v>
      </c>
      <c r="O28" s="87"/>
      <c r="P28" s="122">
        <v>26.7</v>
      </c>
      <c r="Q28" s="88"/>
      <c r="R28" s="87"/>
      <c r="S28" s="122">
        <v>26.7</v>
      </c>
      <c r="T28" s="87"/>
      <c r="U28" s="122">
        <v>33.4</v>
      </c>
      <c r="V28" s="87"/>
      <c r="W28" s="122">
        <v>33.299999999999997</v>
      </c>
      <c r="X28" s="88"/>
      <c r="Y28" s="88"/>
      <c r="Z28" s="88"/>
      <c r="AA28" s="87"/>
      <c r="AB28" s="3">
        <v>32.9</v>
      </c>
      <c r="AC28" s="91">
        <v>32.6</v>
      </c>
      <c r="AD28" s="88"/>
      <c r="AE28" s="87"/>
      <c r="AF28" s="4">
        <v>32.700000000000003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0.98099999999999998</v>
      </c>
      <c r="K31" s="87"/>
      <c r="L31" s="124">
        <v>0.98099999999999998</v>
      </c>
      <c r="M31" s="87"/>
      <c r="N31" s="124">
        <v>0.98099999999999998</v>
      </c>
      <c r="O31" s="87"/>
      <c r="P31" s="124">
        <v>0.98099999999999998</v>
      </c>
      <c r="Q31" s="88"/>
      <c r="R31" s="87"/>
      <c r="S31" s="124">
        <v>0.98099999999999998</v>
      </c>
      <c r="T31" s="87"/>
      <c r="U31" s="124">
        <v>0.99099999999999999</v>
      </c>
      <c r="V31" s="87"/>
      <c r="W31" s="124">
        <v>0.99099999999999999</v>
      </c>
      <c r="X31" s="88"/>
      <c r="Y31" s="88"/>
      <c r="Z31" s="88"/>
      <c r="AA31" s="87"/>
      <c r="AB31" s="7">
        <v>0.99099999999999999</v>
      </c>
      <c r="AC31" s="94">
        <v>0.99099999999999999</v>
      </c>
      <c r="AD31" s="88"/>
      <c r="AE31" s="87"/>
      <c r="AF31" s="8">
        <v>0.99099999999999999</v>
      </c>
    </row>
    <row r="32" spans="4:32" ht="13.15" customHeight="1" x14ac:dyDescent="0.25">
      <c r="E32" s="89" t="s">
        <v>34</v>
      </c>
      <c r="F32" s="88"/>
      <c r="G32" s="88"/>
      <c r="H32" s="88"/>
      <c r="I32" s="90"/>
      <c r="J32" s="122">
        <v>28.1</v>
      </c>
      <c r="K32" s="87"/>
      <c r="L32" s="122">
        <v>28.1</v>
      </c>
      <c r="M32" s="87"/>
      <c r="N32" s="122">
        <v>28.1</v>
      </c>
      <c r="O32" s="87"/>
      <c r="P32" s="122">
        <v>28.1</v>
      </c>
      <c r="Q32" s="88"/>
      <c r="R32" s="87"/>
      <c r="S32" s="122">
        <v>28.1</v>
      </c>
      <c r="T32" s="87"/>
      <c r="U32" s="122">
        <v>34.299999999999997</v>
      </c>
      <c r="V32" s="87"/>
      <c r="W32" s="122">
        <v>34.299999999999997</v>
      </c>
      <c r="X32" s="88"/>
      <c r="Y32" s="88"/>
      <c r="Z32" s="88"/>
      <c r="AA32" s="87"/>
      <c r="AB32" s="3">
        <v>34.299999999999997</v>
      </c>
      <c r="AC32" s="91">
        <v>34.299999999999997</v>
      </c>
      <c r="AD32" s="88"/>
      <c r="AE32" s="87"/>
      <c r="AF32" s="4">
        <v>34.299999999999997</v>
      </c>
    </row>
    <row r="33" spans="5:32" ht="13.15" customHeight="1" x14ac:dyDescent="0.25">
      <c r="E33" s="92" t="s">
        <v>35</v>
      </c>
      <c r="F33" s="88"/>
      <c r="G33" s="88"/>
      <c r="H33" s="88"/>
      <c r="I33" s="90"/>
      <c r="J33" s="123">
        <v>23.5</v>
      </c>
      <c r="K33" s="87"/>
      <c r="L33" s="123">
        <v>23.4</v>
      </c>
      <c r="M33" s="87"/>
      <c r="N33" s="123">
        <v>23.4</v>
      </c>
      <c r="O33" s="87"/>
      <c r="P33" s="123">
        <v>23.4</v>
      </c>
      <c r="Q33" s="88"/>
      <c r="R33" s="87"/>
      <c r="S33" s="123">
        <v>23.4</v>
      </c>
      <c r="T33" s="87"/>
      <c r="U33" s="123">
        <v>30.4</v>
      </c>
      <c r="V33" s="87"/>
      <c r="W33" s="123">
        <v>30.2</v>
      </c>
      <c r="X33" s="88"/>
      <c r="Y33" s="88"/>
      <c r="Z33" s="88"/>
      <c r="AA33" s="87"/>
      <c r="AB33" s="9">
        <v>29.8</v>
      </c>
      <c r="AC33" s="93">
        <v>29.6</v>
      </c>
      <c r="AD33" s="88"/>
      <c r="AE33" s="87"/>
      <c r="AF33" s="10">
        <v>29.7</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1.5</v>
      </c>
      <c r="V34" s="87"/>
      <c r="W34" s="121">
        <v>1.5</v>
      </c>
      <c r="X34" s="88"/>
      <c r="Y34" s="88"/>
      <c r="Z34" s="88"/>
      <c r="AA34" s="87"/>
      <c r="AB34" s="11">
        <v>1.5</v>
      </c>
      <c r="AC34" s="86">
        <v>1.5</v>
      </c>
      <c r="AD34" s="88"/>
      <c r="AE34" s="87"/>
      <c r="AF34" s="12">
        <v>1.5</v>
      </c>
    </row>
    <row r="35" spans="5:32" ht="20.25" customHeight="1" x14ac:dyDescent="0.25">
      <c r="E35" s="89" t="s">
        <v>37</v>
      </c>
      <c r="F35" s="88"/>
      <c r="G35" s="88"/>
      <c r="H35" s="88"/>
      <c r="I35" s="90"/>
      <c r="J35" s="121" t="s">
        <v>162</v>
      </c>
      <c r="K35" s="87"/>
      <c r="L35" s="121" t="s">
        <v>162</v>
      </c>
      <c r="M35" s="87"/>
      <c r="N35" s="121" t="s">
        <v>162</v>
      </c>
      <c r="O35" s="87"/>
      <c r="P35" s="121" t="s">
        <v>162</v>
      </c>
      <c r="Q35" s="88"/>
      <c r="R35" s="87"/>
      <c r="S35" s="121" t="s">
        <v>162</v>
      </c>
      <c r="T35" s="87"/>
      <c r="U35" s="121" t="s">
        <v>162</v>
      </c>
      <c r="V35" s="87"/>
      <c r="W35" s="121" t="s">
        <v>162</v>
      </c>
      <c r="X35" s="88"/>
      <c r="Y35" s="88"/>
      <c r="Z35" s="88"/>
      <c r="AA35" s="87"/>
      <c r="AB35" s="5" t="s">
        <v>162</v>
      </c>
      <c r="AC35" s="86" t="s">
        <v>162</v>
      </c>
      <c r="AD35" s="88"/>
      <c r="AE35" s="87"/>
      <c r="AF35" s="6" t="s">
        <v>162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5.5</v>
      </c>
      <c r="K39" s="87"/>
      <c r="L39" s="122">
        <v>5.5</v>
      </c>
      <c r="M39" s="87"/>
      <c r="N39" s="122">
        <v>5.5</v>
      </c>
      <c r="O39" s="87"/>
      <c r="P39" s="122">
        <v>5.5</v>
      </c>
      <c r="Q39" s="88"/>
      <c r="R39" s="87"/>
      <c r="S39" s="122">
        <v>5.5</v>
      </c>
      <c r="T39" s="87"/>
      <c r="U39" s="122">
        <v>5.5</v>
      </c>
      <c r="V39" s="87"/>
      <c r="W39" s="122">
        <v>5.5</v>
      </c>
      <c r="X39" s="88"/>
      <c r="Y39" s="88"/>
      <c r="Z39" s="88"/>
      <c r="AA39" s="87"/>
      <c r="AB39" s="3">
        <v>5.5</v>
      </c>
      <c r="AC39" s="91">
        <v>5.5</v>
      </c>
      <c r="AD39" s="88"/>
      <c r="AE39" s="87"/>
      <c r="AF39" s="4">
        <v>5.5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qCEpFQ8Tm5/W7BR7HueSIFepVOGXq4p4cgx0l6tpCjwgcS1FmM8KI0cPs3f6r9WNhk9RikOUh+MpZQE1Uh8oFg==" saltValue="FiPZvZhaBfV1RP2ID0A+L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8DDA66D-6174-46E9-94AB-FB7C141FAC0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EATO - East Toowoomba (33/11kV)</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66</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69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70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71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90.7</v>
      </c>
      <c r="K26" s="87"/>
      <c r="L26" s="122">
        <v>90.7</v>
      </c>
      <c r="M26" s="87"/>
      <c r="N26" s="122">
        <v>90.7</v>
      </c>
      <c r="O26" s="87"/>
      <c r="P26" s="122">
        <v>90.7</v>
      </c>
      <c r="Q26" s="88"/>
      <c r="R26" s="87"/>
      <c r="S26" s="122">
        <v>90.7</v>
      </c>
      <c r="T26" s="87"/>
      <c r="U26" s="122">
        <v>93.7</v>
      </c>
      <c r="V26" s="87"/>
      <c r="W26" s="122">
        <v>93.7</v>
      </c>
      <c r="X26" s="88"/>
      <c r="Y26" s="88"/>
      <c r="Z26" s="88"/>
      <c r="AA26" s="87"/>
      <c r="AB26" s="3">
        <v>93.7</v>
      </c>
      <c r="AC26" s="91">
        <v>93.7</v>
      </c>
      <c r="AD26" s="88"/>
      <c r="AE26" s="87"/>
      <c r="AF26" s="4">
        <v>93.7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23.3</v>
      </c>
      <c r="K28" s="87"/>
      <c r="L28" s="122">
        <v>23.1</v>
      </c>
      <c r="M28" s="87"/>
      <c r="N28" s="122">
        <v>23</v>
      </c>
      <c r="O28" s="87"/>
      <c r="P28" s="122">
        <v>23</v>
      </c>
      <c r="Q28" s="88"/>
      <c r="R28" s="87"/>
      <c r="S28" s="122">
        <v>23</v>
      </c>
      <c r="T28" s="87"/>
      <c r="U28" s="122">
        <v>14.4</v>
      </c>
      <c r="V28" s="87"/>
      <c r="W28" s="122">
        <v>14.3</v>
      </c>
      <c r="X28" s="88"/>
      <c r="Y28" s="88"/>
      <c r="Z28" s="88"/>
      <c r="AA28" s="87"/>
      <c r="AB28" s="3">
        <v>14.1</v>
      </c>
      <c r="AC28" s="91">
        <v>14</v>
      </c>
      <c r="AD28" s="88"/>
      <c r="AE28" s="87"/>
      <c r="AF28" s="4">
        <v>14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0.995</v>
      </c>
      <c r="K31" s="87"/>
      <c r="L31" s="124">
        <v>0.995</v>
      </c>
      <c r="M31" s="87"/>
      <c r="N31" s="124">
        <v>0.995</v>
      </c>
      <c r="O31" s="87"/>
      <c r="P31" s="124">
        <v>0.995</v>
      </c>
      <c r="Q31" s="88"/>
      <c r="R31" s="87"/>
      <c r="S31" s="124">
        <v>0.995</v>
      </c>
      <c r="T31" s="87"/>
      <c r="U31" s="124">
        <v>0.96199999999999997</v>
      </c>
      <c r="V31" s="87"/>
      <c r="W31" s="124">
        <v>0.96199999999999997</v>
      </c>
      <c r="X31" s="88"/>
      <c r="Y31" s="88"/>
      <c r="Z31" s="88"/>
      <c r="AA31" s="87"/>
      <c r="AB31" s="7">
        <v>0.96199999999999997</v>
      </c>
      <c r="AC31" s="94">
        <v>0.96199999999999997</v>
      </c>
      <c r="AD31" s="88"/>
      <c r="AE31" s="87"/>
      <c r="AF31" s="8">
        <v>0.96199999999999997</v>
      </c>
    </row>
    <row r="32" spans="4:32" ht="13.15" customHeight="1" x14ac:dyDescent="0.25">
      <c r="E32" s="89" t="s">
        <v>34</v>
      </c>
      <c r="F32" s="88"/>
      <c r="G32" s="88"/>
      <c r="H32" s="88"/>
      <c r="I32" s="90"/>
      <c r="J32" s="122">
        <v>48</v>
      </c>
      <c r="K32" s="87"/>
      <c r="L32" s="122">
        <v>48</v>
      </c>
      <c r="M32" s="87"/>
      <c r="N32" s="122">
        <v>48</v>
      </c>
      <c r="O32" s="87"/>
      <c r="P32" s="122">
        <v>48</v>
      </c>
      <c r="Q32" s="88"/>
      <c r="R32" s="87"/>
      <c r="S32" s="122">
        <v>48</v>
      </c>
      <c r="T32" s="87"/>
      <c r="U32" s="122">
        <v>50.4</v>
      </c>
      <c r="V32" s="87"/>
      <c r="W32" s="122">
        <v>50.4</v>
      </c>
      <c r="X32" s="88"/>
      <c r="Y32" s="88"/>
      <c r="Z32" s="88"/>
      <c r="AA32" s="87"/>
      <c r="AB32" s="3">
        <v>50.4</v>
      </c>
      <c r="AC32" s="91">
        <v>50.4</v>
      </c>
      <c r="AD32" s="88"/>
      <c r="AE32" s="87"/>
      <c r="AF32" s="4">
        <v>50.4</v>
      </c>
    </row>
    <row r="33" spans="5:32" ht="13.15" customHeight="1" x14ac:dyDescent="0.25">
      <c r="E33" s="92" t="s">
        <v>35</v>
      </c>
      <c r="F33" s="88"/>
      <c r="G33" s="88"/>
      <c r="H33" s="88"/>
      <c r="I33" s="90"/>
      <c r="J33" s="123">
        <v>21.4</v>
      </c>
      <c r="K33" s="87"/>
      <c r="L33" s="123">
        <v>21.3</v>
      </c>
      <c r="M33" s="87"/>
      <c r="N33" s="123">
        <v>21.2</v>
      </c>
      <c r="O33" s="87"/>
      <c r="P33" s="123">
        <v>21.2</v>
      </c>
      <c r="Q33" s="88"/>
      <c r="R33" s="87"/>
      <c r="S33" s="123">
        <v>21.2</v>
      </c>
      <c r="T33" s="87"/>
      <c r="U33" s="123">
        <v>14</v>
      </c>
      <c r="V33" s="87"/>
      <c r="W33" s="123">
        <v>13.9</v>
      </c>
      <c r="X33" s="88"/>
      <c r="Y33" s="88"/>
      <c r="Z33" s="88"/>
      <c r="AA33" s="87"/>
      <c r="AB33" s="9">
        <v>13.7</v>
      </c>
      <c r="AC33" s="93">
        <v>13.6</v>
      </c>
      <c r="AD33" s="88"/>
      <c r="AE33" s="87"/>
      <c r="AF33" s="10">
        <v>13.6</v>
      </c>
    </row>
    <row r="34" spans="5:32" ht="20.25" customHeight="1" x14ac:dyDescent="0.25">
      <c r="E34" s="89" t="s">
        <v>36</v>
      </c>
      <c r="F34" s="88"/>
      <c r="G34" s="88"/>
      <c r="H34" s="88"/>
      <c r="I34" s="90"/>
      <c r="J34" s="121">
        <v>1.1000000000000001</v>
      </c>
      <c r="K34" s="87"/>
      <c r="L34" s="121">
        <v>1.1000000000000001</v>
      </c>
      <c r="M34" s="87"/>
      <c r="N34" s="121">
        <v>1.1000000000000001</v>
      </c>
      <c r="O34" s="87"/>
      <c r="P34" s="121">
        <v>1.1000000000000001</v>
      </c>
      <c r="Q34" s="88"/>
      <c r="R34" s="87"/>
      <c r="S34" s="121">
        <v>1.1000000000000001</v>
      </c>
      <c r="T34" s="87"/>
      <c r="U34" s="121">
        <v>0.7</v>
      </c>
      <c r="V34" s="87"/>
      <c r="W34" s="121">
        <v>0.7</v>
      </c>
      <c r="X34" s="88"/>
      <c r="Y34" s="88"/>
      <c r="Z34" s="88"/>
      <c r="AA34" s="87"/>
      <c r="AB34" s="11">
        <v>0.7</v>
      </c>
      <c r="AC34" s="86">
        <v>0.7</v>
      </c>
      <c r="AD34" s="88"/>
      <c r="AE34" s="87"/>
      <c r="AF34" s="12">
        <v>0.7</v>
      </c>
    </row>
    <row r="35" spans="5:32" ht="20.25" customHeight="1" x14ac:dyDescent="0.25">
      <c r="E35" s="89" t="s">
        <v>37</v>
      </c>
      <c r="F35" s="88"/>
      <c r="G35" s="88"/>
      <c r="H35" s="88"/>
      <c r="I35" s="90"/>
      <c r="J35" s="121" t="s">
        <v>72</v>
      </c>
      <c r="K35" s="87"/>
      <c r="L35" s="121" t="s">
        <v>72</v>
      </c>
      <c r="M35" s="87"/>
      <c r="N35" s="121" t="s">
        <v>72</v>
      </c>
      <c r="O35" s="87"/>
      <c r="P35" s="121" t="s">
        <v>72</v>
      </c>
      <c r="Q35" s="88"/>
      <c r="R35" s="87"/>
      <c r="S35" s="121" t="s">
        <v>72</v>
      </c>
      <c r="T35" s="87"/>
      <c r="U35" s="121" t="s">
        <v>72</v>
      </c>
      <c r="V35" s="87"/>
      <c r="W35" s="121" t="s">
        <v>72</v>
      </c>
      <c r="X35" s="88"/>
      <c r="Y35" s="88"/>
      <c r="Z35" s="88"/>
      <c r="AA35" s="87"/>
      <c r="AB35" s="5" t="s">
        <v>72</v>
      </c>
      <c r="AC35" s="86" t="s">
        <v>72</v>
      </c>
      <c r="AD35" s="88"/>
      <c r="AE35" s="87"/>
      <c r="AF35" s="6" t="s">
        <v>72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fILsHWOItghYhIjUjqYaupFApsita/p8Pt2/GpptsJ/493Gt8Bb0UCVDOERWb/07D3Vkd8z+EvTJw8PHcfafQ==" saltValue="FV/s/QVZRmDo/KDqnp3Pf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4A92757-3F02-4C5D-9199-3665F5C0C65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ALST - Alfred Street (33/11kV)</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400</v>
      </c>
      <c r="J3" s="110"/>
      <c r="K3" s="110"/>
      <c r="L3" s="110"/>
      <c r="M3" s="110"/>
      <c r="N3" s="110"/>
      <c r="O3" s="110"/>
      <c r="P3" s="110"/>
      <c r="Q3" s="110"/>
      <c r="R3" s="110"/>
      <c r="S3" s="110"/>
      <c r="V3" s="112" t="s">
        <v>3</v>
      </c>
      <c r="W3" s="110"/>
      <c r="Y3" s="113" t="s">
        <v>401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402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403</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404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405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75</v>
      </c>
      <c r="K26" s="87"/>
      <c r="L26" s="122">
        <v>75</v>
      </c>
      <c r="M26" s="87"/>
      <c r="N26" s="122">
        <v>75</v>
      </c>
      <c r="O26" s="87"/>
      <c r="P26" s="122">
        <v>75</v>
      </c>
      <c r="Q26" s="88"/>
      <c r="R26" s="87"/>
      <c r="S26" s="122">
        <v>75</v>
      </c>
      <c r="T26" s="87"/>
      <c r="U26" s="122">
        <v>75</v>
      </c>
      <c r="V26" s="87"/>
      <c r="W26" s="122">
        <v>75</v>
      </c>
      <c r="X26" s="88"/>
      <c r="Y26" s="88"/>
      <c r="Z26" s="88"/>
      <c r="AA26" s="87"/>
      <c r="AB26" s="3">
        <v>75</v>
      </c>
      <c r="AC26" s="91">
        <v>75</v>
      </c>
      <c r="AD26" s="88"/>
      <c r="AE26" s="87"/>
      <c r="AF26" s="4">
        <v>75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48.7</v>
      </c>
      <c r="K28" s="87"/>
      <c r="L28" s="122">
        <v>49.1</v>
      </c>
      <c r="M28" s="87"/>
      <c r="N28" s="122">
        <v>49.6</v>
      </c>
      <c r="O28" s="87"/>
      <c r="P28" s="122">
        <v>50.2</v>
      </c>
      <c r="Q28" s="88"/>
      <c r="R28" s="87"/>
      <c r="S28" s="122">
        <v>50.7</v>
      </c>
      <c r="T28" s="87"/>
      <c r="U28" s="122">
        <v>29.5</v>
      </c>
      <c r="V28" s="87"/>
      <c r="W28" s="122">
        <v>29.7</v>
      </c>
      <c r="X28" s="88"/>
      <c r="Y28" s="88"/>
      <c r="Z28" s="88"/>
      <c r="AA28" s="87"/>
      <c r="AB28" s="3">
        <v>29.8</v>
      </c>
      <c r="AC28" s="91">
        <v>29.9</v>
      </c>
      <c r="AD28" s="88"/>
      <c r="AE28" s="87"/>
      <c r="AF28" s="4">
        <v>30.3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0.998</v>
      </c>
      <c r="V31" s="87"/>
      <c r="W31" s="124">
        <v>0.998</v>
      </c>
      <c r="X31" s="88"/>
      <c r="Y31" s="88"/>
      <c r="Z31" s="88"/>
      <c r="AA31" s="87"/>
      <c r="AB31" s="7">
        <v>0.998</v>
      </c>
      <c r="AC31" s="94">
        <v>0.998</v>
      </c>
      <c r="AD31" s="88"/>
      <c r="AE31" s="87"/>
      <c r="AF31" s="8">
        <v>0.998</v>
      </c>
    </row>
    <row r="32" spans="4:32" ht="13.15" customHeight="1" x14ac:dyDescent="0.25">
      <c r="E32" s="89" t="s">
        <v>34</v>
      </c>
      <c r="F32" s="88"/>
      <c r="G32" s="88"/>
      <c r="H32" s="88"/>
      <c r="I32" s="90"/>
      <c r="J32" s="122">
        <v>50</v>
      </c>
      <c r="K32" s="87"/>
      <c r="L32" s="122">
        <v>50</v>
      </c>
      <c r="M32" s="87"/>
      <c r="N32" s="122">
        <v>50</v>
      </c>
      <c r="O32" s="87"/>
      <c r="P32" s="122">
        <v>50</v>
      </c>
      <c r="Q32" s="88"/>
      <c r="R32" s="87"/>
      <c r="S32" s="122">
        <v>50</v>
      </c>
      <c r="T32" s="87"/>
      <c r="U32" s="122">
        <v>50</v>
      </c>
      <c r="V32" s="87"/>
      <c r="W32" s="122">
        <v>50</v>
      </c>
      <c r="X32" s="88"/>
      <c r="Y32" s="88"/>
      <c r="Z32" s="88"/>
      <c r="AA32" s="87"/>
      <c r="AB32" s="3">
        <v>50</v>
      </c>
      <c r="AC32" s="91">
        <v>50</v>
      </c>
      <c r="AD32" s="88"/>
      <c r="AE32" s="87"/>
      <c r="AF32" s="4">
        <v>50</v>
      </c>
    </row>
    <row r="33" spans="5:32" ht="13.15" customHeight="1" x14ac:dyDescent="0.25">
      <c r="E33" s="92" t="s">
        <v>35</v>
      </c>
      <c r="F33" s="88"/>
      <c r="G33" s="88"/>
      <c r="H33" s="88"/>
      <c r="I33" s="90"/>
      <c r="J33" s="123">
        <v>44.5</v>
      </c>
      <c r="K33" s="87"/>
      <c r="L33" s="123">
        <v>44.9</v>
      </c>
      <c r="M33" s="87"/>
      <c r="N33" s="123">
        <v>45.4</v>
      </c>
      <c r="O33" s="87"/>
      <c r="P33" s="123">
        <v>45.9</v>
      </c>
      <c r="Q33" s="88"/>
      <c r="R33" s="87"/>
      <c r="S33" s="123">
        <v>46.4</v>
      </c>
      <c r="T33" s="87"/>
      <c r="U33" s="123">
        <v>29.2</v>
      </c>
      <c r="V33" s="87"/>
      <c r="W33" s="123">
        <v>29.3</v>
      </c>
      <c r="X33" s="88"/>
      <c r="Y33" s="88"/>
      <c r="Z33" s="88"/>
      <c r="AA33" s="87"/>
      <c r="AB33" s="9">
        <v>29.4</v>
      </c>
      <c r="AC33" s="93">
        <v>29.5</v>
      </c>
      <c r="AD33" s="88"/>
      <c r="AE33" s="87"/>
      <c r="AF33" s="10">
        <v>29.9</v>
      </c>
    </row>
    <row r="34" spans="5:32" ht="20.25" customHeight="1" x14ac:dyDescent="0.25">
      <c r="E34" s="89" t="s">
        <v>36</v>
      </c>
      <c r="F34" s="88"/>
      <c r="G34" s="88"/>
      <c r="H34" s="88"/>
      <c r="I34" s="90"/>
      <c r="J34" s="121">
        <v>2.2000000000000002</v>
      </c>
      <c r="K34" s="87"/>
      <c r="L34" s="121">
        <v>2.2000000000000002</v>
      </c>
      <c r="M34" s="87"/>
      <c r="N34" s="121">
        <v>2.2999999999999998</v>
      </c>
      <c r="O34" s="87"/>
      <c r="P34" s="121">
        <v>2.2999999999999998</v>
      </c>
      <c r="Q34" s="88"/>
      <c r="R34" s="87"/>
      <c r="S34" s="121">
        <v>2.2999999999999998</v>
      </c>
      <c r="T34" s="87"/>
      <c r="U34" s="121">
        <v>1.5</v>
      </c>
      <c r="V34" s="87"/>
      <c r="W34" s="121">
        <v>1.5</v>
      </c>
      <c r="X34" s="88"/>
      <c r="Y34" s="88"/>
      <c r="Z34" s="88"/>
      <c r="AA34" s="87"/>
      <c r="AB34" s="11">
        <v>1.5</v>
      </c>
      <c r="AC34" s="86">
        <v>1.5</v>
      </c>
      <c r="AD34" s="88"/>
      <c r="AE34" s="87"/>
      <c r="AF34" s="12">
        <v>1.5</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6</v>
      </c>
      <c r="K39" s="87"/>
      <c r="L39" s="122">
        <v>6</v>
      </c>
      <c r="M39" s="87"/>
      <c r="N39" s="122">
        <v>6</v>
      </c>
      <c r="O39" s="87"/>
      <c r="P39" s="122">
        <v>6</v>
      </c>
      <c r="Q39" s="88"/>
      <c r="R39" s="87"/>
      <c r="S39" s="122">
        <v>6</v>
      </c>
      <c r="T39" s="87"/>
      <c r="U39" s="122">
        <v>6</v>
      </c>
      <c r="V39" s="87"/>
      <c r="W39" s="122">
        <v>6</v>
      </c>
      <c r="X39" s="88"/>
      <c r="Y39" s="88"/>
      <c r="Z39" s="88"/>
      <c r="AA39" s="87"/>
      <c r="AB39" s="3">
        <v>6</v>
      </c>
      <c r="AC39" s="91">
        <v>6</v>
      </c>
      <c r="AD39" s="88"/>
      <c r="AE39" s="87"/>
      <c r="AF39" s="4">
        <v>6</v>
      </c>
    </row>
    <row r="40" spans="5:32" x14ac:dyDescent="0.25">
      <c r="E40" s="89" t="s">
        <v>43</v>
      </c>
      <c r="F40" s="88"/>
      <c r="G40" s="88"/>
      <c r="H40" s="88"/>
      <c r="I40" s="90"/>
      <c r="J40" s="122">
        <v>4</v>
      </c>
      <c r="K40" s="87"/>
      <c r="L40" s="122">
        <v>4</v>
      </c>
      <c r="M40" s="87"/>
      <c r="N40" s="122">
        <v>4</v>
      </c>
      <c r="O40" s="87"/>
      <c r="P40" s="122">
        <v>4</v>
      </c>
      <c r="Q40" s="88"/>
      <c r="R40" s="87"/>
      <c r="S40" s="122">
        <v>4</v>
      </c>
      <c r="T40" s="87"/>
      <c r="U40" s="122">
        <v>4</v>
      </c>
      <c r="V40" s="87"/>
      <c r="W40" s="122">
        <v>4</v>
      </c>
      <c r="X40" s="88"/>
      <c r="Y40" s="88"/>
      <c r="Z40" s="88"/>
      <c r="AA40" s="87"/>
      <c r="AB40" s="3">
        <v>4</v>
      </c>
      <c r="AC40" s="91">
        <v>4</v>
      </c>
      <c r="AD40" s="88"/>
      <c r="AE40" s="87"/>
      <c r="AF40" s="4">
        <v>4</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3bUtEhLh7WirM/hSfzpPmlNwSZAQ2OWQwCniqQkrRiUrFfYjWvLn/3aJOC8zpDCZ+lXU+IofVzpZdMQU377SgQ==" saltValue="spgRToR9Z1hQGhC1S5395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0D2460A-E908-467B-BB72-C50E7F95C9B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EDMO - Edmonton (132/22kV)</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407</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408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409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410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4.5</v>
      </c>
      <c r="K26" s="87"/>
      <c r="L26" s="122">
        <v>4.5</v>
      </c>
      <c r="M26" s="87"/>
      <c r="N26" s="122">
        <v>4.5</v>
      </c>
      <c r="O26" s="87"/>
      <c r="P26" s="122">
        <v>4.5</v>
      </c>
      <c r="Q26" s="88"/>
      <c r="R26" s="87"/>
      <c r="S26" s="122">
        <v>4.5</v>
      </c>
      <c r="T26" s="87"/>
      <c r="U26" s="122">
        <v>5.3</v>
      </c>
      <c r="V26" s="87"/>
      <c r="W26" s="122">
        <v>5.3</v>
      </c>
      <c r="X26" s="88"/>
      <c r="Y26" s="88"/>
      <c r="Z26" s="88"/>
      <c r="AA26" s="87"/>
      <c r="AB26" s="3">
        <v>5.3</v>
      </c>
      <c r="AC26" s="91">
        <v>5.3</v>
      </c>
      <c r="AD26" s="88"/>
      <c r="AE26" s="87"/>
      <c r="AF26" s="4">
        <v>5.3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2.2000000000000002</v>
      </c>
      <c r="K28" s="87"/>
      <c r="L28" s="122">
        <v>2.2000000000000002</v>
      </c>
      <c r="M28" s="87"/>
      <c r="N28" s="122">
        <v>2.2000000000000002</v>
      </c>
      <c r="O28" s="87"/>
      <c r="P28" s="122">
        <v>2.2000000000000002</v>
      </c>
      <c r="Q28" s="88"/>
      <c r="R28" s="87"/>
      <c r="S28" s="122">
        <v>2.2000000000000002</v>
      </c>
      <c r="T28" s="87"/>
      <c r="U28" s="122">
        <v>1.5</v>
      </c>
      <c r="V28" s="87"/>
      <c r="W28" s="122">
        <v>1.5</v>
      </c>
      <c r="X28" s="88"/>
      <c r="Y28" s="88"/>
      <c r="Z28" s="88"/>
      <c r="AA28" s="87"/>
      <c r="AB28" s="3">
        <v>1.5</v>
      </c>
      <c r="AC28" s="91">
        <v>1.5</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0.98699999999999999</v>
      </c>
      <c r="K31" s="87"/>
      <c r="L31" s="124">
        <v>0.98399999999999999</v>
      </c>
      <c r="M31" s="87"/>
      <c r="N31" s="124">
        <v>0.98699999999999999</v>
      </c>
      <c r="O31" s="87"/>
      <c r="P31" s="124">
        <v>0.98699999999999999</v>
      </c>
      <c r="Q31" s="88"/>
      <c r="R31" s="87"/>
      <c r="S31" s="124">
        <v>0.98699999999999999</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2.7</v>
      </c>
      <c r="K32" s="87"/>
      <c r="L32" s="122">
        <v>2.7</v>
      </c>
      <c r="M32" s="87"/>
      <c r="N32" s="122">
        <v>2.7</v>
      </c>
      <c r="O32" s="87"/>
      <c r="P32" s="122">
        <v>2.7</v>
      </c>
      <c r="Q32" s="88"/>
      <c r="R32" s="87"/>
      <c r="S32" s="122">
        <v>2.7</v>
      </c>
      <c r="T32" s="87"/>
      <c r="U32" s="122">
        <v>3</v>
      </c>
      <c r="V32" s="87"/>
      <c r="W32" s="122">
        <v>3</v>
      </c>
      <c r="X32" s="88"/>
      <c r="Y32" s="88"/>
      <c r="Z32" s="88"/>
      <c r="AA32" s="87"/>
      <c r="AB32" s="3">
        <v>3</v>
      </c>
      <c r="AC32" s="91">
        <v>3</v>
      </c>
      <c r="AD32" s="88"/>
      <c r="AE32" s="87"/>
      <c r="AF32" s="4">
        <v>3</v>
      </c>
    </row>
    <row r="33" spans="5:32" ht="13.15" customHeight="1" x14ac:dyDescent="0.25">
      <c r="E33" s="92" t="s">
        <v>35</v>
      </c>
      <c r="F33" s="88"/>
      <c r="G33" s="88"/>
      <c r="H33" s="88"/>
      <c r="I33" s="90"/>
      <c r="J33" s="123">
        <v>2</v>
      </c>
      <c r="K33" s="87"/>
      <c r="L33" s="123">
        <v>1.9</v>
      </c>
      <c r="M33" s="87"/>
      <c r="N33" s="123">
        <v>2</v>
      </c>
      <c r="O33" s="87"/>
      <c r="P33" s="123">
        <v>2</v>
      </c>
      <c r="Q33" s="88"/>
      <c r="R33" s="87"/>
      <c r="S33" s="123">
        <v>2</v>
      </c>
      <c r="T33" s="87"/>
      <c r="U33" s="123">
        <v>1.4</v>
      </c>
      <c r="V33" s="87"/>
      <c r="W33" s="123">
        <v>1.4</v>
      </c>
      <c r="X33" s="88"/>
      <c r="Y33" s="88"/>
      <c r="Z33" s="88"/>
      <c r="AA33" s="87"/>
      <c r="AB33" s="9">
        <v>1.4</v>
      </c>
      <c r="AC33" s="93">
        <v>1.4</v>
      </c>
      <c r="AD33" s="88"/>
      <c r="AE33" s="87"/>
      <c r="AF33" s="10">
        <v>1.4</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72</v>
      </c>
      <c r="K35" s="87"/>
      <c r="L35" s="121" t="s">
        <v>72</v>
      </c>
      <c r="M35" s="87"/>
      <c r="N35" s="121" t="s">
        <v>72</v>
      </c>
      <c r="O35" s="87"/>
      <c r="P35" s="121" t="s">
        <v>72</v>
      </c>
      <c r="Q35" s="88"/>
      <c r="R35" s="87"/>
      <c r="S35" s="121" t="s">
        <v>72</v>
      </c>
      <c r="T35" s="87"/>
      <c r="U35" s="121" t="s">
        <v>72</v>
      </c>
      <c r="V35" s="87"/>
      <c r="W35" s="121" t="s">
        <v>72</v>
      </c>
      <c r="X35" s="88"/>
      <c r="Y35" s="88"/>
      <c r="Z35" s="88"/>
      <c r="AA35" s="87"/>
      <c r="AB35" s="5" t="s">
        <v>72</v>
      </c>
      <c r="AC35" s="86" t="s">
        <v>72</v>
      </c>
      <c r="AD35" s="88"/>
      <c r="AE35" s="87"/>
      <c r="AF35" s="6" t="s">
        <v>72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VxsU/777hzO30qMCKAegiwBoMZWZKVOGfvXBC/LXQLHiSDY3eraJU+jxLSGEZXP5kZD+NInxBynob2a9FDBdZg==" saltValue="CC2ObHc0ulQuFyPcgMsrg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B0F6145A-988D-4A3B-B372-1F2E06020CA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EIDS - Eidsvold (66/11kV)</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AJ51"/>
  <sheetViews>
    <sheetView showGridLines="0" topLeftCell="A19"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411</v>
      </c>
      <c r="J3" s="110"/>
      <c r="K3" s="110"/>
      <c r="L3" s="110"/>
      <c r="M3" s="110"/>
      <c r="N3" s="110"/>
      <c r="O3" s="110"/>
      <c r="P3" s="110"/>
      <c r="Q3" s="110"/>
      <c r="R3" s="110"/>
      <c r="S3" s="110"/>
      <c r="V3" s="112" t="s">
        <v>3</v>
      </c>
      <c r="W3" s="110"/>
      <c r="Y3" s="113" t="s">
        <v>177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412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413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414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10</v>
      </c>
      <c r="K26" s="87"/>
      <c r="L26" s="122">
        <v>10</v>
      </c>
      <c r="M26" s="87"/>
      <c r="N26" s="122">
        <v>10</v>
      </c>
      <c r="O26" s="87"/>
      <c r="P26" s="122">
        <v>10</v>
      </c>
      <c r="Q26" s="88"/>
      <c r="R26" s="87"/>
      <c r="S26" s="122">
        <v>10</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4.4000000000000004</v>
      </c>
      <c r="K28" s="87"/>
      <c r="L28" s="122">
        <v>7.3</v>
      </c>
      <c r="M28" s="87"/>
      <c r="N28" s="122">
        <v>7.3</v>
      </c>
      <c r="O28" s="87"/>
      <c r="P28" s="122">
        <v>7.3</v>
      </c>
      <c r="Q28" s="88"/>
      <c r="R28" s="87"/>
      <c r="S28" s="122">
        <v>7.3</v>
      </c>
      <c r="T28" s="87"/>
      <c r="U28" s="122">
        <v>2.5</v>
      </c>
      <c r="V28" s="87"/>
      <c r="W28" s="122">
        <v>3</v>
      </c>
      <c r="X28" s="88"/>
      <c r="Y28" s="88"/>
      <c r="Z28" s="88"/>
      <c r="AA28" s="87"/>
      <c r="AB28" s="3">
        <v>3.5</v>
      </c>
      <c r="AC28" s="91">
        <v>3.5</v>
      </c>
      <c r="AD28" s="88"/>
      <c r="AE28" s="87"/>
      <c r="AF28" s="4">
        <v>3.5</v>
      </c>
    </row>
    <row r="29" spans="4:32" ht="13.15" customHeight="1" x14ac:dyDescent="0.25">
      <c r="E29" s="89" t="s">
        <v>31</v>
      </c>
      <c r="F29" s="88"/>
      <c r="G29" s="88"/>
      <c r="H29" s="88"/>
      <c r="I29" s="90"/>
      <c r="J29" s="121"/>
      <c r="K29" s="87"/>
      <c r="L29" s="122"/>
      <c r="M29" s="87"/>
      <c r="N29" s="122"/>
      <c r="O29" s="87"/>
      <c r="P29" s="122"/>
      <c r="Q29" s="88"/>
      <c r="R29" s="87"/>
      <c r="S29" s="122"/>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2"/>
      <c r="M30" s="87"/>
      <c r="N30" s="122"/>
      <c r="O30" s="87"/>
      <c r="P30" s="122"/>
      <c r="Q30" s="88"/>
      <c r="R30" s="87"/>
      <c r="S30" s="122"/>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0.93200000000000005</v>
      </c>
      <c r="K31" s="87"/>
      <c r="L31" s="124">
        <v>0.94499999999999995</v>
      </c>
      <c r="M31" s="87"/>
      <c r="N31" s="124">
        <v>0.94499999999999995</v>
      </c>
      <c r="O31" s="87"/>
      <c r="P31" s="124">
        <v>0.94499999999999995</v>
      </c>
      <c r="Q31" s="88"/>
      <c r="R31" s="87"/>
      <c r="S31" s="124">
        <v>0.94499999999999995</v>
      </c>
      <c r="T31" s="87"/>
      <c r="U31" s="124">
        <v>0.90400000000000003</v>
      </c>
      <c r="V31" s="87"/>
      <c r="W31" s="124">
        <v>0.90400000000000003</v>
      </c>
      <c r="X31" s="88"/>
      <c r="Y31" s="88"/>
      <c r="Z31" s="88"/>
      <c r="AA31" s="87"/>
      <c r="AB31" s="7">
        <v>0.90400000000000003</v>
      </c>
      <c r="AC31" s="94">
        <v>0.90400000000000003</v>
      </c>
      <c r="AD31" s="88"/>
      <c r="AE31" s="87"/>
      <c r="AF31" s="8">
        <v>0.90400000000000003</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3</v>
      </c>
      <c r="K33" s="87"/>
      <c r="L33" s="123">
        <v>3.4</v>
      </c>
      <c r="M33" s="87"/>
      <c r="N33" s="123">
        <v>3.4</v>
      </c>
      <c r="O33" s="87"/>
      <c r="P33" s="123">
        <v>3.4</v>
      </c>
      <c r="Q33" s="88"/>
      <c r="R33" s="87"/>
      <c r="S33" s="123">
        <v>3.4</v>
      </c>
      <c r="T33" s="87"/>
      <c r="U33" s="123">
        <v>2.4</v>
      </c>
      <c r="V33" s="87"/>
      <c r="W33" s="123">
        <v>2.9</v>
      </c>
      <c r="X33" s="88"/>
      <c r="Y33" s="88"/>
      <c r="Z33" s="88"/>
      <c r="AA33" s="87"/>
      <c r="AB33" s="9">
        <v>3.4</v>
      </c>
      <c r="AC33" s="93">
        <v>3.3</v>
      </c>
      <c r="AD33" s="88"/>
      <c r="AE33" s="87"/>
      <c r="AF33" s="10">
        <v>3.4</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0.1</v>
      </c>
      <c r="V34" s="87"/>
      <c r="W34" s="121">
        <v>0.1</v>
      </c>
      <c r="X34" s="88"/>
      <c r="Y34" s="88"/>
      <c r="Z34" s="88"/>
      <c r="AA34" s="87"/>
      <c r="AB34" s="11">
        <v>0.2</v>
      </c>
      <c r="AC34" s="86">
        <v>0.2</v>
      </c>
      <c r="AD34" s="88"/>
      <c r="AE34" s="87"/>
      <c r="AF34" s="12">
        <v>0.2</v>
      </c>
    </row>
    <row r="35" spans="5:32" ht="20.25" customHeight="1" x14ac:dyDescent="0.25">
      <c r="E35" s="89" t="s">
        <v>37</v>
      </c>
      <c r="F35" s="88"/>
      <c r="G35" s="88"/>
      <c r="H35" s="88"/>
      <c r="I35" s="90"/>
      <c r="J35" s="121" t="s">
        <v>415</v>
      </c>
      <c r="K35" s="87"/>
      <c r="L35" s="121" t="s">
        <v>415</v>
      </c>
      <c r="M35" s="87"/>
      <c r="N35" s="121" t="s">
        <v>415</v>
      </c>
      <c r="O35" s="87"/>
      <c r="P35" s="121" t="s">
        <v>415</v>
      </c>
      <c r="Q35" s="88"/>
      <c r="R35" s="87"/>
      <c r="S35" s="121" t="s">
        <v>415</v>
      </c>
      <c r="T35" s="87"/>
      <c r="U35" s="121" t="s">
        <v>415</v>
      </c>
      <c r="V35" s="87"/>
      <c r="W35" s="121" t="s">
        <v>415</v>
      </c>
      <c r="X35" s="88"/>
      <c r="Y35" s="88"/>
      <c r="Z35" s="88"/>
      <c r="AA35" s="87"/>
      <c r="AB35" s="5" t="s">
        <v>415</v>
      </c>
      <c r="AC35" s="86" t="s">
        <v>415</v>
      </c>
      <c r="AD35" s="88"/>
      <c r="AE35" s="87"/>
      <c r="AF35" s="6" t="s">
        <v>415</v>
      </c>
    </row>
    <row r="36" spans="5:32" ht="13.15" customHeight="1" x14ac:dyDescent="0.25">
      <c r="E36" s="89" t="s">
        <v>39</v>
      </c>
      <c r="F36" s="88"/>
      <c r="G36" s="88"/>
      <c r="H36" s="88"/>
      <c r="I36" s="90"/>
      <c r="J36" s="122">
        <v>3</v>
      </c>
      <c r="K36" s="87"/>
      <c r="L36" s="122">
        <v>3.4</v>
      </c>
      <c r="M36" s="87"/>
      <c r="N36" s="122">
        <v>3.4</v>
      </c>
      <c r="O36" s="87"/>
      <c r="P36" s="122">
        <v>3.4</v>
      </c>
      <c r="Q36" s="88"/>
      <c r="R36" s="87"/>
      <c r="S36" s="122">
        <v>3.4</v>
      </c>
      <c r="T36" s="87"/>
      <c r="U36" s="122">
        <v>2.4</v>
      </c>
      <c r="V36" s="87"/>
      <c r="W36" s="122">
        <v>2.9</v>
      </c>
      <c r="X36" s="88"/>
      <c r="Y36" s="88"/>
      <c r="Z36" s="88"/>
      <c r="AA36" s="87"/>
      <c r="AB36" s="3">
        <v>3.4</v>
      </c>
      <c r="AC36" s="91">
        <v>3.3</v>
      </c>
      <c r="AD36" s="88"/>
      <c r="AE36" s="87"/>
      <c r="AF36" s="4">
        <v>3.4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4.0999999999999996</v>
      </c>
      <c r="K39" s="87"/>
      <c r="L39" s="122">
        <v>4.0999999999999996</v>
      </c>
      <c r="M39" s="87"/>
      <c r="N39" s="122">
        <v>4.0999999999999996</v>
      </c>
      <c r="O39" s="87"/>
      <c r="P39" s="122">
        <v>4.0999999999999996</v>
      </c>
      <c r="Q39" s="88"/>
      <c r="R39" s="87"/>
      <c r="S39" s="122">
        <v>4.0999999999999996</v>
      </c>
      <c r="T39" s="87"/>
      <c r="U39" s="122">
        <v>4.0999999999999996</v>
      </c>
      <c r="V39" s="87"/>
      <c r="W39" s="122">
        <v>4.0999999999999996</v>
      </c>
      <c r="X39" s="88"/>
      <c r="Y39" s="88"/>
      <c r="Z39" s="88"/>
      <c r="AA39" s="87"/>
      <c r="AB39" s="3">
        <v>4.0999999999999996</v>
      </c>
      <c r="AC39" s="91">
        <v>4.0999999999999996</v>
      </c>
      <c r="AD39" s="88"/>
      <c r="AE39" s="87"/>
      <c r="AF39" s="4">
        <v>4.0999999999999996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78" t="s">
        <v>51</v>
      </c>
      <c r="M46" s="179"/>
      <c r="N46" s="178" t="s">
        <v>51</v>
      </c>
      <c r="O46" s="179"/>
      <c r="P46" s="178" t="s">
        <v>51</v>
      </c>
      <c r="Q46" s="180"/>
      <c r="R46" s="179"/>
      <c r="S46" s="178" t="s">
        <v>51</v>
      </c>
      <c r="T46" s="179"/>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var8b12RZUntcG610+gLsZs8V3v11B/xxl617WTMCZSQaH8HrE/v8XnmCJS+gTraRgctwCPazu4VtdzmHgO+Q==" saltValue="dcYUitq7b3vIB94AfLugs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DEAF6A51-12ED-4550-9C95-CBF4F7F6D406}"/>
  </hyperlinks>
  <pageMargins left="0.74803149606299202" right="0" top="0.82677165354330695" bottom="0.84531102362204702" header="0.82677165354330695" footer="0.66929133858267698"/>
  <pageSetup paperSize="9" orientation="portrait" horizontalDpi="300" verticalDpi="300" r:id="rId1"/>
  <headerFooter alignWithMargins="0">
    <oddFooter>&amp;R&amp;"Arial,Regular"&amp;8 ELRO - Ellwoods Road (66/11kV)</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416</v>
      </c>
      <c r="J3" s="110"/>
      <c r="K3" s="110"/>
      <c r="L3" s="110"/>
      <c r="M3" s="110"/>
      <c r="N3" s="110"/>
      <c r="O3" s="110"/>
      <c r="P3" s="110"/>
      <c r="Q3" s="110"/>
      <c r="R3" s="110"/>
      <c r="S3" s="110"/>
      <c r="V3" s="112" t="s">
        <v>3</v>
      </c>
      <c r="W3" s="110"/>
      <c r="Y3" s="113" t="s">
        <v>417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418</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419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420</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69.599999999999994</v>
      </c>
      <c r="K26" s="87"/>
      <c r="L26" s="122">
        <v>69.599999999999994</v>
      </c>
      <c r="M26" s="87"/>
      <c r="N26" s="122">
        <v>69.599999999999994</v>
      </c>
      <c r="O26" s="87"/>
      <c r="P26" s="122">
        <v>69.599999999999994</v>
      </c>
      <c r="Q26" s="88"/>
      <c r="R26" s="87"/>
      <c r="S26" s="122">
        <v>69.599999999999994</v>
      </c>
      <c r="T26" s="87"/>
      <c r="U26" s="122">
        <v>81.099999999999994</v>
      </c>
      <c r="V26" s="87"/>
      <c r="W26" s="122">
        <v>81.099999999999994</v>
      </c>
      <c r="X26" s="88"/>
      <c r="Y26" s="88"/>
      <c r="Z26" s="88"/>
      <c r="AA26" s="87"/>
      <c r="AB26" s="3">
        <v>81.099999999999994</v>
      </c>
      <c r="AC26" s="91">
        <v>81.099999999999994</v>
      </c>
      <c r="AD26" s="88"/>
      <c r="AE26" s="87"/>
      <c r="AF26" s="4">
        <v>81.099999999999994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38.6</v>
      </c>
      <c r="K28" s="87"/>
      <c r="L28" s="122">
        <v>38.6</v>
      </c>
      <c r="M28" s="87"/>
      <c r="N28" s="122">
        <v>38.700000000000003</v>
      </c>
      <c r="O28" s="87"/>
      <c r="P28" s="122">
        <v>38.799999999999997</v>
      </c>
      <c r="Q28" s="88"/>
      <c r="R28" s="87"/>
      <c r="S28" s="122">
        <v>38.799999999999997</v>
      </c>
      <c r="T28" s="87"/>
      <c r="U28" s="122">
        <v>24.4</v>
      </c>
      <c r="V28" s="87"/>
      <c r="W28" s="122">
        <v>24.3</v>
      </c>
      <c r="X28" s="88"/>
      <c r="Y28" s="88"/>
      <c r="Z28" s="88"/>
      <c r="AA28" s="87"/>
      <c r="AB28" s="3">
        <v>24.2</v>
      </c>
      <c r="AC28" s="91">
        <v>24.1</v>
      </c>
      <c r="AD28" s="88"/>
      <c r="AE28" s="87"/>
      <c r="AF28" s="4">
        <v>24.2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0.99299999999999999</v>
      </c>
      <c r="V31" s="87"/>
      <c r="W31" s="124">
        <v>0.99299999999999999</v>
      </c>
      <c r="X31" s="88"/>
      <c r="Y31" s="88"/>
      <c r="Z31" s="88"/>
      <c r="AA31" s="87"/>
      <c r="AB31" s="7">
        <v>0.99299999999999999</v>
      </c>
      <c r="AC31" s="94">
        <v>0.99299999999999999</v>
      </c>
      <c r="AD31" s="88"/>
      <c r="AE31" s="87"/>
      <c r="AF31" s="8">
        <v>0.99299999999999999</v>
      </c>
    </row>
    <row r="32" spans="4:32" ht="13.15" customHeight="1" x14ac:dyDescent="0.25">
      <c r="E32" s="89" t="s">
        <v>34</v>
      </c>
      <c r="F32" s="88"/>
      <c r="G32" s="88"/>
      <c r="H32" s="88"/>
      <c r="I32" s="90"/>
      <c r="J32" s="122">
        <v>52.9</v>
      </c>
      <c r="K32" s="87"/>
      <c r="L32" s="122">
        <v>52.9</v>
      </c>
      <c r="M32" s="87"/>
      <c r="N32" s="122">
        <v>52.9</v>
      </c>
      <c r="O32" s="87"/>
      <c r="P32" s="122">
        <v>52.9</v>
      </c>
      <c r="Q32" s="88"/>
      <c r="R32" s="87"/>
      <c r="S32" s="122">
        <v>52.9</v>
      </c>
      <c r="T32" s="87"/>
      <c r="U32" s="122">
        <v>58.4</v>
      </c>
      <c r="V32" s="87"/>
      <c r="W32" s="122">
        <v>58.4</v>
      </c>
      <c r="X32" s="88"/>
      <c r="Y32" s="88"/>
      <c r="Z32" s="88"/>
      <c r="AA32" s="87"/>
      <c r="AB32" s="3">
        <v>58.4</v>
      </c>
      <c r="AC32" s="91">
        <v>58.4</v>
      </c>
      <c r="AD32" s="88"/>
      <c r="AE32" s="87"/>
      <c r="AF32" s="4">
        <v>58.4</v>
      </c>
    </row>
    <row r="33" spans="5:32" ht="13.15" customHeight="1" x14ac:dyDescent="0.25">
      <c r="E33" s="92" t="s">
        <v>35</v>
      </c>
      <c r="F33" s="88"/>
      <c r="G33" s="88"/>
      <c r="H33" s="88"/>
      <c r="I33" s="90"/>
      <c r="J33" s="123">
        <v>34.700000000000003</v>
      </c>
      <c r="K33" s="87"/>
      <c r="L33" s="123">
        <v>34.700000000000003</v>
      </c>
      <c r="M33" s="87"/>
      <c r="N33" s="123">
        <v>34.700000000000003</v>
      </c>
      <c r="O33" s="87"/>
      <c r="P33" s="123">
        <v>34.799999999999997</v>
      </c>
      <c r="Q33" s="88"/>
      <c r="R33" s="87"/>
      <c r="S33" s="123">
        <v>34.9</v>
      </c>
      <c r="T33" s="87"/>
      <c r="U33" s="123">
        <v>22.8</v>
      </c>
      <c r="V33" s="87"/>
      <c r="W33" s="123">
        <v>22.8</v>
      </c>
      <c r="X33" s="88"/>
      <c r="Y33" s="88"/>
      <c r="Z33" s="88"/>
      <c r="AA33" s="87"/>
      <c r="AB33" s="9">
        <v>22.6</v>
      </c>
      <c r="AC33" s="93">
        <v>22.5</v>
      </c>
      <c r="AD33" s="88"/>
      <c r="AE33" s="87"/>
      <c r="AF33" s="10">
        <v>22.6</v>
      </c>
    </row>
    <row r="34" spans="5:32" ht="20.25" customHeight="1" x14ac:dyDescent="0.25">
      <c r="E34" s="89" t="s">
        <v>36</v>
      </c>
      <c r="F34" s="88"/>
      <c r="G34" s="88"/>
      <c r="H34" s="88"/>
      <c r="I34" s="90"/>
      <c r="J34" s="121">
        <v>1.7</v>
      </c>
      <c r="K34" s="87"/>
      <c r="L34" s="121">
        <v>1.7</v>
      </c>
      <c r="M34" s="87"/>
      <c r="N34" s="121">
        <v>1.7</v>
      </c>
      <c r="O34" s="87"/>
      <c r="P34" s="121">
        <v>1.7</v>
      </c>
      <c r="Q34" s="88"/>
      <c r="R34" s="87"/>
      <c r="S34" s="121">
        <v>1.7</v>
      </c>
      <c r="T34" s="87"/>
      <c r="U34" s="121">
        <v>1.1000000000000001</v>
      </c>
      <c r="V34" s="87"/>
      <c r="W34" s="121">
        <v>1.1000000000000001</v>
      </c>
      <c r="X34" s="88"/>
      <c r="Y34" s="88"/>
      <c r="Z34" s="88"/>
      <c r="AA34" s="87"/>
      <c r="AB34" s="11">
        <v>1.1000000000000001</v>
      </c>
      <c r="AC34" s="86">
        <v>1.1000000000000001</v>
      </c>
      <c r="AD34" s="88"/>
      <c r="AE34" s="87"/>
      <c r="AF34" s="12">
        <v>1.1000000000000001</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4+DiYgWgkpzmvd8+M1QsRx1rp0efYNOobA/9cG4Z91J5udxZHWinHbqiYf2PqjjLDBAVQS4XACqKdRX260fzqQ==" saltValue="cj177C+6qPKS4lIuuiCYW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51A7865-03F0-40A5-9ADE-DF088052564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EMER - Emerald (66/22kV)</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421</v>
      </c>
      <c r="J3" s="110"/>
      <c r="K3" s="110"/>
      <c r="L3" s="110"/>
      <c r="M3" s="110"/>
      <c r="N3" s="110"/>
      <c r="O3" s="110"/>
      <c r="P3" s="110"/>
      <c r="Q3" s="110"/>
      <c r="R3" s="110"/>
      <c r="S3" s="110"/>
      <c r="V3" s="112" t="s">
        <v>3</v>
      </c>
      <c r="W3" s="110"/>
      <c r="Y3" s="113" t="s">
        <v>101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422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423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424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14.1</v>
      </c>
      <c r="K26" s="87"/>
      <c r="L26" s="122">
        <v>14.1</v>
      </c>
      <c r="M26" s="87"/>
      <c r="N26" s="122">
        <v>14.1</v>
      </c>
      <c r="O26" s="87"/>
      <c r="P26" s="122">
        <v>14.1</v>
      </c>
      <c r="Q26" s="88"/>
      <c r="R26" s="87"/>
      <c r="S26" s="122">
        <v>14.1</v>
      </c>
      <c r="T26" s="87"/>
      <c r="U26" s="122">
        <v>15</v>
      </c>
      <c r="V26" s="87"/>
      <c r="W26" s="122">
        <v>15</v>
      </c>
      <c r="X26" s="88"/>
      <c r="Y26" s="88"/>
      <c r="Z26" s="88"/>
      <c r="AA26" s="87"/>
      <c r="AB26" s="3">
        <v>15</v>
      </c>
      <c r="AC26" s="91">
        <v>15</v>
      </c>
      <c r="AD26" s="88"/>
      <c r="AE26" s="87"/>
      <c r="AF26" s="4">
        <v>15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7.9</v>
      </c>
      <c r="K28" s="87"/>
      <c r="L28" s="122">
        <v>7.9</v>
      </c>
      <c r="M28" s="87"/>
      <c r="N28" s="122">
        <v>7.9</v>
      </c>
      <c r="O28" s="87"/>
      <c r="P28" s="122">
        <v>7.9</v>
      </c>
      <c r="Q28" s="88"/>
      <c r="R28" s="87"/>
      <c r="S28" s="122">
        <v>8</v>
      </c>
      <c r="T28" s="87"/>
      <c r="U28" s="122">
        <v>4.2</v>
      </c>
      <c r="V28" s="87"/>
      <c r="W28" s="122">
        <v>4.2</v>
      </c>
      <c r="X28" s="88"/>
      <c r="Y28" s="88"/>
      <c r="Z28" s="88"/>
      <c r="AA28" s="87"/>
      <c r="AB28" s="3">
        <v>4.2</v>
      </c>
      <c r="AC28" s="91">
        <v>4.2</v>
      </c>
      <c r="AD28" s="88"/>
      <c r="AE28" s="87"/>
      <c r="AF28" s="4">
        <v>4.2</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1</v>
      </c>
      <c r="K31" s="87"/>
      <c r="L31" s="124">
        <v>1</v>
      </c>
      <c r="M31" s="87"/>
      <c r="N31" s="124">
        <v>1</v>
      </c>
      <c r="O31" s="87"/>
      <c r="P31" s="124">
        <v>1</v>
      </c>
      <c r="Q31" s="88"/>
      <c r="R31" s="87"/>
      <c r="S31" s="124">
        <v>1</v>
      </c>
      <c r="T31" s="87"/>
      <c r="U31" s="124">
        <v>0.92</v>
      </c>
      <c r="V31" s="87"/>
      <c r="W31" s="124">
        <v>0.92</v>
      </c>
      <c r="X31" s="88"/>
      <c r="Y31" s="88"/>
      <c r="Z31" s="88"/>
      <c r="AA31" s="87"/>
      <c r="AB31" s="7">
        <v>0.92</v>
      </c>
      <c r="AC31" s="94">
        <v>0.92</v>
      </c>
      <c r="AD31" s="88"/>
      <c r="AE31" s="87"/>
      <c r="AF31" s="8">
        <v>0.92</v>
      </c>
    </row>
    <row r="32" spans="4:32" ht="13.15" customHeight="1" x14ac:dyDescent="0.25">
      <c r="E32" s="89" t="s">
        <v>34</v>
      </c>
      <c r="F32" s="88"/>
      <c r="G32" s="88"/>
      <c r="H32" s="88"/>
      <c r="I32" s="90"/>
      <c r="J32" s="122">
        <v>7.5</v>
      </c>
      <c r="K32" s="87"/>
      <c r="L32" s="122">
        <v>7.5</v>
      </c>
      <c r="M32" s="87"/>
      <c r="N32" s="122">
        <v>7.5</v>
      </c>
      <c r="O32" s="87"/>
      <c r="P32" s="122">
        <v>7.5</v>
      </c>
      <c r="Q32" s="88"/>
      <c r="R32" s="87"/>
      <c r="S32" s="122">
        <v>7.5</v>
      </c>
      <c r="T32" s="87"/>
      <c r="U32" s="122">
        <v>7.5</v>
      </c>
      <c r="V32" s="87"/>
      <c r="W32" s="122">
        <v>7.5</v>
      </c>
      <c r="X32" s="88"/>
      <c r="Y32" s="88"/>
      <c r="Z32" s="88"/>
      <c r="AA32" s="87"/>
      <c r="AB32" s="3">
        <v>7.5</v>
      </c>
      <c r="AC32" s="91">
        <v>7.5</v>
      </c>
      <c r="AD32" s="88"/>
      <c r="AE32" s="87"/>
      <c r="AF32" s="4">
        <v>7.5</v>
      </c>
    </row>
    <row r="33" spans="5:32" ht="13.15" customHeight="1" x14ac:dyDescent="0.25">
      <c r="E33" s="92" t="s">
        <v>35</v>
      </c>
      <c r="F33" s="88"/>
      <c r="G33" s="88"/>
      <c r="H33" s="88"/>
      <c r="I33" s="90"/>
      <c r="J33" s="123">
        <v>7.7</v>
      </c>
      <c r="K33" s="87"/>
      <c r="L33" s="123">
        <v>7.7</v>
      </c>
      <c r="M33" s="87"/>
      <c r="N33" s="123">
        <v>7.7</v>
      </c>
      <c r="O33" s="87"/>
      <c r="P33" s="123">
        <v>7.7</v>
      </c>
      <c r="Q33" s="88"/>
      <c r="R33" s="87"/>
      <c r="S33" s="123">
        <v>7.8</v>
      </c>
      <c r="T33" s="87"/>
      <c r="U33" s="123">
        <v>3.6</v>
      </c>
      <c r="V33" s="87"/>
      <c r="W33" s="123">
        <v>3.5</v>
      </c>
      <c r="X33" s="88"/>
      <c r="Y33" s="88"/>
      <c r="Z33" s="88"/>
      <c r="AA33" s="87"/>
      <c r="AB33" s="9">
        <v>3.5</v>
      </c>
      <c r="AC33" s="93">
        <v>3.5</v>
      </c>
      <c r="AD33" s="88"/>
      <c r="AE33" s="87"/>
      <c r="AF33" s="10">
        <v>3.5</v>
      </c>
    </row>
    <row r="34" spans="5:32" ht="20.25" customHeight="1" x14ac:dyDescent="0.25">
      <c r="E34" s="89" t="s">
        <v>36</v>
      </c>
      <c r="F34" s="88"/>
      <c r="G34" s="88"/>
      <c r="H34" s="88"/>
      <c r="I34" s="90"/>
      <c r="J34" s="121">
        <v>0.4</v>
      </c>
      <c r="K34" s="87"/>
      <c r="L34" s="121">
        <v>0.4</v>
      </c>
      <c r="M34" s="87"/>
      <c r="N34" s="121">
        <v>0.4</v>
      </c>
      <c r="O34" s="87"/>
      <c r="P34" s="121">
        <v>0.4</v>
      </c>
      <c r="Q34" s="88"/>
      <c r="R34" s="87"/>
      <c r="S34" s="121">
        <v>0.4</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425</v>
      </c>
      <c r="K35" s="87"/>
      <c r="L35" s="121" t="s">
        <v>425</v>
      </c>
      <c r="M35" s="87"/>
      <c r="N35" s="121" t="s">
        <v>425</v>
      </c>
      <c r="O35" s="87"/>
      <c r="P35" s="121" t="s">
        <v>425</v>
      </c>
      <c r="Q35" s="88"/>
      <c r="R35" s="87"/>
      <c r="S35" s="121" t="s">
        <v>425</v>
      </c>
      <c r="T35" s="87"/>
      <c r="U35" s="121" t="s">
        <v>425</v>
      </c>
      <c r="V35" s="87"/>
      <c r="W35" s="121" t="s">
        <v>425</v>
      </c>
      <c r="X35" s="88"/>
      <c r="Y35" s="88"/>
      <c r="Z35" s="88"/>
      <c r="AA35" s="87"/>
      <c r="AB35" s="5" t="s">
        <v>425</v>
      </c>
      <c r="AC35" s="86" t="s">
        <v>425</v>
      </c>
      <c r="AD35" s="88"/>
      <c r="AE35" s="87"/>
      <c r="AF35" s="6" t="s">
        <v>425</v>
      </c>
    </row>
    <row r="36" spans="5:32" ht="13.15" customHeight="1" x14ac:dyDescent="0.25">
      <c r="E36" s="89" t="s">
        <v>39</v>
      </c>
      <c r="F36" s="88"/>
      <c r="G36" s="88"/>
      <c r="H36" s="88"/>
      <c r="I36" s="90"/>
      <c r="J36" s="122">
        <v>0.2</v>
      </c>
      <c r="K36" s="87"/>
      <c r="L36" s="122">
        <v>0.2</v>
      </c>
      <c r="M36" s="87"/>
      <c r="N36" s="122">
        <v>0.2</v>
      </c>
      <c r="O36" s="87"/>
      <c r="P36" s="122">
        <v>0.2</v>
      </c>
      <c r="Q36" s="88"/>
      <c r="R36" s="87"/>
      <c r="S36" s="122">
        <v>0.3</v>
      </c>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1.5</v>
      </c>
      <c r="K39" s="87"/>
      <c r="L39" s="122">
        <v>1.5</v>
      </c>
      <c r="M39" s="87"/>
      <c r="N39" s="122">
        <v>1.5</v>
      </c>
      <c r="O39" s="87"/>
      <c r="P39" s="122">
        <v>1.5</v>
      </c>
      <c r="Q39" s="88"/>
      <c r="R39" s="87"/>
      <c r="S39" s="122">
        <v>1.5</v>
      </c>
      <c r="T39" s="87"/>
      <c r="U39" s="122">
        <v>1.5</v>
      </c>
      <c r="V39" s="87"/>
      <c r="W39" s="122">
        <v>1.5</v>
      </c>
      <c r="X39" s="88"/>
      <c r="Y39" s="88"/>
      <c r="Z39" s="88"/>
      <c r="AA39" s="87"/>
      <c r="AB39" s="3">
        <v>1.5</v>
      </c>
      <c r="AC39" s="91">
        <v>1.5</v>
      </c>
      <c r="AD39" s="88"/>
      <c r="AE39" s="87"/>
      <c r="AF39" s="4">
        <v>1.5</v>
      </c>
    </row>
    <row r="40" spans="5:32" x14ac:dyDescent="0.25">
      <c r="E40" s="89" t="s">
        <v>43</v>
      </c>
      <c r="F40" s="88"/>
      <c r="G40" s="88"/>
      <c r="H40" s="88"/>
      <c r="I40" s="90"/>
      <c r="J40" s="122">
        <v>0.3</v>
      </c>
      <c r="K40" s="87"/>
      <c r="L40" s="122">
        <v>0.3</v>
      </c>
      <c r="M40" s="87"/>
      <c r="N40" s="122">
        <v>0.3</v>
      </c>
      <c r="O40" s="87"/>
      <c r="P40" s="122">
        <v>0.3</v>
      </c>
      <c r="Q40" s="88"/>
      <c r="R40" s="87"/>
      <c r="S40" s="122">
        <v>0.3</v>
      </c>
      <c r="T40" s="87"/>
      <c r="U40" s="122">
        <v>0.3</v>
      </c>
      <c r="V40" s="87"/>
      <c r="W40" s="122">
        <v>0.3</v>
      </c>
      <c r="X40" s="88"/>
      <c r="Y40" s="88"/>
      <c r="Z40" s="88"/>
      <c r="AA40" s="87"/>
      <c r="AB40" s="3">
        <v>0.3</v>
      </c>
      <c r="AC40" s="91">
        <v>0.3</v>
      </c>
      <c r="AD40" s="88"/>
      <c r="AE40" s="87"/>
      <c r="AF40" s="4">
        <v>0.3</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kEPVKYb/kM7hbW7mllGPpwhyaxk0ibM3pPo/3C295L/zVBprCR7RxIxtCm3Ks5UdMVvyMaM56T7yg1d2JKDlw==" saltValue="DJvwzruusfDscCBmSt1kW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F010C081-76E9-40F2-B6B0-50C66D3F1D0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ETON - Eton (33/11kV)</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426</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427</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179</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428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6.6</v>
      </c>
      <c r="K26" s="87"/>
      <c r="L26" s="122">
        <v>6.6</v>
      </c>
      <c r="M26" s="87"/>
      <c r="N26" s="122">
        <v>6.6</v>
      </c>
      <c r="O26" s="87"/>
      <c r="P26" s="122">
        <v>6.6</v>
      </c>
      <c r="Q26" s="88"/>
      <c r="R26" s="87"/>
      <c r="S26" s="122">
        <v>6.6</v>
      </c>
      <c r="T26" s="87"/>
      <c r="U26" s="122">
        <v>6.6</v>
      </c>
      <c r="V26" s="87"/>
      <c r="W26" s="122">
        <v>6.6</v>
      </c>
      <c r="X26" s="88"/>
      <c r="Y26" s="88"/>
      <c r="Z26" s="88"/>
      <c r="AA26" s="87"/>
      <c r="AB26" s="3">
        <v>6.6</v>
      </c>
      <c r="AC26" s="91">
        <v>6.6</v>
      </c>
      <c r="AD26" s="88"/>
      <c r="AE26" s="87"/>
      <c r="AF26" s="4">
        <v>6.6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0.9</v>
      </c>
      <c r="K28" s="87"/>
      <c r="L28" s="122">
        <v>0.9</v>
      </c>
      <c r="M28" s="87"/>
      <c r="N28" s="122">
        <v>0.9</v>
      </c>
      <c r="O28" s="87"/>
      <c r="P28" s="122">
        <v>0.9</v>
      </c>
      <c r="Q28" s="88"/>
      <c r="R28" s="87"/>
      <c r="S28" s="122">
        <v>0.9</v>
      </c>
      <c r="T28" s="87"/>
      <c r="U28" s="122">
        <v>0.9</v>
      </c>
      <c r="V28" s="87"/>
      <c r="W28" s="122">
        <v>0.9</v>
      </c>
      <c r="X28" s="88"/>
      <c r="Y28" s="88"/>
      <c r="Z28" s="88"/>
      <c r="AA28" s="87"/>
      <c r="AB28" s="3">
        <v>0.9</v>
      </c>
      <c r="AC28" s="91">
        <v>0.9</v>
      </c>
      <c r="AD28" s="88"/>
      <c r="AE28" s="87"/>
      <c r="AF28" s="4">
        <v>0.9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0.88800000000000001</v>
      </c>
      <c r="K31" s="87"/>
      <c r="L31" s="124">
        <v>0.88800000000000001</v>
      </c>
      <c r="M31" s="87"/>
      <c r="N31" s="124">
        <v>0.88800000000000001</v>
      </c>
      <c r="O31" s="87"/>
      <c r="P31" s="124">
        <v>0.88800000000000001</v>
      </c>
      <c r="Q31" s="88"/>
      <c r="R31" s="87"/>
      <c r="S31" s="124">
        <v>0.88800000000000001</v>
      </c>
      <c r="T31" s="87"/>
      <c r="U31" s="124">
        <v>0.88900000000000001</v>
      </c>
      <c r="V31" s="87"/>
      <c r="W31" s="124">
        <v>0.88900000000000001</v>
      </c>
      <c r="X31" s="88"/>
      <c r="Y31" s="88"/>
      <c r="Z31" s="88"/>
      <c r="AA31" s="87"/>
      <c r="AB31" s="7">
        <v>0.88900000000000001</v>
      </c>
      <c r="AC31" s="94">
        <v>0.88900000000000001</v>
      </c>
      <c r="AD31" s="88"/>
      <c r="AE31" s="87"/>
      <c r="AF31" s="8">
        <v>0.88900000000000001</v>
      </c>
    </row>
    <row r="32" spans="4:32" ht="13.15" customHeight="1" x14ac:dyDescent="0.25">
      <c r="E32" s="89" t="s">
        <v>34</v>
      </c>
      <c r="F32" s="88"/>
      <c r="G32" s="88"/>
      <c r="H32" s="88"/>
      <c r="I32" s="90"/>
      <c r="J32" s="122">
        <v>1.1000000000000001</v>
      </c>
      <c r="K32" s="87"/>
      <c r="L32" s="122">
        <v>1.1000000000000001</v>
      </c>
      <c r="M32" s="87"/>
      <c r="N32" s="122">
        <v>1.1000000000000001</v>
      </c>
      <c r="O32" s="87"/>
      <c r="P32" s="122">
        <v>1.1000000000000001</v>
      </c>
      <c r="Q32" s="88"/>
      <c r="R32" s="87"/>
      <c r="S32" s="122">
        <v>1.1000000000000001</v>
      </c>
      <c r="T32" s="87"/>
      <c r="U32" s="122">
        <v>1.2</v>
      </c>
      <c r="V32" s="87"/>
      <c r="W32" s="122">
        <v>1.2</v>
      </c>
      <c r="X32" s="88"/>
      <c r="Y32" s="88"/>
      <c r="Z32" s="88"/>
      <c r="AA32" s="87"/>
      <c r="AB32" s="3">
        <v>1.2</v>
      </c>
      <c r="AC32" s="91">
        <v>1.2</v>
      </c>
      <c r="AD32" s="88"/>
      <c r="AE32" s="87"/>
      <c r="AF32" s="4">
        <v>1.2</v>
      </c>
    </row>
    <row r="33" spans="5:32" ht="13.15" customHeight="1" x14ac:dyDescent="0.25">
      <c r="E33" s="92" t="s">
        <v>35</v>
      </c>
      <c r="F33" s="88"/>
      <c r="G33" s="88"/>
      <c r="H33" s="88"/>
      <c r="I33" s="90"/>
      <c r="J33" s="123">
        <v>0.9</v>
      </c>
      <c r="K33" s="87"/>
      <c r="L33" s="123">
        <v>0.9</v>
      </c>
      <c r="M33" s="87"/>
      <c r="N33" s="123">
        <v>0.9</v>
      </c>
      <c r="O33" s="87"/>
      <c r="P33" s="123">
        <v>0.9</v>
      </c>
      <c r="Q33" s="88"/>
      <c r="R33" s="87"/>
      <c r="S33" s="123">
        <v>0.9</v>
      </c>
      <c r="T33" s="87"/>
      <c r="U33" s="123">
        <v>0.9</v>
      </c>
      <c r="V33" s="87"/>
      <c r="W33" s="123">
        <v>0.9</v>
      </c>
      <c r="X33" s="88"/>
      <c r="Y33" s="88"/>
      <c r="Z33" s="88"/>
      <c r="AA33" s="87"/>
      <c r="AB33" s="9">
        <v>0.9</v>
      </c>
      <c r="AC33" s="93">
        <v>0.9</v>
      </c>
      <c r="AD33" s="88"/>
      <c r="AE33" s="87"/>
      <c r="AF33" s="10">
        <v>0.9</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429</v>
      </c>
      <c r="K35" s="87"/>
      <c r="L35" s="121" t="s">
        <v>429</v>
      </c>
      <c r="M35" s="87"/>
      <c r="N35" s="121" t="s">
        <v>429</v>
      </c>
      <c r="O35" s="87"/>
      <c r="P35" s="121" t="s">
        <v>429</v>
      </c>
      <c r="Q35" s="88"/>
      <c r="R35" s="87"/>
      <c r="S35" s="121" t="s">
        <v>429</v>
      </c>
      <c r="T35" s="87"/>
      <c r="U35" s="121" t="s">
        <v>429</v>
      </c>
      <c r="V35" s="87"/>
      <c r="W35" s="121" t="s">
        <v>429</v>
      </c>
      <c r="X35" s="88"/>
      <c r="Y35" s="88"/>
      <c r="Z35" s="88"/>
      <c r="AA35" s="87"/>
      <c r="AB35" s="5" t="s">
        <v>429</v>
      </c>
      <c r="AC35" s="86" t="s">
        <v>429</v>
      </c>
      <c r="AD35" s="88"/>
      <c r="AE35" s="87"/>
      <c r="AF35" s="6" t="s">
        <v>429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yCrRBGi6TYNfJm9kFhThh954a7fuNpnCd7TfqOCHeE3CyQbXcDbW3t+Y+DJ6TXC2imD9wfuYeggIRkDRIHGyQ==" saltValue="0XI9//M88xlYOhudwVQIl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DEC649C-6A1F-4D33-BD13-17F4FD21A6F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EUDA - Eungella Dam (66/11kV)</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430</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431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432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433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9.4</v>
      </c>
      <c r="K26" s="87"/>
      <c r="L26" s="122">
        <v>9.4</v>
      </c>
      <c r="M26" s="87"/>
      <c r="N26" s="122">
        <v>9.4</v>
      </c>
      <c r="O26" s="87"/>
      <c r="P26" s="122">
        <v>9.4</v>
      </c>
      <c r="Q26" s="88"/>
      <c r="R26" s="87"/>
      <c r="S26" s="122">
        <v>9.4</v>
      </c>
      <c r="T26" s="87"/>
      <c r="U26" s="122">
        <v>9.4</v>
      </c>
      <c r="V26" s="87"/>
      <c r="W26" s="122">
        <v>9.4</v>
      </c>
      <c r="X26" s="88"/>
      <c r="Y26" s="88"/>
      <c r="Z26" s="88"/>
      <c r="AA26" s="87"/>
      <c r="AB26" s="3">
        <v>9.4</v>
      </c>
      <c r="AC26" s="91">
        <v>9.4</v>
      </c>
      <c r="AD26" s="88"/>
      <c r="AE26" s="87"/>
      <c r="AF26" s="4">
        <v>9.4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v>
      </c>
      <c r="K28" s="87"/>
      <c r="L28" s="122">
        <v>1.5</v>
      </c>
      <c r="M28" s="87"/>
      <c r="N28" s="122">
        <v>1.5</v>
      </c>
      <c r="O28" s="87"/>
      <c r="P28" s="122">
        <v>1.5</v>
      </c>
      <c r="Q28" s="88"/>
      <c r="R28" s="87"/>
      <c r="S28" s="122">
        <v>1.5</v>
      </c>
      <c r="T28" s="87"/>
      <c r="U28" s="122">
        <v>1.5</v>
      </c>
      <c r="V28" s="87"/>
      <c r="W28" s="122">
        <v>1.5</v>
      </c>
      <c r="X28" s="88"/>
      <c r="Y28" s="88"/>
      <c r="Z28" s="88"/>
      <c r="AA28" s="87"/>
      <c r="AB28" s="3">
        <v>1.5</v>
      </c>
      <c r="AC28" s="91">
        <v>1.5</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0.95699999999999996</v>
      </c>
      <c r="K31" s="87"/>
      <c r="L31" s="124">
        <v>0.95699999999999996</v>
      </c>
      <c r="M31" s="87"/>
      <c r="N31" s="124">
        <v>0.95699999999999996</v>
      </c>
      <c r="O31" s="87"/>
      <c r="P31" s="124">
        <v>0.95699999999999996</v>
      </c>
      <c r="Q31" s="88"/>
      <c r="R31" s="87"/>
      <c r="S31" s="124">
        <v>0.95699999999999996</v>
      </c>
      <c r="T31" s="87"/>
      <c r="U31" s="124">
        <v>0.97699999999999998</v>
      </c>
      <c r="V31" s="87"/>
      <c r="W31" s="124">
        <v>0.97699999999999998</v>
      </c>
      <c r="X31" s="88"/>
      <c r="Y31" s="88"/>
      <c r="Z31" s="88"/>
      <c r="AA31" s="87"/>
      <c r="AB31" s="7">
        <v>0.97599999999999998</v>
      </c>
      <c r="AC31" s="94">
        <v>0.97599999999999998</v>
      </c>
      <c r="AD31" s="88"/>
      <c r="AE31" s="87"/>
      <c r="AF31" s="8">
        <v>0.97599999999999998</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1.4</v>
      </c>
      <c r="K33" s="87"/>
      <c r="L33" s="123">
        <v>1.4</v>
      </c>
      <c r="M33" s="87"/>
      <c r="N33" s="123">
        <v>1.4</v>
      </c>
      <c r="O33" s="87"/>
      <c r="P33" s="123">
        <v>1.4</v>
      </c>
      <c r="Q33" s="88"/>
      <c r="R33" s="87"/>
      <c r="S33" s="123">
        <v>1.4</v>
      </c>
      <c r="T33" s="87"/>
      <c r="U33" s="123">
        <v>1.5</v>
      </c>
      <c r="V33" s="87"/>
      <c r="W33" s="123">
        <v>1.5</v>
      </c>
      <c r="X33" s="88"/>
      <c r="Y33" s="88"/>
      <c r="Z33" s="88"/>
      <c r="AA33" s="87"/>
      <c r="AB33" s="9">
        <v>1.4</v>
      </c>
      <c r="AC33" s="93">
        <v>1.4</v>
      </c>
      <c r="AD33" s="88"/>
      <c r="AE33" s="87"/>
      <c r="AF33" s="10">
        <v>1.4</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434</v>
      </c>
      <c r="K35" s="87"/>
      <c r="L35" s="121" t="s">
        <v>434</v>
      </c>
      <c r="M35" s="87"/>
      <c r="N35" s="121" t="s">
        <v>434</v>
      </c>
      <c r="O35" s="87"/>
      <c r="P35" s="121" t="s">
        <v>434</v>
      </c>
      <c r="Q35" s="88"/>
      <c r="R35" s="87"/>
      <c r="S35" s="121" t="s">
        <v>434</v>
      </c>
      <c r="T35" s="87"/>
      <c r="U35" s="121" t="s">
        <v>434</v>
      </c>
      <c r="V35" s="87"/>
      <c r="W35" s="121" t="s">
        <v>434</v>
      </c>
      <c r="X35" s="88"/>
      <c r="Y35" s="88"/>
      <c r="Z35" s="88"/>
      <c r="AA35" s="87"/>
      <c r="AB35" s="5" t="s">
        <v>434</v>
      </c>
      <c r="AC35" s="86" t="s">
        <v>434</v>
      </c>
      <c r="AD35" s="88"/>
      <c r="AE35" s="87"/>
      <c r="AF35" s="6" t="s">
        <v>434</v>
      </c>
    </row>
    <row r="36" spans="5:32" ht="13.15" customHeight="1" x14ac:dyDescent="0.25">
      <c r="E36" s="89" t="s">
        <v>39</v>
      </c>
      <c r="F36" s="88"/>
      <c r="G36" s="88"/>
      <c r="H36" s="88"/>
      <c r="I36" s="90"/>
      <c r="J36" s="122">
        <v>1.4</v>
      </c>
      <c r="K36" s="87"/>
      <c r="L36" s="122">
        <v>1.4</v>
      </c>
      <c r="M36" s="87"/>
      <c r="N36" s="122">
        <v>1.4</v>
      </c>
      <c r="O36" s="87"/>
      <c r="P36" s="122">
        <v>1.4</v>
      </c>
      <c r="Q36" s="88"/>
      <c r="R36" s="87"/>
      <c r="S36" s="122">
        <v>1.4</v>
      </c>
      <c r="T36" s="87"/>
      <c r="U36" s="122">
        <v>1.5</v>
      </c>
      <c r="V36" s="87"/>
      <c r="W36" s="122">
        <v>1.5</v>
      </c>
      <c r="X36" s="88"/>
      <c r="Y36" s="88"/>
      <c r="Z36" s="88"/>
      <c r="AA36" s="87"/>
      <c r="AB36" s="3">
        <v>1.4</v>
      </c>
      <c r="AC36" s="91">
        <v>1.4</v>
      </c>
      <c r="AD36" s="88"/>
      <c r="AE36" s="87"/>
      <c r="AF36" s="4">
        <v>1.4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2.5</v>
      </c>
      <c r="K39" s="87"/>
      <c r="L39" s="122">
        <v>2.5</v>
      </c>
      <c r="M39" s="87"/>
      <c r="N39" s="122">
        <v>2.5</v>
      </c>
      <c r="O39" s="87"/>
      <c r="P39" s="122">
        <v>2.5</v>
      </c>
      <c r="Q39" s="88"/>
      <c r="R39" s="87"/>
      <c r="S39" s="122">
        <v>2.5</v>
      </c>
      <c r="T39" s="87"/>
      <c r="U39" s="122">
        <v>2.5</v>
      </c>
      <c r="V39" s="87"/>
      <c r="W39" s="122">
        <v>2.5</v>
      </c>
      <c r="X39" s="88"/>
      <c r="Y39" s="88"/>
      <c r="Z39" s="88"/>
      <c r="AA39" s="87"/>
      <c r="AB39" s="3">
        <v>2.5</v>
      </c>
      <c r="AC39" s="91">
        <v>2.5</v>
      </c>
      <c r="AD39" s="88"/>
      <c r="AE39" s="87"/>
      <c r="AF39" s="4">
        <v>2.5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1.29999995231628</v>
      </c>
      <c r="K42" s="87"/>
      <c r="L42" s="122">
        <v>1.29999995231628</v>
      </c>
      <c r="M42" s="87"/>
      <c r="N42" s="122">
        <v>1.29999995231628</v>
      </c>
      <c r="O42" s="87"/>
      <c r="P42" s="122">
        <v>1.29999995231628</v>
      </c>
      <c r="Q42" s="88"/>
      <c r="R42" s="87"/>
      <c r="S42" s="122">
        <v>1.29999995231628</v>
      </c>
      <c r="T42" s="87"/>
      <c r="U42" s="122">
        <v>1.29999995231628</v>
      </c>
      <c r="V42" s="87"/>
      <c r="W42" s="122">
        <v>1.29999995231628</v>
      </c>
      <c r="X42" s="88"/>
      <c r="Y42" s="88"/>
      <c r="Z42" s="88"/>
      <c r="AA42" s="87"/>
      <c r="AB42" s="3">
        <v>1.29999995231628</v>
      </c>
      <c r="AC42" s="91">
        <v>1.29999995231628</v>
      </c>
      <c r="AD42" s="88"/>
      <c r="AE42" s="87"/>
      <c r="AF42" s="4">
        <v>1.29999995231628</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zWPhaU21QP4O8A7cqyD53Hq/duOgF5+AgnU9v6rjugfdw7XyvoE8jNVe4Kb5tm9l1E/LK9qvmpZXeANYlpP4tA==" saltValue="I4jmMdZ3uEdNcEeTeXDjX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B76E10F-C7DC-4D1A-A870-7C4C0A274B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EVEL - Evelyn (66/22kV)</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435</v>
      </c>
      <c r="J3" s="110"/>
      <c r="K3" s="110"/>
      <c r="L3" s="110"/>
      <c r="M3" s="110"/>
      <c r="N3" s="110"/>
      <c r="O3" s="110"/>
      <c r="P3" s="110"/>
      <c r="Q3" s="110"/>
      <c r="R3" s="110"/>
      <c r="S3" s="110"/>
      <c r="V3" s="112" t="s">
        <v>3</v>
      </c>
      <c r="W3" s="110"/>
      <c r="Y3" s="113" t="s">
        <v>67</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436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437</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438</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439</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11</v>
      </c>
      <c r="K26" s="87"/>
      <c r="L26" s="122">
        <v>11</v>
      </c>
      <c r="M26" s="87"/>
      <c r="N26" s="122">
        <v>11</v>
      </c>
      <c r="O26" s="87"/>
      <c r="P26" s="122">
        <v>11</v>
      </c>
      <c r="Q26" s="88"/>
      <c r="R26" s="87"/>
      <c r="S26" s="122">
        <v>11</v>
      </c>
      <c r="T26" s="87"/>
      <c r="U26" s="122">
        <v>11</v>
      </c>
      <c r="V26" s="87"/>
      <c r="W26" s="122">
        <v>11</v>
      </c>
      <c r="X26" s="88"/>
      <c r="Y26" s="88"/>
      <c r="Z26" s="88"/>
      <c r="AA26" s="87"/>
      <c r="AB26" s="3">
        <v>11</v>
      </c>
      <c r="AC26" s="91">
        <v>11</v>
      </c>
      <c r="AD26" s="88"/>
      <c r="AE26" s="87"/>
      <c r="AF26" s="4">
        <v>11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4.4000000000000004</v>
      </c>
      <c r="K28" s="87"/>
      <c r="L28" s="122">
        <v>4.4000000000000004</v>
      </c>
      <c r="M28" s="87"/>
      <c r="N28" s="122">
        <v>4.4000000000000004</v>
      </c>
      <c r="O28" s="87"/>
      <c r="P28" s="122">
        <v>4.4000000000000004</v>
      </c>
      <c r="Q28" s="88"/>
      <c r="R28" s="87"/>
      <c r="S28" s="122">
        <v>4.4000000000000004</v>
      </c>
      <c r="T28" s="87"/>
      <c r="U28" s="122">
        <v>3.9</v>
      </c>
      <c r="V28" s="87"/>
      <c r="W28" s="122">
        <v>3.9</v>
      </c>
      <c r="X28" s="88"/>
      <c r="Y28" s="88"/>
      <c r="Z28" s="88"/>
      <c r="AA28" s="87"/>
      <c r="AB28" s="3">
        <v>3.9</v>
      </c>
      <c r="AC28" s="91">
        <v>3.9</v>
      </c>
      <c r="AD28" s="88"/>
      <c r="AE28" s="87"/>
      <c r="AF28" s="4">
        <v>3.9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0.98899999999999999</v>
      </c>
      <c r="V31" s="87"/>
      <c r="W31" s="124">
        <v>0.98899999999999999</v>
      </c>
      <c r="X31" s="88"/>
      <c r="Y31" s="88"/>
      <c r="Z31" s="88"/>
      <c r="AA31" s="87"/>
      <c r="AB31" s="7">
        <v>0.98899999999999999</v>
      </c>
      <c r="AC31" s="94">
        <v>0.98899999999999999</v>
      </c>
      <c r="AD31" s="88"/>
      <c r="AE31" s="87"/>
      <c r="AF31" s="8">
        <v>0.98899999999999999</v>
      </c>
    </row>
    <row r="32" spans="4:32" ht="13.15" customHeight="1" x14ac:dyDescent="0.25">
      <c r="E32" s="89" t="s">
        <v>34</v>
      </c>
      <c r="F32" s="88"/>
      <c r="G32" s="88"/>
      <c r="H32" s="88"/>
      <c r="I32" s="90"/>
      <c r="J32" s="122">
        <v>6</v>
      </c>
      <c r="K32" s="87"/>
      <c r="L32" s="122">
        <v>6</v>
      </c>
      <c r="M32" s="87"/>
      <c r="N32" s="122">
        <v>6</v>
      </c>
      <c r="O32" s="87"/>
      <c r="P32" s="122">
        <v>6</v>
      </c>
      <c r="Q32" s="88"/>
      <c r="R32" s="87"/>
      <c r="S32" s="122">
        <v>6</v>
      </c>
      <c r="T32" s="87"/>
      <c r="U32" s="122">
        <v>6</v>
      </c>
      <c r="V32" s="87"/>
      <c r="W32" s="122">
        <v>6</v>
      </c>
      <c r="X32" s="88"/>
      <c r="Y32" s="88"/>
      <c r="Z32" s="88"/>
      <c r="AA32" s="87"/>
      <c r="AB32" s="3">
        <v>6</v>
      </c>
      <c r="AC32" s="91">
        <v>6</v>
      </c>
      <c r="AD32" s="88"/>
      <c r="AE32" s="87"/>
      <c r="AF32" s="4">
        <v>6</v>
      </c>
    </row>
    <row r="33" spans="5:32" ht="13.15" customHeight="1" x14ac:dyDescent="0.25">
      <c r="E33" s="92" t="s">
        <v>35</v>
      </c>
      <c r="F33" s="88"/>
      <c r="G33" s="88"/>
      <c r="H33" s="88"/>
      <c r="I33" s="90"/>
      <c r="J33" s="123">
        <v>4</v>
      </c>
      <c r="K33" s="87"/>
      <c r="L33" s="123">
        <v>4</v>
      </c>
      <c r="M33" s="87"/>
      <c r="N33" s="123">
        <v>4</v>
      </c>
      <c r="O33" s="87"/>
      <c r="P33" s="123">
        <v>4</v>
      </c>
      <c r="Q33" s="88"/>
      <c r="R33" s="87"/>
      <c r="S33" s="123">
        <v>4</v>
      </c>
      <c r="T33" s="87"/>
      <c r="U33" s="123">
        <v>3.8</v>
      </c>
      <c r="V33" s="87"/>
      <c r="W33" s="123">
        <v>3.8</v>
      </c>
      <c r="X33" s="88"/>
      <c r="Y33" s="88"/>
      <c r="Z33" s="88"/>
      <c r="AA33" s="87"/>
      <c r="AB33" s="9">
        <v>3.8</v>
      </c>
      <c r="AC33" s="93">
        <v>3.7</v>
      </c>
      <c r="AD33" s="88"/>
      <c r="AE33" s="87"/>
      <c r="AF33" s="10">
        <v>3.7</v>
      </c>
    </row>
    <row r="34" spans="5:32" ht="20.25" customHeight="1" x14ac:dyDescent="0.25">
      <c r="E34" s="89" t="s">
        <v>36</v>
      </c>
      <c r="F34" s="88"/>
      <c r="G34" s="88"/>
      <c r="H34" s="88"/>
      <c r="I34" s="90"/>
      <c r="J34" s="121">
        <v>0.2</v>
      </c>
      <c r="K34" s="87"/>
      <c r="L34" s="121">
        <v>0.2</v>
      </c>
      <c r="M34" s="87"/>
      <c r="N34" s="121">
        <v>0.2</v>
      </c>
      <c r="O34" s="87"/>
      <c r="P34" s="121">
        <v>0.2</v>
      </c>
      <c r="Q34" s="88"/>
      <c r="R34" s="87"/>
      <c r="S34" s="121">
        <v>0.2</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440</v>
      </c>
      <c r="K35" s="87"/>
      <c r="L35" s="121" t="s">
        <v>440</v>
      </c>
      <c r="M35" s="87"/>
      <c r="N35" s="121" t="s">
        <v>440</v>
      </c>
      <c r="O35" s="87"/>
      <c r="P35" s="121" t="s">
        <v>440</v>
      </c>
      <c r="Q35" s="88"/>
      <c r="R35" s="87"/>
      <c r="S35" s="121" t="s">
        <v>440</v>
      </c>
      <c r="T35" s="87"/>
      <c r="U35" s="121" t="s">
        <v>440</v>
      </c>
      <c r="V35" s="87"/>
      <c r="W35" s="121" t="s">
        <v>440</v>
      </c>
      <c r="X35" s="88"/>
      <c r="Y35" s="88"/>
      <c r="Z35" s="88"/>
      <c r="AA35" s="87"/>
      <c r="AB35" s="5" t="s">
        <v>440</v>
      </c>
      <c r="AC35" s="86" t="s">
        <v>440</v>
      </c>
      <c r="AD35" s="88"/>
      <c r="AE35" s="87"/>
      <c r="AF35" s="6" t="s">
        <v>440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v>
      </c>
      <c r="K39" s="87"/>
      <c r="L39" s="122">
        <v>2</v>
      </c>
      <c r="M39" s="87"/>
      <c r="N39" s="122">
        <v>2</v>
      </c>
      <c r="O39" s="87"/>
      <c r="P39" s="122">
        <v>2</v>
      </c>
      <c r="Q39" s="88"/>
      <c r="R39" s="87"/>
      <c r="S39" s="122">
        <v>2</v>
      </c>
      <c r="T39" s="87"/>
      <c r="U39" s="122">
        <v>2</v>
      </c>
      <c r="V39" s="87"/>
      <c r="W39" s="122">
        <v>2</v>
      </c>
      <c r="X39" s="88"/>
      <c r="Y39" s="88"/>
      <c r="Z39" s="88"/>
      <c r="AA39" s="87"/>
      <c r="AB39" s="3">
        <v>2</v>
      </c>
      <c r="AC39" s="91">
        <v>2</v>
      </c>
      <c r="AD39" s="88"/>
      <c r="AE39" s="87"/>
      <c r="AF39" s="4">
        <v>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PKoIINF60TD/fi/nRZZljis8KngN22oeonRjOnGDUiJADMQjhsJVwXVSD1jGEQV4ZXgXEOGO/ufLFD1c03HPMw==" saltValue="l7fL49lbYt8pr+wSJQcH6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ED2B6B0F-A160-4B2A-86CE-F1367EC570D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FARL - Farleigh (33/11kV)</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441</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442</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443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444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28.9</v>
      </c>
      <c r="K26" s="87"/>
      <c r="L26" s="122">
        <v>28.9</v>
      </c>
      <c r="M26" s="87"/>
      <c r="N26" s="122">
        <v>28.9</v>
      </c>
      <c r="O26" s="87"/>
      <c r="P26" s="122">
        <v>28.9</v>
      </c>
      <c r="Q26" s="88"/>
      <c r="R26" s="87"/>
      <c r="S26" s="122">
        <v>28.9</v>
      </c>
      <c r="T26" s="87"/>
      <c r="U26" s="122">
        <v>37.4</v>
      </c>
      <c r="V26" s="87"/>
      <c r="W26" s="122">
        <v>37.4</v>
      </c>
      <c r="X26" s="88"/>
      <c r="Y26" s="88"/>
      <c r="Z26" s="88"/>
      <c r="AA26" s="87"/>
      <c r="AB26" s="3">
        <v>37.4</v>
      </c>
      <c r="AC26" s="91">
        <v>37.4</v>
      </c>
      <c r="AD26" s="88"/>
      <c r="AE26" s="87"/>
      <c r="AF26" s="4">
        <v>37.4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12.3</v>
      </c>
      <c r="K28" s="87"/>
      <c r="L28" s="122">
        <v>12.3</v>
      </c>
      <c r="M28" s="87"/>
      <c r="N28" s="122">
        <v>12.3</v>
      </c>
      <c r="O28" s="87"/>
      <c r="P28" s="122">
        <v>12.4</v>
      </c>
      <c r="Q28" s="88"/>
      <c r="R28" s="87"/>
      <c r="S28" s="122">
        <v>12.4</v>
      </c>
      <c r="T28" s="87"/>
      <c r="U28" s="122">
        <v>9.3000000000000007</v>
      </c>
      <c r="V28" s="87"/>
      <c r="W28" s="122">
        <v>9.3000000000000007</v>
      </c>
      <c r="X28" s="88"/>
      <c r="Y28" s="88"/>
      <c r="Z28" s="88"/>
      <c r="AA28" s="87"/>
      <c r="AB28" s="3">
        <v>9.1999999999999993</v>
      </c>
      <c r="AC28" s="91">
        <v>9.1999999999999993</v>
      </c>
      <c r="AD28" s="88"/>
      <c r="AE28" s="87"/>
      <c r="AF28" s="4">
        <v>9.1999999999999993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0.85399999999999998</v>
      </c>
      <c r="K31" s="87"/>
      <c r="L31" s="124">
        <v>0.85399999999999998</v>
      </c>
      <c r="M31" s="87"/>
      <c r="N31" s="124">
        <v>0.85399999999999998</v>
      </c>
      <c r="O31" s="87"/>
      <c r="P31" s="124">
        <v>0.85399999999999998</v>
      </c>
      <c r="Q31" s="88"/>
      <c r="R31" s="87"/>
      <c r="S31" s="124">
        <v>0.85399999999999998</v>
      </c>
      <c r="T31" s="87"/>
      <c r="U31" s="124">
        <v>0.82399999999999995</v>
      </c>
      <c r="V31" s="87"/>
      <c r="W31" s="124">
        <v>0.82399999999999995</v>
      </c>
      <c r="X31" s="88"/>
      <c r="Y31" s="88"/>
      <c r="Z31" s="88"/>
      <c r="AA31" s="87"/>
      <c r="AB31" s="7">
        <v>0.82399999999999995</v>
      </c>
      <c r="AC31" s="94">
        <v>0.82399999999999995</v>
      </c>
      <c r="AD31" s="88"/>
      <c r="AE31" s="87"/>
      <c r="AF31" s="8">
        <v>0.82399999999999995</v>
      </c>
    </row>
    <row r="32" spans="4:32" ht="13.15" customHeight="1" x14ac:dyDescent="0.25">
      <c r="E32" s="89" t="s">
        <v>34</v>
      </c>
      <c r="F32" s="88"/>
      <c r="G32" s="88"/>
      <c r="H32" s="88"/>
      <c r="I32" s="90"/>
      <c r="J32" s="122">
        <v>15.9</v>
      </c>
      <c r="K32" s="87"/>
      <c r="L32" s="122">
        <v>15.9</v>
      </c>
      <c r="M32" s="87"/>
      <c r="N32" s="122">
        <v>15.9</v>
      </c>
      <c r="O32" s="87"/>
      <c r="P32" s="122">
        <v>15.9</v>
      </c>
      <c r="Q32" s="88"/>
      <c r="R32" s="87"/>
      <c r="S32" s="122">
        <v>15.9</v>
      </c>
      <c r="T32" s="87"/>
      <c r="U32" s="122">
        <v>18.7</v>
      </c>
      <c r="V32" s="87"/>
      <c r="W32" s="122">
        <v>18.7</v>
      </c>
      <c r="X32" s="88"/>
      <c r="Y32" s="88"/>
      <c r="Z32" s="88"/>
      <c r="AA32" s="87"/>
      <c r="AB32" s="3">
        <v>18.7</v>
      </c>
      <c r="AC32" s="91">
        <v>18.7</v>
      </c>
      <c r="AD32" s="88"/>
      <c r="AE32" s="87"/>
      <c r="AF32" s="4">
        <v>18.7</v>
      </c>
    </row>
    <row r="33" spans="5:32" ht="13.15" customHeight="1" x14ac:dyDescent="0.25">
      <c r="E33" s="92" t="s">
        <v>35</v>
      </c>
      <c r="F33" s="88"/>
      <c r="G33" s="88"/>
      <c r="H33" s="88"/>
      <c r="I33" s="90"/>
      <c r="J33" s="123">
        <v>12</v>
      </c>
      <c r="K33" s="87"/>
      <c r="L33" s="123">
        <v>12</v>
      </c>
      <c r="M33" s="87"/>
      <c r="N33" s="123">
        <v>12</v>
      </c>
      <c r="O33" s="87"/>
      <c r="P33" s="123">
        <v>12.1</v>
      </c>
      <c r="Q33" s="88"/>
      <c r="R33" s="87"/>
      <c r="S33" s="123">
        <v>12.1</v>
      </c>
      <c r="T33" s="87"/>
      <c r="U33" s="123">
        <v>8.1</v>
      </c>
      <c r="V33" s="87"/>
      <c r="W33" s="123">
        <v>8</v>
      </c>
      <c r="X33" s="88"/>
      <c r="Y33" s="88"/>
      <c r="Z33" s="88"/>
      <c r="AA33" s="87"/>
      <c r="AB33" s="9">
        <v>8</v>
      </c>
      <c r="AC33" s="93">
        <v>8</v>
      </c>
      <c r="AD33" s="88"/>
      <c r="AE33" s="87"/>
      <c r="AF33" s="10">
        <v>8</v>
      </c>
    </row>
    <row r="34" spans="5:32" ht="20.25" customHeight="1" x14ac:dyDescent="0.25">
      <c r="E34" s="89" t="s">
        <v>36</v>
      </c>
      <c r="F34" s="88"/>
      <c r="G34" s="88"/>
      <c r="H34" s="88"/>
      <c r="I34" s="90"/>
      <c r="J34" s="121">
        <v>0.6</v>
      </c>
      <c r="K34" s="87"/>
      <c r="L34" s="121">
        <v>0.6</v>
      </c>
      <c r="M34" s="87"/>
      <c r="N34" s="121">
        <v>0.6</v>
      </c>
      <c r="O34" s="87"/>
      <c r="P34" s="121">
        <v>0.6</v>
      </c>
      <c r="Q34" s="88"/>
      <c r="R34" s="87"/>
      <c r="S34" s="121">
        <v>0.6</v>
      </c>
      <c r="T34" s="87"/>
      <c r="U34" s="121">
        <v>0.4</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5EvTf7tOr1MOi9r2pPeNXScCHeF2M/cqz0u3WJPiIiuDqbiQI4LI3kYNpxh5JXe/ul2FEupHI0IXxZsxUJfhBw==" saltValue="Lz3yBcvtG1VOounvM6Aw4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013A13F5-740F-4695-96E2-7DBB591AA33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FARN - Farnsfield (66/11kV)</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445</v>
      </c>
      <c r="J3" s="110"/>
      <c r="K3" s="110"/>
      <c r="L3" s="110"/>
      <c r="M3" s="110"/>
      <c r="N3" s="110"/>
      <c r="O3" s="110"/>
      <c r="P3" s="110"/>
      <c r="Q3" s="110"/>
      <c r="R3" s="110"/>
      <c r="S3" s="110"/>
      <c r="V3" s="112" t="s">
        <v>3</v>
      </c>
      <c r="W3" s="110"/>
      <c r="Y3" s="113" t="s">
        <v>140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447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448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48</v>
      </c>
      <c r="K26" s="87"/>
      <c r="L26" s="122">
        <v>48</v>
      </c>
      <c r="M26" s="87"/>
      <c r="N26" s="122">
        <v>48</v>
      </c>
      <c r="O26" s="87"/>
      <c r="P26" s="122">
        <v>48</v>
      </c>
      <c r="Q26" s="88"/>
      <c r="R26" s="87"/>
      <c r="S26" s="122">
        <v>48</v>
      </c>
      <c r="T26" s="87"/>
      <c r="U26" s="122">
        <v>48</v>
      </c>
      <c r="V26" s="87"/>
      <c r="W26" s="122">
        <v>48</v>
      </c>
      <c r="X26" s="88"/>
      <c r="Y26" s="88"/>
      <c r="Z26" s="88"/>
      <c r="AA26" s="87"/>
      <c r="AB26" s="3">
        <v>48</v>
      </c>
      <c r="AC26" s="91">
        <v>48</v>
      </c>
      <c r="AD26" s="88"/>
      <c r="AE26" s="87"/>
      <c r="AF26" s="4">
        <v>48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21.4</v>
      </c>
      <c r="K28" s="87"/>
      <c r="L28" s="122">
        <v>21.5</v>
      </c>
      <c r="M28" s="87"/>
      <c r="N28" s="122">
        <v>21.6</v>
      </c>
      <c r="O28" s="87"/>
      <c r="P28" s="122">
        <v>21.8</v>
      </c>
      <c r="Q28" s="88"/>
      <c r="R28" s="87"/>
      <c r="S28" s="122">
        <v>21.9</v>
      </c>
      <c r="T28" s="87"/>
      <c r="U28" s="122">
        <v>10.9</v>
      </c>
      <c r="V28" s="87"/>
      <c r="W28" s="122">
        <v>10.9</v>
      </c>
      <c r="X28" s="88"/>
      <c r="Y28" s="88"/>
      <c r="Z28" s="88"/>
      <c r="AA28" s="87"/>
      <c r="AB28" s="3">
        <v>10.9</v>
      </c>
      <c r="AC28" s="91">
        <v>10.9</v>
      </c>
      <c r="AD28" s="88"/>
      <c r="AE28" s="87"/>
      <c r="AF28" s="4">
        <v>11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0.98499999999999999</v>
      </c>
      <c r="K31" s="87"/>
      <c r="L31" s="124">
        <v>0.98499999999999999</v>
      </c>
      <c r="M31" s="87"/>
      <c r="N31" s="124">
        <v>0.98499999999999999</v>
      </c>
      <c r="O31" s="87"/>
      <c r="P31" s="124">
        <v>0.98499999999999999</v>
      </c>
      <c r="Q31" s="88"/>
      <c r="R31" s="87"/>
      <c r="S31" s="124">
        <v>0.98499999999999999</v>
      </c>
      <c r="T31" s="87"/>
      <c r="U31" s="124">
        <v>0.99399999999999999</v>
      </c>
      <c r="V31" s="87"/>
      <c r="W31" s="124">
        <v>0.99399999999999999</v>
      </c>
      <c r="X31" s="88"/>
      <c r="Y31" s="88"/>
      <c r="Z31" s="88"/>
      <c r="AA31" s="87"/>
      <c r="AB31" s="7">
        <v>0.99399999999999999</v>
      </c>
      <c r="AC31" s="94">
        <v>0.99399999999999999</v>
      </c>
      <c r="AD31" s="88"/>
      <c r="AE31" s="87"/>
      <c r="AF31" s="8">
        <v>0.99399999999999999</v>
      </c>
    </row>
    <row r="32" spans="4:32" ht="13.15" customHeight="1" x14ac:dyDescent="0.25">
      <c r="E32" s="89" t="s">
        <v>34</v>
      </c>
      <c r="F32" s="88"/>
      <c r="G32" s="88"/>
      <c r="H32" s="88"/>
      <c r="I32" s="90"/>
      <c r="J32" s="122">
        <v>24</v>
      </c>
      <c r="K32" s="87"/>
      <c r="L32" s="122">
        <v>24</v>
      </c>
      <c r="M32" s="87"/>
      <c r="N32" s="122">
        <v>24</v>
      </c>
      <c r="O32" s="87"/>
      <c r="P32" s="122">
        <v>24</v>
      </c>
      <c r="Q32" s="88"/>
      <c r="R32" s="87"/>
      <c r="S32" s="122">
        <v>24</v>
      </c>
      <c r="T32" s="87"/>
      <c r="U32" s="122">
        <v>24</v>
      </c>
      <c r="V32" s="87"/>
      <c r="W32" s="122">
        <v>24</v>
      </c>
      <c r="X32" s="88"/>
      <c r="Y32" s="88"/>
      <c r="Z32" s="88"/>
      <c r="AA32" s="87"/>
      <c r="AB32" s="3">
        <v>24</v>
      </c>
      <c r="AC32" s="91">
        <v>24</v>
      </c>
      <c r="AD32" s="88"/>
      <c r="AE32" s="87"/>
      <c r="AF32" s="4">
        <v>24</v>
      </c>
    </row>
    <row r="33" spans="5:32" ht="13.15" customHeight="1" x14ac:dyDescent="0.25">
      <c r="E33" s="92" t="s">
        <v>35</v>
      </c>
      <c r="F33" s="88"/>
      <c r="G33" s="88"/>
      <c r="H33" s="88"/>
      <c r="I33" s="90"/>
      <c r="J33" s="123">
        <v>18.8</v>
      </c>
      <c r="K33" s="87"/>
      <c r="L33" s="123">
        <v>18.899999999999999</v>
      </c>
      <c r="M33" s="87"/>
      <c r="N33" s="123">
        <v>19</v>
      </c>
      <c r="O33" s="87"/>
      <c r="P33" s="123">
        <v>19.100000000000001</v>
      </c>
      <c r="Q33" s="88"/>
      <c r="R33" s="87"/>
      <c r="S33" s="123">
        <v>19.2</v>
      </c>
      <c r="T33" s="87"/>
      <c r="U33" s="123">
        <v>10.5</v>
      </c>
      <c r="V33" s="87"/>
      <c r="W33" s="123">
        <v>10.5</v>
      </c>
      <c r="X33" s="88"/>
      <c r="Y33" s="88"/>
      <c r="Z33" s="88"/>
      <c r="AA33" s="87"/>
      <c r="AB33" s="9">
        <v>10.4</v>
      </c>
      <c r="AC33" s="93">
        <v>10.4</v>
      </c>
      <c r="AD33" s="88"/>
      <c r="AE33" s="87"/>
      <c r="AF33" s="10">
        <v>10.5</v>
      </c>
    </row>
    <row r="34" spans="5:32" ht="20.25" customHeight="1" x14ac:dyDescent="0.25">
      <c r="E34" s="89" t="s">
        <v>36</v>
      </c>
      <c r="F34" s="88"/>
      <c r="G34" s="88"/>
      <c r="H34" s="88"/>
      <c r="I34" s="90"/>
      <c r="J34" s="121">
        <v>0.9</v>
      </c>
      <c r="K34" s="87"/>
      <c r="L34" s="121">
        <v>0.9</v>
      </c>
      <c r="M34" s="87"/>
      <c r="N34" s="121">
        <v>1</v>
      </c>
      <c r="O34" s="87"/>
      <c r="P34" s="121">
        <v>1</v>
      </c>
      <c r="Q34" s="88"/>
      <c r="R34" s="87"/>
      <c r="S34" s="121">
        <v>1</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105</v>
      </c>
      <c r="K35" s="87"/>
      <c r="L35" s="121" t="s">
        <v>105</v>
      </c>
      <c r="M35" s="87"/>
      <c r="N35" s="121" t="s">
        <v>105</v>
      </c>
      <c r="O35" s="87"/>
      <c r="P35" s="121" t="s">
        <v>105</v>
      </c>
      <c r="Q35" s="88"/>
      <c r="R35" s="87"/>
      <c r="S35" s="121" t="s">
        <v>105</v>
      </c>
      <c r="T35" s="87"/>
      <c r="U35" s="121" t="s">
        <v>105</v>
      </c>
      <c r="V35" s="87"/>
      <c r="W35" s="121" t="s">
        <v>105</v>
      </c>
      <c r="X35" s="88"/>
      <c r="Y35" s="88"/>
      <c r="Z35" s="88"/>
      <c r="AA35" s="87"/>
      <c r="AB35" s="5" t="s">
        <v>105</v>
      </c>
      <c r="AC35" s="86" t="s">
        <v>105</v>
      </c>
      <c r="AD35" s="88"/>
      <c r="AE35" s="87"/>
      <c r="AF35" s="6" t="s">
        <v>105</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EKE8qhE8GS0H/T4KWQFOYf03BqagjeUHxaRMCRjlpFBekwIlMY2t6blkSo1wFxADdDp4oBopjbQIlBO01RwJZg==" saltValue="Z02ZYvHmB3fYm4gDt2qoX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392B864E-E074-4E37-831B-FDE6A1EC49B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FREN - Frenchville (66/11kV)</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80</v>
      </c>
      <c r="J3" s="110"/>
      <c r="K3" s="110"/>
      <c r="L3" s="110"/>
      <c r="M3" s="110"/>
      <c r="N3" s="110"/>
      <c r="O3" s="110"/>
      <c r="P3" s="110"/>
      <c r="Q3" s="110"/>
      <c r="R3" s="110"/>
      <c r="S3" s="110"/>
      <c r="V3" s="112" t="s">
        <v>3</v>
      </c>
      <c r="W3" s="110"/>
      <c r="Y3" s="113" t="s">
        <v>81</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83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84</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85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86</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88.1</v>
      </c>
      <c r="K26" s="87"/>
      <c r="L26" s="122">
        <v>88.1</v>
      </c>
      <c r="M26" s="87"/>
      <c r="N26" s="122">
        <v>88.1</v>
      </c>
      <c r="O26" s="87"/>
      <c r="P26" s="122">
        <v>88.1</v>
      </c>
      <c r="Q26" s="88"/>
      <c r="R26" s="87"/>
      <c r="S26" s="122">
        <v>88.1</v>
      </c>
      <c r="T26" s="87"/>
      <c r="U26" s="122">
        <v>97.4</v>
      </c>
      <c r="V26" s="87"/>
      <c r="W26" s="122">
        <v>97.4</v>
      </c>
      <c r="X26" s="88"/>
      <c r="Y26" s="88"/>
      <c r="Z26" s="88"/>
      <c r="AA26" s="87"/>
      <c r="AB26" s="3">
        <v>97.4</v>
      </c>
      <c r="AC26" s="91">
        <v>97.4</v>
      </c>
      <c r="AD26" s="88"/>
      <c r="AE26" s="87"/>
      <c r="AF26" s="4">
        <v>97.4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25.4</v>
      </c>
      <c r="K28" s="87"/>
      <c r="L28" s="122">
        <v>25.5</v>
      </c>
      <c r="M28" s="87"/>
      <c r="N28" s="122">
        <v>25.7</v>
      </c>
      <c r="O28" s="87"/>
      <c r="P28" s="122">
        <v>25.9</v>
      </c>
      <c r="Q28" s="88"/>
      <c r="R28" s="87"/>
      <c r="S28" s="122">
        <v>26.1</v>
      </c>
      <c r="T28" s="87"/>
      <c r="U28" s="122">
        <v>24.6</v>
      </c>
      <c r="V28" s="87"/>
      <c r="W28" s="122">
        <v>24.7</v>
      </c>
      <c r="X28" s="88"/>
      <c r="Y28" s="88"/>
      <c r="Z28" s="88"/>
      <c r="AA28" s="87"/>
      <c r="AB28" s="3">
        <v>24.6</v>
      </c>
      <c r="AC28" s="91">
        <v>24.7</v>
      </c>
      <c r="AD28" s="88"/>
      <c r="AE28" s="87"/>
      <c r="AF28" s="4">
        <v>24.9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0.999</v>
      </c>
      <c r="K31" s="87"/>
      <c r="L31" s="124">
        <v>0.998</v>
      </c>
      <c r="M31" s="87"/>
      <c r="N31" s="124">
        <v>0.998</v>
      </c>
      <c r="O31" s="87"/>
      <c r="P31" s="124">
        <v>0.998</v>
      </c>
      <c r="Q31" s="88"/>
      <c r="R31" s="87"/>
      <c r="S31" s="124">
        <v>0.998</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50.8</v>
      </c>
      <c r="K32" s="87"/>
      <c r="L32" s="122">
        <v>50.8</v>
      </c>
      <c r="M32" s="87"/>
      <c r="N32" s="122">
        <v>50.8</v>
      </c>
      <c r="O32" s="87"/>
      <c r="P32" s="122">
        <v>50.8</v>
      </c>
      <c r="Q32" s="88"/>
      <c r="R32" s="87"/>
      <c r="S32" s="122">
        <v>50.8</v>
      </c>
      <c r="T32" s="87"/>
      <c r="U32" s="122">
        <v>53.5</v>
      </c>
      <c r="V32" s="87"/>
      <c r="W32" s="122">
        <v>53.5</v>
      </c>
      <c r="X32" s="88"/>
      <c r="Y32" s="88"/>
      <c r="Z32" s="88"/>
      <c r="AA32" s="87"/>
      <c r="AB32" s="3">
        <v>53.5</v>
      </c>
      <c r="AC32" s="91">
        <v>53.5</v>
      </c>
      <c r="AD32" s="88"/>
      <c r="AE32" s="87"/>
      <c r="AF32" s="4">
        <v>53.5</v>
      </c>
    </row>
    <row r="33" spans="5:32" ht="13.15" customHeight="1" x14ac:dyDescent="0.25">
      <c r="E33" s="92" t="s">
        <v>35</v>
      </c>
      <c r="F33" s="88"/>
      <c r="G33" s="88"/>
      <c r="H33" s="88"/>
      <c r="I33" s="90"/>
      <c r="J33" s="123">
        <v>24.2</v>
      </c>
      <c r="K33" s="87"/>
      <c r="L33" s="123">
        <v>24.3</v>
      </c>
      <c r="M33" s="87"/>
      <c r="N33" s="123">
        <v>24.5</v>
      </c>
      <c r="O33" s="87"/>
      <c r="P33" s="123">
        <v>24.7</v>
      </c>
      <c r="Q33" s="88"/>
      <c r="R33" s="87"/>
      <c r="S33" s="123">
        <v>24.8</v>
      </c>
      <c r="T33" s="87"/>
      <c r="U33" s="123">
        <v>23.8</v>
      </c>
      <c r="V33" s="87"/>
      <c r="W33" s="123">
        <v>23.9</v>
      </c>
      <c r="X33" s="88"/>
      <c r="Y33" s="88"/>
      <c r="Z33" s="88"/>
      <c r="AA33" s="87"/>
      <c r="AB33" s="9">
        <v>23.8</v>
      </c>
      <c r="AC33" s="93">
        <v>23.9</v>
      </c>
      <c r="AD33" s="88"/>
      <c r="AE33" s="87"/>
      <c r="AF33" s="10">
        <v>24.1</v>
      </c>
    </row>
    <row r="34" spans="5:32" ht="20.25" customHeight="1" x14ac:dyDescent="0.25">
      <c r="E34" s="89" t="s">
        <v>36</v>
      </c>
      <c r="F34" s="88"/>
      <c r="G34" s="88"/>
      <c r="H34" s="88"/>
      <c r="I34" s="90"/>
      <c r="J34" s="121">
        <v>1.2</v>
      </c>
      <c r="K34" s="87"/>
      <c r="L34" s="121">
        <v>1.2</v>
      </c>
      <c r="M34" s="87"/>
      <c r="N34" s="121">
        <v>1.2</v>
      </c>
      <c r="O34" s="87"/>
      <c r="P34" s="121">
        <v>1.2</v>
      </c>
      <c r="Q34" s="88"/>
      <c r="R34" s="87"/>
      <c r="S34" s="121">
        <v>1.2</v>
      </c>
      <c r="T34" s="87"/>
      <c r="U34" s="121">
        <v>1.2</v>
      </c>
      <c r="V34" s="87"/>
      <c r="W34" s="121">
        <v>1.2</v>
      </c>
      <c r="X34" s="88"/>
      <c r="Y34" s="88"/>
      <c r="Z34" s="88"/>
      <c r="AA34" s="87"/>
      <c r="AB34" s="11">
        <v>1.2</v>
      </c>
      <c r="AC34" s="86">
        <v>1.2</v>
      </c>
      <c r="AD34" s="88"/>
      <c r="AE34" s="87"/>
      <c r="AF34" s="12">
        <v>1.2</v>
      </c>
    </row>
    <row r="35" spans="5:32" ht="20.25" customHeight="1" x14ac:dyDescent="0.25">
      <c r="E35" s="89" t="s">
        <v>37</v>
      </c>
      <c r="F35" s="88"/>
      <c r="G35" s="88"/>
      <c r="H35" s="88"/>
      <c r="I35" s="90"/>
      <c r="J35" s="121" t="s">
        <v>87</v>
      </c>
      <c r="K35" s="87"/>
      <c r="L35" s="121" t="s">
        <v>87</v>
      </c>
      <c r="M35" s="87"/>
      <c r="N35" s="121" t="s">
        <v>87</v>
      </c>
      <c r="O35" s="87"/>
      <c r="P35" s="121" t="s">
        <v>87</v>
      </c>
      <c r="Q35" s="88"/>
      <c r="R35" s="87"/>
      <c r="S35" s="121" t="s">
        <v>87</v>
      </c>
      <c r="T35" s="87"/>
      <c r="U35" s="121" t="s">
        <v>87</v>
      </c>
      <c r="V35" s="87"/>
      <c r="W35" s="121" t="s">
        <v>87</v>
      </c>
      <c r="X35" s="88"/>
      <c r="Y35" s="88"/>
      <c r="Z35" s="88"/>
      <c r="AA35" s="87"/>
      <c r="AB35" s="5" t="s">
        <v>87</v>
      </c>
      <c r="AC35" s="86" t="s">
        <v>87</v>
      </c>
      <c r="AD35" s="88"/>
      <c r="AE35" s="87"/>
      <c r="AF35" s="6" t="s">
        <v>87</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Nsd7fKEL1H7CwvnsFaCFhL0qVUVzI81RAIk6wIl3mtBlNGcc86/3HvUpMjrHxobtdNypGOoyjpfj0qxbceqxcg==" saltValue="qb9+09yuqu68pUSoF77Si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A25A645F-A4DC-46B1-BE54-19832DB1826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ATHE - Atherton (66/22kV)</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454</v>
      </c>
      <c r="J3" s="110"/>
      <c r="K3" s="110"/>
      <c r="L3" s="110"/>
      <c r="M3" s="110"/>
      <c r="N3" s="110"/>
      <c r="O3" s="110"/>
      <c r="P3" s="110"/>
      <c r="Q3" s="110"/>
      <c r="R3" s="110"/>
      <c r="S3" s="110"/>
      <c r="V3" s="112" t="s">
        <v>3</v>
      </c>
      <c r="W3" s="110"/>
      <c r="Y3" s="113" t="s">
        <v>53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455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456</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457</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53.8</v>
      </c>
      <c r="K26" s="87"/>
      <c r="L26" s="122">
        <v>53.8</v>
      </c>
      <c r="M26" s="87"/>
      <c r="N26" s="122">
        <v>53.8</v>
      </c>
      <c r="O26" s="87"/>
      <c r="P26" s="122">
        <v>53.8</v>
      </c>
      <c r="Q26" s="88"/>
      <c r="R26" s="87"/>
      <c r="S26" s="122">
        <v>53.8</v>
      </c>
      <c r="T26" s="87"/>
      <c r="U26" s="122">
        <v>54</v>
      </c>
      <c r="V26" s="87"/>
      <c r="W26" s="122">
        <v>54</v>
      </c>
      <c r="X26" s="88"/>
      <c r="Y26" s="88"/>
      <c r="Z26" s="88"/>
      <c r="AA26" s="87"/>
      <c r="AB26" s="3">
        <v>54</v>
      </c>
      <c r="AC26" s="91">
        <v>54</v>
      </c>
      <c r="AD26" s="88"/>
      <c r="AE26" s="87"/>
      <c r="AF26" s="4">
        <v>54</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31.2</v>
      </c>
      <c r="K28" s="87"/>
      <c r="L28" s="122">
        <v>30.9</v>
      </c>
      <c r="M28" s="87"/>
      <c r="N28" s="122">
        <v>30.7</v>
      </c>
      <c r="O28" s="87"/>
      <c r="P28" s="122">
        <v>30.7</v>
      </c>
      <c r="Q28" s="88"/>
      <c r="R28" s="87"/>
      <c r="S28" s="122">
        <v>30.6</v>
      </c>
      <c r="T28" s="87"/>
      <c r="U28" s="122">
        <v>19.399999999999999</v>
      </c>
      <c r="V28" s="87"/>
      <c r="W28" s="122">
        <v>19.2</v>
      </c>
      <c r="X28" s="88"/>
      <c r="Y28" s="88"/>
      <c r="Z28" s="88"/>
      <c r="AA28" s="87"/>
      <c r="AB28" s="3">
        <v>18.899999999999999</v>
      </c>
      <c r="AC28" s="91">
        <v>18.7</v>
      </c>
      <c r="AD28" s="88"/>
      <c r="AE28" s="87"/>
      <c r="AF28" s="4">
        <v>18.600000000000001</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0.94399999999999995</v>
      </c>
      <c r="K31" s="87"/>
      <c r="L31" s="124">
        <v>0.94399999999999995</v>
      </c>
      <c r="M31" s="87"/>
      <c r="N31" s="124">
        <v>0.94399999999999995</v>
      </c>
      <c r="O31" s="87"/>
      <c r="P31" s="124">
        <v>0.94399999999999995</v>
      </c>
      <c r="Q31" s="88"/>
      <c r="R31" s="87"/>
      <c r="S31" s="124">
        <v>0.94399999999999995</v>
      </c>
      <c r="T31" s="87"/>
      <c r="U31" s="124">
        <v>0.93400000000000005</v>
      </c>
      <c r="V31" s="87"/>
      <c r="W31" s="124">
        <v>0.93400000000000005</v>
      </c>
      <c r="X31" s="88"/>
      <c r="Y31" s="88"/>
      <c r="Z31" s="88"/>
      <c r="AA31" s="87"/>
      <c r="AB31" s="7">
        <v>0.93400000000000005</v>
      </c>
      <c r="AC31" s="94">
        <v>0.93400000000000005</v>
      </c>
      <c r="AD31" s="88"/>
      <c r="AE31" s="87"/>
      <c r="AF31" s="8">
        <v>0.93400000000000005</v>
      </c>
    </row>
    <row r="32" spans="4:32" ht="13.15" customHeight="1" x14ac:dyDescent="0.25">
      <c r="E32" s="89" t="s">
        <v>34</v>
      </c>
      <c r="F32" s="88"/>
      <c r="G32" s="88"/>
      <c r="H32" s="88"/>
      <c r="I32" s="90"/>
      <c r="J32" s="122">
        <v>29.8</v>
      </c>
      <c r="K32" s="87"/>
      <c r="L32" s="122">
        <v>29.8</v>
      </c>
      <c r="M32" s="87"/>
      <c r="N32" s="122">
        <v>29.8</v>
      </c>
      <c r="O32" s="87"/>
      <c r="P32" s="122">
        <v>29.8</v>
      </c>
      <c r="Q32" s="88"/>
      <c r="R32" s="87"/>
      <c r="S32" s="122">
        <v>29.8</v>
      </c>
      <c r="T32" s="87"/>
      <c r="U32" s="122">
        <v>30.8</v>
      </c>
      <c r="V32" s="87"/>
      <c r="W32" s="122">
        <v>30.8</v>
      </c>
      <c r="X32" s="88"/>
      <c r="Y32" s="88"/>
      <c r="Z32" s="88"/>
      <c r="AA32" s="87"/>
      <c r="AB32" s="3">
        <v>30.8</v>
      </c>
      <c r="AC32" s="91">
        <v>30.8</v>
      </c>
      <c r="AD32" s="88"/>
      <c r="AE32" s="87"/>
      <c r="AF32" s="4">
        <v>30.8</v>
      </c>
    </row>
    <row r="33" spans="5:32" ht="13.15" customHeight="1" x14ac:dyDescent="0.25">
      <c r="E33" s="92" t="s">
        <v>35</v>
      </c>
      <c r="F33" s="88"/>
      <c r="G33" s="88"/>
      <c r="H33" s="88"/>
      <c r="I33" s="90"/>
      <c r="J33" s="123">
        <v>28.7</v>
      </c>
      <c r="K33" s="87"/>
      <c r="L33" s="123">
        <v>28.5</v>
      </c>
      <c r="M33" s="87"/>
      <c r="N33" s="123">
        <v>28.3</v>
      </c>
      <c r="O33" s="87"/>
      <c r="P33" s="123">
        <v>28.3</v>
      </c>
      <c r="Q33" s="88"/>
      <c r="R33" s="87"/>
      <c r="S33" s="123">
        <v>28.2</v>
      </c>
      <c r="T33" s="87"/>
      <c r="U33" s="123">
        <v>18.600000000000001</v>
      </c>
      <c r="V33" s="87"/>
      <c r="W33" s="123">
        <v>18.399999999999999</v>
      </c>
      <c r="X33" s="88"/>
      <c r="Y33" s="88"/>
      <c r="Z33" s="88"/>
      <c r="AA33" s="87"/>
      <c r="AB33" s="9">
        <v>18.100000000000001</v>
      </c>
      <c r="AC33" s="93">
        <v>17.899999999999999</v>
      </c>
      <c r="AD33" s="88"/>
      <c r="AE33" s="87"/>
      <c r="AF33" s="10">
        <v>17.899999999999999</v>
      </c>
    </row>
    <row r="34" spans="5:32" ht="20.25" customHeight="1" x14ac:dyDescent="0.25">
      <c r="E34" s="89" t="s">
        <v>36</v>
      </c>
      <c r="F34" s="88"/>
      <c r="G34" s="88"/>
      <c r="H34" s="88"/>
      <c r="I34" s="90"/>
      <c r="J34" s="121">
        <v>1.4</v>
      </c>
      <c r="K34" s="87"/>
      <c r="L34" s="121">
        <v>1.4</v>
      </c>
      <c r="M34" s="87"/>
      <c r="N34" s="121">
        <v>1.4</v>
      </c>
      <c r="O34" s="87"/>
      <c r="P34" s="121">
        <v>1.4</v>
      </c>
      <c r="Q34" s="88"/>
      <c r="R34" s="87"/>
      <c r="S34" s="121">
        <v>1.4</v>
      </c>
      <c r="T34" s="87"/>
      <c r="U34" s="121">
        <v>0.9</v>
      </c>
      <c r="V34" s="87"/>
      <c r="W34" s="121">
        <v>0.9</v>
      </c>
      <c r="X34" s="88"/>
      <c r="Y34" s="88"/>
      <c r="Z34" s="88"/>
      <c r="AA34" s="87"/>
      <c r="AB34" s="11">
        <v>0.9</v>
      </c>
      <c r="AC34" s="86">
        <v>0.9</v>
      </c>
      <c r="AD34" s="88"/>
      <c r="AE34" s="87"/>
      <c r="AF34" s="12">
        <v>0.9</v>
      </c>
    </row>
    <row r="35" spans="5:32" ht="20.25" customHeight="1" x14ac:dyDescent="0.25">
      <c r="E35" s="89" t="s">
        <v>37</v>
      </c>
      <c r="F35" s="88"/>
      <c r="G35" s="88"/>
      <c r="H35" s="88"/>
      <c r="I35" s="90"/>
      <c r="J35" s="121" t="s">
        <v>458</v>
      </c>
      <c r="K35" s="87"/>
      <c r="L35" s="121" t="s">
        <v>458</v>
      </c>
      <c r="M35" s="87"/>
      <c r="N35" s="121" t="s">
        <v>458</v>
      </c>
      <c r="O35" s="87"/>
      <c r="P35" s="121" t="s">
        <v>458</v>
      </c>
      <c r="Q35" s="88"/>
      <c r="R35" s="87"/>
      <c r="S35" s="121" t="s">
        <v>458</v>
      </c>
      <c r="T35" s="87"/>
      <c r="U35" s="121" t="s">
        <v>458</v>
      </c>
      <c r="V35" s="87"/>
      <c r="W35" s="121" t="s">
        <v>458</v>
      </c>
      <c r="X35" s="88"/>
      <c r="Y35" s="88"/>
      <c r="Z35" s="88"/>
      <c r="AA35" s="87"/>
      <c r="AB35" s="5" t="s">
        <v>458</v>
      </c>
      <c r="AC35" s="86" t="s">
        <v>458</v>
      </c>
      <c r="AD35" s="88"/>
      <c r="AE35" s="87"/>
      <c r="AF35" s="6" t="s">
        <v>458</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11.8</v>
      </c>
      <c r="K39" s="87"/>
      <c r="L39" s="122">
        <v>11.8</v>
      </c>
      <c r="M39" s="87"/>
      <c r="N39" s="122">
        <v>11.8</v>
      </c>
      <c r="O39" s="87"/>
      <c r="P39" s="122">
        <v>11.8</v>
      </c>
      <c r="Q39" s="88"/>
      <c r="R39" s="87"/>
      <c r="S39" s="122">
        <v>11.8</v>
      </c>
      <c r="T39" s="87"/>
      <c r="U39" s="122">
        <v>11.8</v>
      </c>
      <c r="V39" s="87"/>
      <c r="W39" s="122">
        <v>11.8</v>
      </c>
      <c r="X39" s="88"/>
      <c r="Y39" s="88"/>
      <c r="Z39" s="88"/>
      <c r="AA39" s="87"/>
      <c r="AB39" s="3">
        <v>11.8</v>
      </c>
      <c r="AC39" s="91">
        <v>11.8</v>
      </c>
      <c r="AD39" s="88"/>
      <c r="AE39" s="87"/>
      <c r="AF39" s="4">
        <v>11.8</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6</v>
      </c>
      <c r="K42" s="87"/>
      <c r="L42" s="122">
        <v>6</v>
      </c>
      <c r="M42" s="87"/>
      <c r="N42" s="122">
        <v>6</v>
      </c>
      <c r="O42" s="87"/>
      <c r="P42" s="122">
        <v>6</v>
      </c>
      <c r="Q42" s="88"/>
      <c r="R42" s="87"/>
      <c r="S42" s="122">
        <v>6</v>
      </c>
      <c r="T42" s="87"/>
      <c r="U42" s="122">
        <v>6</v>
      </c>
      <c r="V42" s="87"/>
      <c r="W42" s="122">
        <v>6</v>
      </c>
      <c r="X42" s="88"/>
      <c r="Y42" s="88"/>
      <c r="Z42" s="88"/>
      <c r="AA42" s="87"/>
      <c r="AB42" s="3">
        <v>6</v>
      </c>
      <c r="AC42" s="91">
        <v>6</v>
      </c>
      <c r="AD42" s="88"/>
      <c r="AE42" s="87"/>
      <c r="AF42" s="4">
        <v>6</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bkM0fcN11nxZ5Hfk9pf9A9RJn3kIWko0AR7iozxYnd1Cr4L2e/kJ2dQMG0Vi4aaOt/W4H0kAi6b5A2AnX2+GQ==" saltValue="oWDdEP73BdTrc1MwrdJRe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982218A0-E4BF-4E44-ADB5-B3D2E0CBEF3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GARB - Garbutt (66/11kV)</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459</v>
      </c>
      <c r="J3" s="110"/>
      <c r="K3" s="110"/>
      <c r="L3" s="110"/>
      <c r="M3" s="110"/>
      <c r="N3" s="110"/>
      <c r="O3" s="110"/>
      <c r="P3" s="110"/>
      <c r="Q3" s="110"/>
      <c r="R3" s="110"/>
      <c r="S3" s="110"/>
      <c r="V3" s="112" t="s">
        <v>3</v>
      </c>
      <c r="W3" s="110"/>
      <c r="Y3" s="113" t="s">
        <v>273</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189</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460</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461</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24.6</v>
      </c>
      <c r="K26" s="87"/>
      <c r="L26" s="122">
        <v>24.6</v>
      </c>
      <c r="M26" s="87"/>
      <c r="N26" s="122">
        <v>24.6</v>
      </c>
      <c r="O26" s="87"/>
      <c r="P26" s="122">
        <v>24.6</v>
      </c>
      <c r="Q26" s="88"/>
      <c r="R26" s="87"/>
      <c r="S26" s="122">
        <v>24.6</v>
      </c>
      <c r="T26" s="87"/>
      <c r="U26" s="122">
        <v>27.1</v>
      </c>
      <c r="V26" s="87"/>
      <c r="W26" s="122">
        <v>27.1</v>
      </c>
      <c r="X26" s="88"/>
      <c r="Y26" s="88"/>
      <c r="Z26" s="88"/>
      <c r="AA26" s="87"/>
      <c r="AB26" s="3">
        <v>27.1</v>
      </c>
      <c r="AC26" s="91">
        <v>27.1</v>
      </c>
      <c r="AD26" s="88"/>
      <c r="AE26" s="87"/>
      <c r="AF26" s="4">
        <v>27.1</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6.5</v>
      </c>
      <c r="K28" s="87"/>
      <c r="L28" s="122">
        <v>6.5</v>
      </c>
      <c r="M28" s="87"/>
      <c r="N28" s="122">
        <v>6.4</v>
      </c>
      <c r="O28" s="87"/>
      <c r="P28" s="122">
        <v>6.4</v>
      </c>
      <c r="Q28" s="88"/>
      <c r="R28" s="87"/>
      <c r="S28" s="122">
        <v>6.4</v>
      </c>
      <c r="T28" s="87"/>
      <c r="U28" s="122">
        <v>5</v>
      </c>
      <c r="V28" s="87"/>
      <c r="W28" s="122">
        <v>5</v>
      </c>
      <c r="X28" s="88"/>
      <c r="Y28" s="88"/>
      <c r="Z28" s="88"/>
      <c r="AA28" s="87"/>
      <c r="AB28" s="3">
        <v>4.9000000000000004</v>
      </c>
      <c r="AC28" s="91">
        <v>4.8</v>
      </c>
      <c r="AD28" s="88"/>
      <c r="AE28" s="87"/>
      <c r="AF28" s="4">
        <v>4.8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0.95399999999999996</v>
      </c>
      <c r="K31" s="87"/>
      <c r="L31" s="124">
        <v>0.95399999999999996</v>
      </c>
      <c r="M31" s="87"/>
      <c r="N31" s="124">
        <v>0.95399999999999996</v>
      </c>
      <c r="O31" s="87"/>
      <c r="P31" s="124">
        <v>0.95399999999999996</v>
      </c>
      <c r="Q31" s="88"/>
      <c r="R31" s="87"/>
      <c r="S31" s="124">
        <v>0.95399999999999996</v>
      </c>
      <c r="T31" s="87"/>
      <c r="U31" s="124">
        <v>0.95299999999999996</v>
      </c>
      <c r="V31" s="87"/>
      <c r="W31" s="124">
        <v>0.95299999999999996</v>
      </c>
      <c r="X31" s="88"/>
      <c r="Y31" s="88"/>
      <c r="Z31" s="88"/>
      <c r="AA31" s="87"/>
      <c r="AB31" s="7">
        <v>0.95299999999999996</v>
      </c>
      <c r="AC31" s="94">
        <v>0.95299999999999996</v>
      </c>
      <c r="AD31" s="88"/>
      <c r="AE31" s="87"/>
      <c r="AF31" s="8">
        <v>0.95299999999999996</v>
      </c>
    </row>
    <row r="32" spans="4:32" ht="13.15" customHeight="1" x14ac:dyDescent="0.25">
      <c r="E32" s="89" t="s">
        <v>34</v>
      </c>
      <c r="F32" s="88"/>
      <c r="G32" s="88"/>
      <c r="H32" s="88"/>
      <c r="I32" s="90"/>
      <c r="J32" s="122">
        <v>14.3</v>
      </c>
      <c r="K32" s="87"/>
      <c r="L32" s="122">
        <v>14.3</v>
      </c>
      <c r="M32" s="87"/>
      <c r="N32" s="122">
        <v>14.3</v>
      </c>
      <c r="O32" s="87"/>
      <c r="P32" s="122">
        <v>14.3</v>
      </c>
      <c r="Q32" s="88"/>
      <c r="R32" s="87"/>
      <c r="S32" s="122">
        <v>14.3</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6</v>
      </c>
      <c r="K33" s="87"/>
      <c r="L33" s="123">
        <v>5.9</v>
      </c>
      <c r="M33" s="87"/>
      <c r="N33" s="123">
        <v>5.9</v>
      </c>
      <c r="O33" s="87"/>
      <c r="P33" s="123">
        <v>5.9</v>
      </c>
      <c r="Q33" s="88"/>
      <c r="R33" s="87"/>
      <c r="S33" s="123">
        <v>5.8</v>
      </c>
      <c r="T33" s="87"/>
      <c r="U33" s="123">
        <v>4.7</v>
      </c>
      <c r="V33" s="87"/>
      <c r="W33" s="123">
        <v>4.7</v>
      </c>
      <c r="X33" s="88"/>
      <c r="Y33" s="88"/>
      <c r="Z33" s="88"/>
      <c r="AA33" s="87"/>
      <c r="AB33" s="9">
        <v>4.5999999999999996</v>
      </c>
      <c r="AC33" s="93">
        <v>4.5</v>
      </c>
      <c r="AD33" s="88"/>
      <c r="AE33" s="87"/>
      <c r="AF33" s="10">
        <v>4.5</v>
      </c>
    </row>
    <row r="34" spans="5:32" ht="20.25" customHeight="1" x14ac:dyDescent="0.25">
      <c r="E34" s="89" t="s">
        <v>36</v>
      </c>
      <c r="F34" s="88"/>
      <c r="G34" s="88"/>
      <c r="H34" s="88"/>
      <c r="I34" s="90"/>
      <c r="J34" s="121">
        <v>0.3</v>
      </c>
      <c r="K34" s="87"/>
      <c r="L34" s="121">
        <v>0.3</v>
      </c>
      <c r="M34" s="87"/>
      <c r="N34" s="121">
        <v>0.3</v>
      </c>
      <c r="O34" s="87"/>
      <c r="P34" s="121">
        <v>0.3</v>
      </c>
      <c r="Q34" s="88"/>
      <c r="R34" s="87"/>
      <c r="S34" s="121">
        <v>0.3</v>
      </c>
      <c r="T34" s="87"/>
      <c r="U34" s="121">
        <v>0.2</v>
      </c>
      <c r="V34" s="87"/>
      <c r="W34" s="121">
        <v>0.2</v>
      </c>
      <c r="X34" s="88"/>
      <c r="Y34" s="88"/>
      <c r="Z34" s="88"/>
      <c r="AA34" s="87"/>
      <c r="AB34" s="11">
        <v>0.2</v>
      </c>
      <c r="AC34" s="86">
        <v>0.2</v>
      </c>
      <c r="AD34" s="88"/>
      <c r="AE34" s="87"/>
      <c r="AF34" s="12">
        <v>0.2</v>
      </c>
    </row>
    <row r="35" spans="5:32" ht="20.25" customHeight="1" x14ac:dyDescent="0.25">
      <c r="E35" s="89" t="s">
        <v>37</v>
      </c>
      <c r="F35" s="88"/>
      <c r="G35" s="88"/>
      <c r="H35" s="88"/>
      <c r="I35" s="90"/>
      <c r="J35" s="121" t="s">
        <v>349</v>
      </c>
      <c r="K35" s="87"/>
      <c r="L35" s="121" t="s">
        <v>349</v>
      </c>
      <c r="M35" s="87"/>
      <c r="N35" s="121" t="s">
        <v>349</v>
      </c>
      <c r="O35" s="87"/>
      <c r="P35" s="121" t="s">
        <v>349</v>
      </c>
      <c r="Q35" s="88"/>
      <c r="R35" s="87"/>
      <c r="S35" s="121" t="s">
        <v>349</v>
      </c>
      <c r="T35" s="87"/>
      <c r="U35" s="121" t="s">
        <v>349</v>
      </c>
      <c r="V35" s="87"/>
      <c r="W35" s="121" t="s">
        <v>349</v>
      </c>
      <c r="X35" s="88"/>
      <c r="Y35" s="88"/>
      <c r="Z35" s="88"/>
      <c r="AA35" s="87"/>
      <c r="AB35" s="5" t="s">
        <v>349</v>
      </c>
      <c r="AC35" s="86" t="s">
        <v>349</v>
      </c>
      <c r="AD35" s="88"/>
      <c r="AE35" s="87"/>
      <c r="AF35" s="6" t="s">
        <v>349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OGVudxiacs3EJUr8bC65K3LbbVlrYw/ncDxt9eTX6qMQFFoOpqAfDVSVubVg/znkeNh807dINm0qkxWnw4B3Ww==" saltValue="ENCGkbK30aZVrQr30rCF+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0445108-7BF8-48E2-80CD-1002118D135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GAYN - Gayndah (66/11kV)</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AJ51"/>
  <sheetViews>
    <sheetView showGridLines="0" topLeftCell="A16"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462</v>
      </c>
      <c r="J3" s="110"/>
      <c r="K3" s="110"/>
      <c r="L3" s="110"/>
      <c r="M3" s="110"/>
      <c r="N3" s="110"/>
      <c r="O3" s="110"/>
      <c r="P3" s="110"/>
      <c r="Q3" s="110"/>
      <c r="R3" s="110"/>
      <c r="S3" s="110"/>
      <c r="V3" s="112" t="s">
        <v>3</v>
      </c>
      <c r="W3" s="110"/>
      <c r="Y3" s="113" t="s">
        <v>345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82</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346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463</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464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5.5</v>
      </c>
      <c r="K26" s="87"/>
      <c r="L26" s="122">
        <v>5.5</v>
      </c>
      <c r="M26" s="87"/>
      <c r="N26" s="122">
        <v>5.5</v>
      </c>
      <c r="O26" s="87"/>
      <c r="P26" s="122">
        <v>5.5</v>
      </c>
      <c r="Q26" s="88"/>
      <c r="R26" s="87"/>
      <c r="S26" s="122">
        <v>5.5</v>
      </c>
      <c r="T26" s="87"/>
      <c r="U26" s="122">
        <v>6</v>
      </c>
      <c r="V26" s="87"/>
      <c r="W26" s="122">
        <v>6</v>
      </c>
      <c r="X26" s="88"/>
      <c r="Y26" s="88"/>
      <c r="Z26" s="88"/>
      <c r="AA26" s="87"/>
      <c r="AB26" s="3">
        <v>6</v>
      </c>
      <c r="AC26" s="91">
        <v>6</v>
      </c>
      <c r="AD26" s="88"/>
      <c r="AE26" s="87"/>
      <c r="AF26" s="4">
        <v>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1.8</v>
      </c>
      <c r="K28" s="87"/>
      <c r="L28" s="122">
        <v>1.8</v>
      </c>
      <c r="M28" s="87"/>
      <c r="N28" s="122">
        <v>1.8</v>
      </c>
      <c r="O28" s="87"/>
      <c r="P28" s="122">
        <v>1.8</v>
      </c>
      <c r="Q28" s="88"/>
      <c r="R28" s="87"/>
      <c r="S28" s="122">
        <v>1.8</v>
      </c>
      <c r="T28" s="87"/>
      <c r="U28" s="122">
        <v>1.3</v>
      </c>
      <c r="V28" s="87"/>
      <c r="W28" s="122">
        <v>1.3</v>
      </c>
      <c r="X28" s="88"/>
      <c r="Y28" s="88"/>
      <c r="Z28" s="88"/>
      <c r="AA28" s="87"/>
      <c r="AB28" s="3">
        <v>1.3</v>
      </c>
      <c r="AC28" s="91">
        <v>1.3</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0.98199999999999998</v>
      </c>
      <c r="K31" s="87"/>
      <c r="L31" s="124">
        <v>0.98199999999999998</v>
      </c>
      <c r="M31" s="87"/>
      <c r="N31" s="124">
        <v>0.98199999999999998</v>
      </c>
      <c r="O31" s="87"/>
      <c r="P31" s="124">
        <v>0.98199999999999998</v>
      </c>
      <c r="Q31" s="88"/>
      <c r="R31" s="87"/>
      <c r="S31" s="124">
        <v>0.98199999999999998</v>
      </c>
      <c r="T31" s="87"/>
      <c r="U31" s="124">
        <v>0.96099999999999997</v>
      </c>
      <c r="V31" s="87"/>
      <c r="W31" s="124">
        <v>0.96099999999999997</v>
      </c>
      <c r="X31" s="88"/>
      <c r="Y31" s="88"/>
      <c r="Z31" s="88"/>
      <c r="AA31" s="87"/>
      <c r="AB31" s="7">
        <v>0.96099999999999997</v>
      </c>
      <c r="AC31" s="94">
        <v>0.96099999999999997</v>
      </c>
      <c r="AD31" s="88"/>
      <c r="AE31" s="87"/>
      <c r="AF31" s="8">
        <v>0.96099999999999997</v>
      </c>
    </row>
    <row r="32" spans="4:32" ht="13.15" customHeight="1" x14ac:dyDescent="0.25">
      <c r="E32" s="89" t="s">
        <v>34</v>
      </c>
      <c r="F32" s="88"/>
      <c r="G32" s="88"/>
      <c r="H32" s="88"/>
      <c r="I32" s="90"/>
      <c r="J32" s="122">
        <v>3</v>
      </c>
      <c r="K32" s="87"/>
      <c r="L32" s="122">
        <v>3</v>
      </c>
      <c r="M32" s="87"/>
      <c r="N32" s="122">
        <v>3</v>
      </c>
      <c r="O32" s="87"/>
      <c r="P32" s="122">
        <v>3</v>
      </c>
      <c r="Q32" s="88"/>
      <c r="R32" s="87"/>
      <c r="S32" s="122">
        <v>3</v>
      </c>
      <c r="T32" s="87"/>
      <c r="U32" s="122">
        <v>3</v>
      </c>
      <c r="V32" s="87"/>
      <c r="W32" s="122">
        <v>3</v>
      </c>
      <c r="X32" s="88"/>
      <c r="Y32" s="88"/>
      <c r="Z32" s="88"/>
      <c r="AA32" s="87"/>
      <c r="AB32" s="3">
        <v>3</v>
      </c>
      <c r="AC32" s="91">
        <v>3</v>
      </c>
      <c r="AD32" s="88"/>
      <c r="AE32" s="87"/>
      <c r="AF32" s="4">
        <v>3</v>
      </c>
    </row>
    <row r="33" spans="5:32" ht="13.15" customHeight="1" x14ac:dyDescent="0.25">
      <c r="E33" s="92" t="s">
        <v>35</v>
      </c>
      <c r="F33" s="88"/>
      <c r="G33" s="88"/>
      <c r="H33" s="88"/>
      <c r="I33" s="90"/>
      <c r="J33" s="123">
        <v>1.7</v>
      </c>
      <c r="K33" s="87"/>
      <c r="L33" s="123">
        <v>1.7</v>
      </c>
      <c r="M33" s="87"/>
      <c r="N33" s="123">
        <v>1.7</v>
      </c>
      <c r="O33" s="87"/>
      <c r="P33" s="123">
        <v>1.7</v>
      </c>
      <c r="Q33" s="88"/>
      <c r="R33" s="87"/>
      <c r="S33" s="123">
        <v>1.7</v>
      </c>
      <c r="T33" s="87"/>
      <c r="U33" s="123">
        <v>1.3</v>
      </c>
      <c r="V33" s="87"/>
      <c r="W33" s="123">
        <v>1.3</v>
      </c>
      <c r="X33" s="88"/>
      <c r="Y33" s="88"/>
      <c r="Z33" s="88"/>
      <c r="AA33" s="87"/>
      <c r="AB33" s="9">
        <v>1.3</v>
      </c>
      <c r="AC33" s="93">
        <v>1.3</v>
      </c>
      <c r="AD33" s="88"/>
      <c r="AE33" s="87"/>
      <c r="AF33" s="10">
        <v>1.3</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406</v>
      </c>
      <c r="K35" s="87"/>
      <c r="L35" s="121" t="s">
        <v>406</v>
      </c>
      <c r="M35" s="87"/>
      <c r="N35" s="121" t="s">
        <v>406</v>
      </c>
      <c r="O35" s="87"/>
      <c r="P35" s="121" t="s">
        <v>406</v>
      </c>
      <c r="Q35" s="88"/>
      <c r="R35" s="87"/>
      <c r="S35" s="121" t="s">
        <v>406</v>
      </c>
      <c r="T35" s="87"/>
      <c r="U35" s="121" t="s">
        <v>406</v>
      </c>
      <c r="V35" s="87"/>
      <c r="W35" s="121" t="s">
        <v>406</v>
      </c>
      <c r="X35" s="88"/>
      <c r="Y35" s="88"/>
      <c r="Z35" s="88"/>
      <c r="AA35" s="87"/>
      <c r="AB35" s="5" t="s">
        <v>406</v>
      </c>
      <c r="AC35" s="86" t="s">
        <v>406</v>
      </c>
      <c r="AD35" s="88"/>
      <c r="AE35" s="87"/>
      <c r="AF35" s="6" t="s">
        <v>406</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ZrWvSDQHcpgv0rKwK0jGFNLzWxdGGkQkbZt28xAVE+w5dT/4XXE3CmbYXHN9bJ+W2ojJaZ2Sgj0/TnbxVXXJ7w==" saltValue="LW8LDPIobBK7RwEzzJ5Fc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FF2FCE1-9772-4E72-BE73-5DE4E568AFD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(66/22kV)</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dimension ref="B1:AI49"/>
  <sheetViews>
    <sheetView showGridLines="0" topLeftCell="A19" workbookViewId="0">
      <selection activeCell="E46" sqref="E46"/>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127" t="s">
        <v>1169</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row>
    <row r="2" spans="2:35" ht="4.7" customHeight="1" x14ac:dyDescent="0.25"/>
    <row r="3" spans="2:35" x14ac:dyDescent="0.25">
      <c r="B3" s="109" t="s">
        <v>1</v>
      </c>
      <c r="C3" s="110"/>
      <c r="D3" s="110"/>
      <c r="E3" s="110"/>
      <c r="H3" s="111" t="s">
        <v>1217</v>
      </c>
      <c r="I3" s="110"/>
      <c r="J3" s="110"/>
      <c r="K3" s="110"/>
      <c r="L3" s="110"/>
      <c r="M3" s="110"/>
      <c r="N3" s="110"/>
      <c r="O3" s="110"/>
      <c r="P3" s="110"/>
      <c r="Q3" s="110"/>
      <c r="R3" s="110"/>
      <c r="U3" s="112" t="s">
        <v>3</v>
      </c>
      <c r="V3" s="110"/>
      <c r="X3" s="113" t="s">
        <v>591</v>
      </c>
      <c r="Y3" s="110"/>
      <c r="Z3" s="110"/>
      <c r="AA3" s="110"/>
      <c r="AB3" s="110"/>
      <c r="AC3" s="110"/>
      <c r="AD3" s="110"/>
      <c r="AE3" s="110"/>
      <c r="AF3" s="110"/>
      <c r="AG3" s="110"/>
      <c r="AH3" s="110"/>
    </row>
    <row r="4" spans="2:35" x14ac:dyDescent="0.25">
      <c r="H4" s="110"/>
      <c r="I4" s="110"/>
      <c r="J4" s="110"/>
      <c r="K4" s="110"/>
      <c r="L4" s="110"/>
      <c r="M4" s="110"/>
      <c r="N4" s="110"/>
      <c r="O4" s="110"/>
      <c r="P4" s="110"/>
      <c r="Q4" s="110"/>
      <c r="R4" s="110"/>
      <c r="U4" s="110"/>
      <c r="V4" s="110"/>
      <c r="X4" s="110"/>
      <c r="Y4" s="110"/>
      <c r="Z4" s="110"/>
      <c r="AA4" s="110"/>
      <c r="AB4" s="110"/>
      <c r="AC4" s="110"/>
      <c r="AD4" s="110"/>
      <c r="AE4" s="110"/>
      <c r="AF4" s="110"/>
      <c r="AG4" s="110"/>
      <c r="AH4" s="110"/>
    </row>
    <row r="5" spans="2:35" x14ac:dyDescent="0.25">
      <c r="H5" s="110"/>
      <c r="I5" s="110"/>
      <c r="J5" s="110"/>
      <c r="K5" s="110"/>
      <c r="L5" s="110"/>
      <c r="M5" s="110"/>
      <c r="N5" s="110"/>
      <c r="O5" s="110"/>
      <c r="P5" s="110"/>
      <c r="Q5" s="110"/>
      <c r="R5" s="110"/>
      <c r="X5" s="110"/>
      <c r="Y5" s="110"/>
      <c r="Z5" s="110"/>
      <c r="AA5" s="110"/>
      <c r="AB5" s="110"/>
      <c r="AC5" s="110"/>
      <c r="AD5" s="110"/>
      <c r="AE5" s="110"/>
      <c r="AF5" s="110"/>
      <c r="AG5" s="110"/>
      <c r="AH5" s="110"/>
    </row>
    <row r="6" spans="2:35" ht="2.1" customHeight="1" x14ac:dyDescent="0.25"/>
    <row r="7" spans="2:35" x14ac:dyDescent="0.25">
      <c r="B7" s="109" t="s">
        <v>5</v>
      </c>
      <c r="C7" s="110"/>
      <c r="D7" s="110"/>
      <c r="E7" s="110"/>
      <c r="H7" s="118" t="s">
        <v>82</v>
      </c>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row>
    <row r="8" spans="2:35" x14ac:dyDescent="0.25">
      <c r="B8" s="110"/>
      <c r="C8" s="110"/>
      <c r="D8" s="110"/>
      <c r="E8" s="110"/>
    </row>
    <row r="9" spans="2:35" x14ac:dyDescent="0.25">
      <c r="B9" s="110"/>
      <c r="C9" s="110"/>
      <c r="D9" s="110"/>
      <c r="E9" s="110"/>
      <c r="H9" s="118" t="s">
        <v>1218</v>
      </c>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row>
    <row r="10" spans="2:35" ht="11.45" customHeight="1" x14ac:dyDescent="0.25">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row>
    <row r="11" spans="2:35" ht="1.7" customHeight="1" x14ac:dyDescent="0.25"/>
    <row r="12" spans="2:35" ht="12" customHeight="1" x14ac:dyDescent="0.25">
      <c r="H12" s="118" t="s">
        <v>838</v>
      </c>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row>
    <row r="13" spans="2:35" ht="10.5" customHeight="1" x14ac:dyDescent="0.25"/>
    <row r="14" spans="2:35" ht="13.5" customHeight="1" x14ac:dyDescent="0.25">
      <c r="D14" s="109" t="s">
        <v>11</v>
      </c>
      <c r="E14" s="110"/>
      <c r="F14" s="110"/>
      <c r="G14" s="110"/>
      <c r="H14" s="110"/>
      <c r="I14" s="110"/>
      <c r="J14" s="110"/>
      <c r="K14" s="110"/>
      <c r="N14" s="114" t="s">
        <v>1219</v>
      </c>
      <c r="O14" s="110"/>
      <c r="P14" s="110"/>
      <c r="Q14" s="110"/>
      <c r="R14" s="110"/>
      <c r="S14" s="110"/>
      <c r="T14" s="110"/>
      <c r="U14" s="110"/>
      <c r="V14" s="110"/>
      <c r="W14" s="110"/>
      <c r="X14" s="110"/>
    </row>
    <row r="15" spans="2:35" ht="0.75" customHeight="1" x14ac:dyDescent="0.25">
      <c r="D15" s="110"/>
      <c r="E15" s="110"/>
      <c r="F15" s="110"/>
      <c r="G15" s="110"/>
      <c r="H15" s="110"/>
      <c r="I15" s="110"/>
      <c r="J15" s="110"/>
      <c r="K15" s="110"/>
    </row>
    <row r="16" spans="2:35" ht="15.95" customHeight="1" x14ac:dyDescent="0.25"/>
    <row r="17" spans="4:31" ht="15.95" customHeight="1" x14ac:dyDescent="0.25">
      <c r="Q17" s="115" t="s">
        <v>13</v>
      </c>
      <c r="R17" s="110"/>
      <c r="S17" s="110"/>
      <c r="T17" s="110"/>
      <c r="U17" s="110"/>
      <c r="V17" s="110"/>
      <c r="W17" s="110"/>
      <c r="X17" s="110"/>
      <c r="Y17" s="110"/>
      <c r="Z17" s="116" t="s">
        <v>14</v>
      </c>
      <c r="AA17" s="110"/>
      <c r="AB17" s="110"/>
      <c r="AC17" s="110"/>
    </row>
    <row r="18" spans="4:31" ht="0.95" customHeight="1" x14ac:dyDescent="0.25">
      <c r="D18" s="115" t="s">
        <v>13</v>
      </c>
      <c r="E18" s="110"/>
      <c r="F18" s="110"/>
      <c r="G18" s="110"/>
      <c r="H18" s="110"/>
      <c r="I18" s="110"/>
      <c r="J18" s="110"/>
      <c r="K18" s="110"/>
      <c r="N18" s="117" t="s">
        <v>14</v>
      </c>
      <c r="O18" s="110"/>
      <c r="Q18" s="110"/>
      <c r="R18" s="110"/>
      <c r="S18" s="110"/>
      <c r="T18" s="110"/>
      <c r="U18" s="110"/>
      <c r="V18" s="110"/>
      <c r="W18" s="110"/>
      <c r="X18" s="110"/>
      <c r="Y18" s="110"/>
      <c r="Z18" s="110"/>
      <c r="AA18" s="110"/>
      <c r="AB18" s="110"/>
      <c r="AC18" s="110"/>
    </row>
    <row r="19" spans="4:31" ht="0.95" customHeight="1" x14ac:dyDescent="0.25">
      <c r="D19" s="110"/>
      <c r="E19" s="110"/>
      <c r="F19" s="110"/>
      <c r="G19" s="110"/>
      <c r="H19" s="110"/>
      <c r="I19" s="110"/>
      <c r="J19" s="110"/>
      <c r="K19" s="110"/>
      <c r="N19" s="110"/>
      <c r="O19" s="110"/>
    </row>
    <row r="20" spans="4:31" ht="0.95" customHeight="1" x14ac:dyDescent="0.25"/>
    <row r="21" spans="4:31" ht="15" customHeight="1" x14ac:dyDescent="0.25"/>
    <row r="22" spans="4:31" ht="15" customHeight="1" x14ac:dyDescent="0.25">
      <c r="E22" s="95" t="s">
        <v>15</v>
      </c>
      <c r="F22" s="96"/>
      <c r="G22" s="96"/>
      <c r="H22" s="97"/>
      <c r="I22" s="101" t="s">
        <v>16</v>
      </c>
      <c r="J22" s="102"/>
      <c r="K22" s="102"/>
      <c r="L22" s="102"/>
      <c r="M22" s="102"/>
      <c r="N22" s="102"/>
      <c r="O22" s="102"/>
      <c r="P22" s="102"/>
      <c r="Q22" s="102"/>
      <c r="R22" s="102"/>
      <c r="S22" s="103"/>
      <c r="T22" s="104" t="s">
        <v>17</v>
      </c>
      <c r="U22" s="105"/>
      <c r="V22" s="105"/>
      <c r="W22" s="105"/>
      <c r="X22" s="105"/>
      <c r="Y22" s="105"/>
      <c r="Z22" s="105"/>
      <c r="AA22" s="105"/>
      <c r="AB22" s="105"/>
      <c r="AC22" s="105"/>
      <c r="AD22" s="105"/>
      <c r="AE22" s="106"/>
    </row>
    <row r="23" spans="4:31" ht="15" customHeight="1" x14ac:dyDescent="0.25">
      <c r="E23" s="98"/>
      <c r="F23" s="99"/>
      <c r="G23" s="99"/>
      <c r="H23" s="100"/>
      <c r="I23" s="125" t="s">
        <v>18</v>
      </c>
      <c r="J23" s="87"/>
      <c r="K23" s="125" t="s">
        <v>19</v>
      </c>
      <c r="L23" s="87"/>
      <c r="M23" s="125" t="s">
        <v>20</v>
      </c>
      <c r="N23" s="87"/>
      <c r="O23" s="125" t="s">
        <v>21</v>
      </c>
      <c r="P23" s="88"/>
      <c r="Q23" s="87"/>
      <c r="R23" s="125" t="s">
        <v>22</v>
      </c>
      <c r="S23" s="87"/>
      <c r="T23" s="125" t="s">
        <v>23</v>
      </c>
      <c r="U23" s="87"/>
      <c r="V23" s="125" t="s">
        <v>24</v>
      </c>
      <c r="W23" s="88"/>
      <c r="X23" s="88"/>
      <c r="Y23" s="88"/>
      <c r="Z23" s="87"/>
      <c r="AA23" s="1" t="s">
        <v>25</v>
      </c>
      <c r="AB23" s="107" t="s">
        <v>26</v>
      </c>
      <c r="AC23" s="88"/>
      <c r="AD23" s="87"/>
      <c r="AE23" s="2" t="s">
        <v>27</v>
      </c>
    </row>
    <row r="24" spans="4:31" ht="13.15" customHeight="1" x14ac:dyDescent="0.25">
      <c r="E24" s="89" t="s">
        <v>28</v>
      </c>
      <c r="F24" s="88"/>
      <c r="G24" s="88"/>
      <c r="H24" s="90"/>
      <c r="I24" s="122">
        <v>16.7</v>
      </c>
      <c r="J24" s="87"/>
      <c r="K24" s="122">
        <v>16.7</v>
      </c>
      <c r="L24" s="87"/>
      <c r="M24" s="122">
        <v>16.7</v>
      </c>
      <c r="N24" s="87"/>
      <c r="O24" s="122">
        <v>16.7</v>
      </c>
      <c r="P24" s="88"/>
      <c r="Q24" s="87"/>
      <c r="R24" s="122">
        <v>16.7</v>
      </c>
      <c r="S24" s="87"/>
      <c r="T24" s="122">
        <v>18</v>
      </c>
      <c r="U24" s="87"/>
      <c r="V24" s="122">
        <v>18</v>
      </c>
      <c r="W24" s="88"/>
      <c r="X24" s="88"/>
      <c r="Y24" s="88"/>
      <c r="Z24" s="87"/>
      <c r="AA24" s="3">
        <v>18</v>
      </c>
      <c r="AB24" s="91">
        <v>18</v>
      </c>
      <c r="AC24" s="88"/>
      <c r="AD24" s="87"/>
      <c r="AE24" s="4">
        <v>18</v>
      </c>
    </row>
    <row r="25" spans="4:31" ht="20.25" customHeight="1" x14ac:dyDescent="0.25">
      <c r="E25" s="89" t="s">
        <v>29</v>
      </c>
      <c r="F25" s="88"/>
      <c r="G25" s="88"/>
      <c r="H25" s="90"/>
      <c r="I25" s="122">
        <v>0</v>
      </c>
      <c r="J25" s="87"/>
      <c r="K25" s="122">
        <v>0</v>
      </c>
      <c r="L25" s="87"/>
      <c r="M25" s="122">
        <v>0</v>
      </c>
      <c r="N25" s="87"/>
      <c r="O25" s="122">
        <v>0</v>
      </c>
      <c r="P25" s="88"/>
      <c r="Q25" s="87"/>
      <c r="R25" s="122">
        <v>0</v>
      </c>
      <c r="S25" s="87"/>
      <c r="T25" s="122">
        <v>0</v>
      </c>
      <c r="U25" s="87"/>
      <c r="V25" s="122">
        <v>0</v>
      </c>
      <c r="W25" s="88"/>
      <c r="X25" s="88"/>
      <c r="Y25" s="88"/>
      <c r="Z25" s="87"/>
      <c r="AA25" s="3">
        <v>0</v>
      </c>
      <c r="AB25" s="91">
        <v>0</v>
      </c>
      <c r="AC25" s="88"/>
      <c r="AD25" s="87"/>
      <c r="AE25" s="4">
        <v>0</v>
      </c>
    </row>
    <row r="26" spans="4:31" ht="13.15" customHeight="1" x14ac:dyDescent="0.25">
      <c r="E26" s="89" t="s">
        <v>30</v>
      </c>
      <c r="F26" s="88"/>
      <c r="G26" s="88"/>
      <c r="H26" s="90"/>
      <c r="I26" s="122">
        <v>8.4</v>
      </c>
      <c r="J26" s="87"/>
      <c r="K26" s="122">
        <v>8.4</v>
      </c>
      <c r="L26" s="87"/>
      <c r="M26" s="122">
        <v>8.4</v>
      </c>
      <c r="N26" s="87"/>
      <c r="O26" s="122">
        <v>8.4</v>
      </c>
      <c r="P26" s="88"/>
      <c r="Q26" s="87"/>
      <c r="R26" s="122">
        <v>8.4</v>
      </c>
      <c r="S26" s="87"/>
      <c r="T26" s="122">
        <v>6.2</v>
      </c>
      <c r="U26" s="87"/>
      <c r="V26" s="122">
        <v>6.1</v>
      </c>
      <c r="W26" s="88"/>
      <c r="X26" s="88"/>
      <c r="Y26" s="88"/>
      <c r="Z26" s="87"/>
      <c r="AA26" s="3">
        <v>6.1</v>
      </c>
      <c r="AB26" s="91">
        <v>6.1</v>
      </c>
      <c r="AC26" s="88"/>
      <c r="AD26" s="87"/>
      <c r="AE26" s="4">
        <v>6.1</v>
      </c>
    </row>
    <row r="27" spans="4:31" ht="13.15" customHeight="1" x14ac:dyDescent="0.25">
      <c r="E27" s="89" t="s">
        <v>31</v>
      </c>
      <c r="F27" s="88"/>
      <c r="G27" s="88"/>
      <c r="H27" s="90"/>
      <c r="I27" s="121"/>
      <c r="J27" s="87"/>
      <c r="K27" s="121"/>
      <c r="L27" s="87"/>
      <c r="M27" s="121"/>
      <c r="N27" s="87"/>
      <c r="O27" s="121"/>
      <c r="P27" s="88"/>
      <c r="Q27" s="87"/>
      <c r="R27" s="121"/>
      <c r="S27" s="87"/>
      <c r="T27" s="121"/>
      <c r="U27" s="87"/>
      <c r="V27" s="121"/>
      <c r="W27" s="88"/>
      <c r="X27" s="88"/>
      <c r="Y27" s="88"/>
      <c r="Z27" s="87"/>
      <c r="AA27" s="5"/>
      <c r="AB27" s="86"/>
      <c r="AC27" s="88"/>
      <c r="AD27" s="87"/>
      <c r="AE27" s="6"/>
    </row>
    <row r="28" spans="4:31" ht="13.15" customHeight="1" x14ac:dyDescent="0.25">
      <c r="E28" s="89" t="s">
        <v>32</v>
      </c>
      <c r="F28" s="88"/>
      <c r="G28" s="88"/>
      <c r="H28" s="90"/>
      <c r="I28" s="121"/>
      <c r="J28" s="87"/>
      <c r="K28" s="121"/>
      <c r="L28" s="87"/>
      <c r="M28" s="121"/>
      <c r="N28" s="87"/>
      <c r="O28" s="121"/>
      <c r="P28" s="88"/>
      <c r="Q28" s="87"/>
      <c r="R28" s="121"/>
      <c r="S28" s="87"/>
      <c r="T28" s="121"/>
      <c r="U28" s="87"/>
      <c r="V28" s="121"/>
      <c r="W28" s="88"/>
      <c r="X28" s="88"/>
      <c r="Y28" s="88"/>
      <c r="Z28" s="87"/>
      <c r="AA28" s="5"/>
      <c r="AB28" s="86"/>
      <c r="AC28" s="88"/>
      <c r="AD28" s="87"/>
      <c r="AE28" s="6"/>
    </row>
    <row r="29" spans="4:31" ht="20.25" customHeight="1" x14ac:dyDescent="0.25">
      <c r="E29" s="89" t="s">
        <v>33</v>
      </c>
      <c r="F29" s="88"/>
      <c r="G29" s="88"/>
      <c r="H29" s="90"/>
      <c r="I29" s="124">
        <v>0.9</v>
      </c>
      <c r="J29" s="87"/>
      <c r="K29" s="124">
        <v>0.9</v>
      </c>
      <c r="L29" s="87"/>
      <c r="M29" s="124">
        <v>0.9</v>
      </c>
      <c r="N29" s="87"/>
      <c r="O29" s="124">
        <v>0.9</v>
      </c>
      <c r="P29" s="88"/>
      <c r="Q29" s="87"/>
      <c r="R29" s="124">
        <v>0.9</v>
      </c>
      <c r="S29" s="87"/>
      <c r="T29" s="124">
        <v>0.86599999999999999</v>
      </c>
      <c r="U29" s="87"/>
      <c r="V29" s="124">
        <v>0.86599999999999999</v>
      </c>
      <c r="W29" s="88"/>
      <c r="X29" s="88"/>
      <c r="Y29" s="88"/>
      <c r="Z29" s="87"/>
      <c r="AA29" s="7">
        <v>0.86599999999999999</v>
      </c>
      <c r="AB29" s="94">
        <v>0.86599999999999999</v>
      </c>
      <c r="AC29" s="88"/>
      <c r="AD29" s="87"/>
      <c r="AE29" s="8">
        <v>0.86599999999999999</v>
      </c>
    </row>
    <row r="30" spans="4:31" ht="13.15" customHeight="1" x14ac:dyDescent="0.25">
      <c r="E30" s="89" t="s">
        <v>34</v>
      </c>
      <c r="F30" s="88"/>
      <c r="G30" s="88"/>
      <c r="H30" s="90"/>
      <c r="I30" s="122">
        <v>9.6</v>
      </c>
      <c r="J30" s="87"/>
      <c r="K30" s="122">
        <v>9.6</v>
      </c>
      <c r="L30" s="87"/>
      <c r="M30" s="122">
        <v>9.6</v>
      </c>
      <c r="N30" s="87"/>
      <c r="O30" s="122">
        <v>9.6</v>
      </c>
      <c r="P30" s="88"/>
      <c r="Q30" s="87"/>
      <c r="R30" s="122">
        <v>9.6</v>
      </c>
      <c r="S30" s="87"/>
      <c r="T30" s="122">
        <v>10</v>
      </c>
      <c r="U30" s="87"/>
      <c r="V30" s="122">
        <v>10</v>
      </c>
      <c r="W30" s="88"/>
      <c r="X30" s="88"/>
      <c r="Y30" s="88"/>
      <c r="Z30" s="87"/>
      <c r="AA30" s="3">
        <v>10</v>
      </c>
      <c r="AB30" s="91">
        <v>10</v>
      </c>
      <c r="AC30" s="88"/>
      <c r="AD30" s="87"/>
      <c r="AE30" s="4">
        <v>10</v>
      </c>
    </row>
    <row r="31" spans="4:31" ht="13.15" customHeight="1" x14ac:dyDescent="0.25">
      <c r="E31" s="92" t="s">
        <v>35</v>
      </c>
      <c r="F31" s="88"/>
      <c r="G31" s="88"/>
      <c r="H31" s="90"/>
      <c r="I31" s="123">
        <v>7.9</v>
      </c>
      <c r="J31" s="87"/>
      <c r="K31" s="123">
        <v>7.9</v>
      </c>
      <c r="L31" s="87"/>
      <c r="M31" s="123">
        <v>7.9</v>
      </c>
      <c r="N31" s="87"/>
      <c r="O31" s="123">
        <v>8</v>
      </c>
      <c r="P31" s="88"/>
      <c r="Q31" s="87"/>
      <c r="R31" s="123">
        <v>8</v>
      </c>
      <c r="S31" s="87"/>
      <c r="T31" s="123">
        <v>5.9</v>
      </c>
      <c r="U31" s="87"/>
      <c r="V31" s="123">
        <v>5.8</v>
      </c>
      <c r="W31" s="88"/>
      <c r="X31" s="88"/>
      <c r="Y31" s="88"/>
      <c r="Z31" s="87"/>
      <c r="AA31" s="9">
        <v>5.8</v>
      </c>
      <c r="AB31" s="93">
        <v>5.8</v>
      </c>
      <c r="AC31" s="88"/>
      <c r="AD31" s="87"/>
      <c r="AE31" s="10">
        <v>5.8</v>
      </c>
    </row>
    <row r="32" spans="4:31" ht="20.25" customHeight="1" x14ac:dyDescent="0.25">
      <c r="E32" s="89" t="s">
        <v>36</v>
      </c>
      <c r="F32" s="88"/>
      <c r="G32" s="88"/>
      <c r="H32" s="90"/>
      <c r="I32" s="121">
        <v>0.4</v>
      </c>
      <c r="J32" s="87"/>
      <c r="K32" s="121">
        <v>0.4</v>
      </c>
      <c r="L32" s="87"/>
      <c r="M32" s="121">
        <v>0.4</v>
      </c>
      <c r="N32" s="87"/>
      <c r="O32" s="121">
        <v>0.4</v>
      </c>
      <c r="P32" s="88"/>
      <c r="Q32" s="87"/>
      <c r="R32" s="121">
        <v>0.4</v>
      </c>
      <c r="S32" s="87"/>
      <c r="T32" s="121">
        <v>0.3</v>
      </c>
      <c r="U32" s="87"/>
      <c r="V32" s="121">
        <v>0.3</v>
      </c>
      <c r="W32" s="88"/>
      <c r="X32" s="88"/>
      <c r="Y32" s="88"/>
      <c r="Z32" s="87"/>
      <c r="AA32" s="11">
        <v>0.3</v>
      </c>
      <c r="AB32" s="86">
        <v>0.3</v>
      </c>
      <c r="AC32" s="88"/>
      <c r="AD32" s="87"/>
      <c r="AE32" s="12">
        <v>0.3</v>
      </c>
    </row>
    <row r="33" spans="5:31" ht="20.25" customHeight="1" x14ac:dyDescent="0.25">
      <c r="E33" s="89" t="s">
        <v>37</v>
      </c>
      <c r="F33" s="88"/>
      <c r="G33" s="88"/>
      <c r="H33" s="90"/>
      <c r="I33" s="121" t="s">
        <v>716</v>
      </c>
      <c r="J33" s="87"/>
      <c r="K33" s="121" t="s">
        <v>716</v>
      </c>
      <c r="L33" s="87"/>
      <c r="M33" s="121" t="s">
        <v>716</v>
      </c>
      <c r="N33" s="87"/>
      <c r="O33" s="121" t="s">
        <v>716</v>
      </c>
      <c r="P33" s="88"/>
      <c r="Q33" s="87"/>
      <c r="R33" s="121" t="s">
        <v>716</v>
      </c>
      <c r="S33" s="87"/>
      <c r="T33" s="121" t="s">
        <v>716</v>
      </c>
      <c r="U33" s="87"/>
      <c r="V33" s="121" t="s">
        <v>716</v>
      </c>
      <c r="W33" s="88"/>
      <c r="X33" s="88"/>
      <c r="Y33" s="88"/>
      <c r="Z33" s="87"/>
      <c r="AA33" s="5" t="s">
        <v>716</v>
      </c>
      <c r="AB33" s="86" t="s">
        <v>716</v>
      </c>
      <c r="AC33" s="88"/>
      <c r="AD33" s="87"/>
      <c r="AE33" s="6" t="s">
        <v>716</v>
      </c>
    </row>
    <row r="34" spans="5:31" ht="13.15" customHeight="1" x14ac:dyDescent="0.25">
      <c r="E34" s="89" t="s">
        <v>39</v>
      </c>
      <c r="F34" s="88"/>
      <c r="G34" s="88"/>
      <c r="H34" s="90"/>
      <c r="I34" s="121"/>
      <c r="J34" s="87"/>
      <c r="K34" s="121"/>
      <c r="L34" s="87"/>
      <c r="M34" s="121"/>
      <c r="N34" s="87"/>
      <c r="O34" s="121"/>
      <c r="P34" s="88"/>
      <c r="Q34" s="87"/>
      <c r="R34" s="121"/>
      <c r="S34" s="87"/>
      <c r="T34" s="121"/>
      <c r="U34" s="87"/>
      <c r="V34" s="121"/>
      <c r="W34" s="88"/>
      <c r="X34" s="88"/>
      <c r="Y34" s="88"/>
      <c r="Z34" s="87"/>
      <c r="AA34" s="5"/>
      <c r="AB34" s="86"/>
      <c r="AC34" s="88"/>
      <c r="AD34" s="87"/>
      <c r="AE34" s="6"/>
    </row>
    <row r="35" spans="5:31" x14ac:dyDescent="0.25">
      <c r="E35" s="89" t="s">
        <v>40</v>
      </c>
      <c r="F35" s="88"/>
      <c r="G35" s="88"/>
      <c r="H35" s="90"/>
      <c r="I35" s="122">
        <v>0</v>
      </c>
      <c r="J35" s="87"/>
      <c r="K35" s="122">
        <v>0</v>
      </c>
      <c r="L35" s="87"/>
      <c r="M35" s="122">
        <v>0</v>
      </c>
      <c r="N35" s="87"/>
      <c r="O35" s="122">
        <v>0</v>
      </c>
      <c r="P35" s="88"/>
      <c r="Q35" s="87"/>
      <c r="R35" s="122">
        <v>0</v>
      </c>
      <c r="S35" s="87"/>
      <c r="T35" s="122">
        <v>0</v>
      </c>
      <c r="U35" s="87"/>
      <c r="V35" s="122">
        <v>0</v>
      </c>
      <c r="W35" s="88"/>
      <c r="X35" s="88"/>
      <c r="Y35" s="88"/>
      <c r="Z35" s="87"/>
      <c r="AA35" s="3">
        <v>0</v>
      </c>
      <c r="AB35" s="91">
        <v>0</v>
      </c>
      <c r="AC35" s="88"/>
      <c r="AD35" s="87"/>
      <c r="AE35" s="4">
        <v>0</v>
      </c>
    </row>
    <row r="36" spans="5:31" ht="20.25" customHeight="1" x14ac:dyDescent="0.25">
      <c r="E36" s="89" t="s">
        <v>41</v>
      </c>
      <c r="F36" s="88"/>
      <c r="G36" s="88"/>
      <c r="H36" s="90"/>
      <c r="I36" s="122">
        <v>0</v>
      </c>
      <c r="J36" s="87"/>
      <c r="K36" s="122">
        <v>0</v>
      </c>
      <c r="L36" s="87"/>
      <c r="M36" s="122">
        <v>0</v>
      </c>
      <c r="N36" s="87"/>
      <c r="O36" s="122">
        <v>0</v>
      </c>
      <c r="P36" s="88"/>
      <c r="Q36" s="87"/>
      <c r="R36" s="122">
        <v>0</v>
      </c>
      <c r="S36" s="87"/>
      <c r="T36" s="122">
        <v>0</v>
      </c>
      <c r="U36" s="87"/>
      <c r="V36" s="122">
        <v>0</v>
      </c>
      <c r="W36" s="88"/>
      <c r="X36" s="88"/>
      <c r="Y36" s="88"/>
      <c r="Z36" s="87"/>
      <c r="AA36" s="3">
        <v>0</v>
      </c>
      <c r="AB36" s="91">
        <v>0</v>
      </c>
      <c r="AC36" s="88"/>
      <c r="AD36" s="87"/>
      <c r="AE36" s="4">
        <v>0</v>
      </c>
    </row>
    <row r="37" spans="5:31" x14ac:dyDescent="0.25">
      <c r="E37" s="89" t="s">
        <v>42</v>
      </c>
      <c r="F37" s="88"/>
      <c r="G37" s="88"/>
      <c r="H37" s="90"/>
      <c r="I37" s="122">
        <v>0</v>
      </c>
      <c r="J37" s="87"/>
      <c r="K37" s="122">
        <v>0</v>
      </c>
      <c r="L37" s="87"/>
      <c r="M37" s="122">
        <v>0</v>
      </c>
      <c r="N37" s="87"/>
      <c r="O37" s="122">
        <v>0</v>
      </c>
      <c r="P37" s="88"/>
      <c r="Q37" s="87"/>
      <c r="R37" s="122">
        <v>0</v>
      </c>
      <c r="S37" s="87"/>
      <c r="T37" s="122">
        <v>0</v>
      </c>
      <c r="U37" s="87"/>
      <c r="V37" s="122">
        <v>0</v>
      </c>
      <c r="W37" s="88"/>
      <c r="X37" s="88"/>
      <c r="Y37" s="88"/>
      <c r="Z37" s="87"/>
      <c r="AA37" s="3">
        <v>0</v>
      </c>
      <c r="AB37" s="91">
        <v>0</v>
      </c>
      <c r="AC37" s="88"/>
      <c r="AD37" s="87"/>
      <c r="AE37" s="4">
        <v>0</v>
      </c>
    </row>
    <row r="38" spans="5:31" x14ac:dyDescent="0.25">
      <c r="E38" s="89" t="s">
        <v>43</v>
      </c>
      <c r="F38" s="88"/>
      <c r="G38" s="88"/>
      <c r="H38" s="90"/>
      <c r="I38" s="122">
        <v>0</v>
      </c>
      <c r="J38" s="87"/>
      <c r="K38" s="122">
        <v>0</v>
      </c>
      <c r="L38" s="87"/>
      <c r="M38" s="122">
        <v>0</v>
      </c>
      <c r="N38" s="87"/>
      <c r="O38" s="122">
        <v>0</v>
      </c>
      <c r="P38" s="88"/>
      <c r="Q38" s="87"/>
      <c r="R38" s="122">
        <v>0</v>
      </c>
      <c r="S38" s="87"/>
      <c r="T38" s="122">
        <v>0</v>
      </c>
      <c r="U38" s="87"/>
      <c r="V38" s="122">
        <v>0</v>
      </c>
      <c r="W38" s="88"/>
      <c r="X38" s="88"/>
      <c r="Y38" s="88"/>
      <c r="Z38" s="87"/>
      <c r="AA38" s="3">
        <v>0</v>
      </c>
      <c r="AB38" s="91">
        <v>0</v>
      </c>
      <c r="AC38" s="88"/>
      <c r="AD38" s="87"/>
      <c r="AE38" s="4">
        <v>0</v>
      </c>
    </row>
    <row r="39" spans="5:31" x14ac:dyDescent="0.25">
      <c r="E39" s="89" t="s">
        <v>44</v>
      </c>
      <c r="F39" s="88"/>
      <c r="G39" s="88"/>
      <c r="H39" s="90"/>
      <c r="I39" s="122">
        <v>0</v>
      </c>
      <c r="J39" s="87"/>
      <c r="K39" s="122">
        <v>0</v>
      </c>
      <c r="L39" s="87"/>
      <c r="M39" s="122">
        <v>0</v>
      </c>
      <c r="N39" s="87"/>
      <c r="O39" s="122">
        <v>0</v>
      </c>
      <c r="P39" s="88"/>
      <c r="Q39" s="87"/>
      <c r="R39" s="122">
        <v>0</v>
      </c>
      <c r="S39" s="87"/>
      <c r="T39" s="122">
        <v>0</v>
      </c>
      <c r="U39" s="87"/>
      <c r="V39" s="122">
        <v>0</v>
      </c>
      <c r="W39" s="88"/>
      <c r="X39" s="88"/>
      <c r="Y39" s="88"/>
      <c r="Z39" s="87"/>
      <c r="AA39" s="3">
        <v>0</v>
      </c>
      <c r="AB39" s="91">
        <v>0</v>
      </c>
      <c r="AC39" s="88"/>
      <c r="AD39" s="87"/>
      <c r="AE39" s="4">
        <v>0</v>
      </c>
    </row>
    <row r="40" spans="5:31" x14ac:dyDescent="0.25">
      <c r="E40" s="89" t="s">
        <v>45</v>
      </c>
      <c r="F40" s="88"/>
      <c r="G40" s="88"/>
      <c r="H40" s="90"/>
      <c r="I40" s="122">
        <v>0</v>
      </c>
      <c r="J40" s="87"/>
      <c r="K40" s="122">
        <v>0</v>
      </c>
      <c r="L40" s="87"/>
      <c r="M40" s="122">
        <v>0</v>
      </c>
      <c r="N40" s="87"/>
      <c r="O40" s="122">
        <v>0</v>
      </c>
      <c r="P40" s="88"/>
      <c r="Q40" s="87"/>
      <c r="R40" s="122">
        <v>0</v>
      </c>
      <c r="S40" s="87"/>
      <c r="T40" s="122">
        <v>0</v>
      </c>
      <c r="U40" s="87"/>
      <c r="V40" s="122">
        <v>0</v>
      </c>
      <c r="W40" s="88"/>
      <c r="X40" s="88"/>
      <c r="Y40" s="88"/>
      <c r="Z40" s="87"/>
      <c r="AA40" s="3">
        <v>0</v>
      </c>
      <c r="AB40" s="91">
        <v>0</v>
      </c>
      <c r="AC40" s="88"/>
      <c r="AD40" s="87"/>
      <c r="AE40" s="4">
        <v>0</v>
      </c>
    </row>
    <row r="41" spans="5:31" x14ac:dyDescent="0.25">
      <c r="E41" s="89" t="s">
        <v>46</v>
      </c>
      <c r="F41" s="88"/>
      <c r="G41" s="88"/>
      <c r="H41" s="90"/>
      <c r="I41" s="121"/>
      <c r="J41" s="87"/>
      <c r="K41" s="121"/>
      <c r="L41" s="87"/>
      <c r="M41" s="121"/>
      <c r="N41" s="87"/>
      <c r="O41" s="121"/>
      <c r="P41" s="88"/>
      <c r="Q41" s="87"/>
      <c r="R41" s="121"/>
      <c r="S41" s="87"/>
      <c r="T41" s="121"/>
      <c r="U41" s="87"/>
      <c r="V41" s="121"/>
      <c r="W41" s="88"/>
      <c r="X41" s="88"/>
      <c r="Y41" s="88"/>
      <c r="Z41" s="87"/>
      <c r="AA41" s="5"/>
      <c r="AB41" s="86"/>
      <c r="AC41" s="88"/>
      <c r="AD41" s="87"/>
      <c r="AE41" s="6"/>
    </row>
    <row r="42" spans="5:31" x14ac:dyDescent="0.25">
      <c r="E42" s="89" t="s">
        <v>47</v>
      </c>
      <c r="F42" s="88"/>
      <c r="G42" s="88"/>
      <c r="H42" s="90"/>
      <c r="I42" s="121"/>
      <c r="J42" s="87"/>
      <c r="K42" s="121"/>
      <c r="L42" s="87"/>
      <c r="M42" s="121"/>
      <c r="N42" s="87"/>
      <c r="O42" s="121"/>
      <c r="P42" s="88"/>
      <c r="Q42" s="87"/>
      <c r="R42" s="121"/>
      <c r="S42" s="87"/>
      <c r="T42" s="121"/>
      <c r="U42" s="87"/>
      <c r="V42" s="121"/>
      <c r="W42" s="88"/>
      <c r="X42" s="88"/>
      <c r="Y42" s="88"/>
      <c r="Z42" s="87"/>
      <c r="AA42" s="5"/>
      <c r="AB42" s="86"/>
      <c r="AC42" s="88"/>
      <c r="AD42" s="87"/>
      <c r="AE42" s="6"/>
    </row>
    <row r="43" spans="5:31" ht="18" x14ac:dyDescent="0.25">
      <c r="E43" s="89" t="s">
        <v>48</v>
      </c>
      <c r="F43" s="88"/>
      <c r="G43" s="88"/>
      <c r="H43" s="90"/>
      <c r="I43" s="121" t="s">
        <v>49</v>
      </c>
      <c r="J43" s="87"/>
      <c r="K43" s="121" t="s">
        <v>49</v>
      </c>
      <c r="L43" s="87"/>
      <c r="M43" s="121" t="s">
        <v>49</v>
      </c>
      <c r="N43" s="87"/>
      <c r="O43" s="121" t="s">
        <v>49</v>
      </c>
      <c r="P43" s="88"/>
      <c r="Q43" s="87"/>
      <c r="R43" s="121" t="s">
        <v>49</v>
      </c>
      <c r="S43" s="87"/>
      <c r="T43" s="121" t="s">
        <v>49</v>
      </c>
      <c r="U43" s="87"/>
      <c r="V43" s="121" t="s">
        <v>49</v>
      </c>
      <c r="W43" s="88"/>
      <c r="X43" s="88"/>
      <c r="Y43" s="88"/>
      <c r="Z43" s="87"/>
      <c r="AA43" s="5" t="s">
        <v>49</v>
      </c>
      <c r="AB43" s="86" t="s">
        <v>49</v>
      </c>
      <c r="AC43" s="88"/>
      <c r="AD43" s="87"/>
      <c r="AE43" s="6" t="s">
        <v>49</v>
      </c>
    </row>
    <row r="44" spans="5:31" x14ac:dyDescent="0.25">
      <c r="E44" s="82" t="s">
        <v>50</v>
      </c>
      <c r="F44" s="83"/>
      <c r="G44" s="83"/>
      <c r="H44" s="84"/>
      <c r="I44" s="119" t="s">
        <v>51</v>
      </c>
      <c r="J44" s="78"/>
      <c r="K44" s="119" t="s">
        <v>51</v>
      </c>
      <c r="L44" s="78"/>
      <c r="M44" s="119" t="s">
        <v>51</v>
      </c>
      <c r="N44" s="78"/>
      <c r="O44" s="119" t="s">
        <v>51</v>
      </c>
      <c r="P44" s="85"/>
      <c r="Q44" s="78"/>
      <c r="R44" s="119" t="s">
        <v>51</v>
      </c>
      <c r="S44" s="78"/>
      <c r="T44" s="120" t="s">
        <v>51</v>
      </c>
      <c r="U44" s="80"/>
      <c r="V44" s="120" t="s">
        <v>51</v>
      </c>
      <c r="W44" s="81"/>
      <c r="X44" s="81"/>
      <c r="Y44" s="81"/>
      <c r="Z44" s="80"/>
      <c r="AA44" s="14" t="s">
        <v>51</v>
      </c>
      <c r="AB44" s="79" t="s">
        <v>51</v>
      </c>
      <c r="AC44" s="81"/>
      <c r="AD44" s="80"/>
      <c r="AE44" s="15" t="s">
        <v>51</v>
      </c>
    </row>
    <row r="45" spans="5:31" ht="0" hidden="1" customHeight="1" x14ac:dyDescent="0.25"/>
    <row r="46" spans="5:31" ht="15.95" customHeight="1" x14ac:dyDescent="0.25">
      <c r="E46" s="22" t="s">
        <v>1285</v>
      </c>
    </row>
    <row r="47" spans="5:31" ht="2.4500000000000002" customHeight="1" x14ac:dyDescent="0.25"/>
    <row r="48" spans="5:31" ht="0.6" customHeight="1" x14ac:dyDescent="0.25"/>
    <row r="49" ht="0" hidden="1" customHeight="1" x14ac:dyDescent="0.25"/>
  </sheetData>
  <sheetProtection algorithmName="SHA-512" hashValue="YVzaPPf6vwFp679xJeH79Sg5hOFDWAKvMM3NjWeIe87VvalEeNePblLqyz3cIGQqFLU1K8XvRHVN4ezxEBL5Ag==" saltValue="WorpS7fqMKDF1bmaSm9Eqw==" spinCount="100000" sheet="1" objects="1" scenarios="1"/>
  <mergeCells count="214">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1:H41"/>
    <mergeCell ref="I41:J41"/>
    <mergeCell ref="K41:L41"/>
    <mergeCell ref="M41:N41"/>
    <mergeCell ref="O41:Q41"/>
    <mergeCell ref="R41:S41"/>
    <mergeCell ref="T41:U41"/>
    <mergeCell ref="V41:Z41"/>
    <mergeCell ref="AB41:AD41"/>
    <mergeCell ref="E40:H40"/>
    <mergeCell ref="I40:J40"/>
    <mergeCell ref="K40:L40"/>
    <mergeCell ref="M40:N40"/>
    <mergeCell ref="O40:Q40"/>
    <mergeCell ref="R42:S42"/>
    <mergeCell ref="T42:U42"/>
    <mergeCell ref="V42:Z42"/>
    <mergeCell ref="AB42:AD42"/>
    <mergeCell ref="E43:H43"/>
    <mergeCell ref="I43:J43"/>
    <mergeCell ref="K43:L43"/>
    <mergeCell ref="M43:N43"/>
    <mergeCell ref="O43:Q43"/>
    <mergeCell ref="R43:S43"/>
    <mergeCell ref="T43:U43"/>
    <mergeCell ref="V43:Z43"/>
    <mergeCell ref="AB43:AD43"/>
    <mergeCell ref="E42:H42"/>
    <mergeCell ref="I42:J42"/>
    <mergeCell ref="K42:L42"/>
    <mergeCell ref="M42:N42"/>
    <mergeCell ref="O42:Q42"/>
    <mergeCell ref="R44:S44"/>
    <mergeCell ref="T44:U44"/>
    <mergeCell ref="V44:Z44"/>
    <mergeCell ref="AB44:AD44"/>
    <mergeCell ref="E44:H44"/>
    <mergeCell ref="I44:J44"/>
    <mergeCell ref="K44:L44"/>
    <mergeCell ref="M44:N44"/>
    <mergeCell ref="O44:Q44"/>
  </mergeCells>
  <hyperlinks>
    <hyperlink ref="E46" location="INDEX!A1" display="Return to Index" xr:uid="{3B31290C-49BD-466C-8E1A-7487DFBCAC4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BSP (132/66kV)</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465</v>
      </c>
      <c r="J3" s="110"/>
      <c r="K3" s="110"/>
      <c r="L3" s="110"/>
      <c r="M3" s="110"/>
      <c r="N3" s="110"/>
      <c r="O3" s="110"/>
      <c r="P3" s="110"/>
      <c r="Q3" s="110"/>
      <c r="R3" s="110"/>
      <c r="S3" s="110"/>
      <c r="V3" s="112" t="s">
        <v>3</v>
      </c>
      <c r="W3" s="110"/>
      <c r="Y3" s="113" t="s">
        <v>95</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466</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467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468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9.5</v>
      </c>
      <c r="K26" s="87"/>
      <c r="L26" s="122">
        <v>9.5</v>
      </c>
      <c r="M26" s="87"/>
      <c r="N26" s="122">
        <v>9.5</v>
      </c>
      <c r="O26" s="87"/>
      <c r="P26" s="122">
        <v>9.5</v>
      </c>
      <c r="Q26" s="88"/>
      <c r="R26" s="87"/>
      <c r="S26" s="122">
        <v>9.5</v>
      </c>
      <c r="T26" s="87"/>
      <c r="U26" s="122">
        <v>10.5</v>
      </c>
      <c r="V26" s="87"/>
      <c r="W26" s="122">
        <v>10.5</v>
      </c>
      <c r="X26" s="88"/>
      <c r="Y26" s="88"/>
      <c r="Z26" s="88"/>
      <c r="AA26" s="87"/>
      <c r="AB26" s="3">
        <v>10.5</v>
      </c>
      <c r="AC26" s="91">
        <v>10.5</v>
      </c>
      <c r="AD26" s="88"/>
      <c r="AE26" s="87"/>
      <c r="AF26" s="4">
        <v>10.5</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2.2000000000000002</v>
      </c>
      <c r="K28" s="87"/>
      <c r="L28" s="122">
        <v>2.2000000000000002</v>
      </c>
      <c r="M28" s="87"/>
      <c r="N28" s="122">
        <v>2.2000000000000002</v>
      </c>
      <c r="O28" s="87"/>
      <c r="P28" s="122">
        <v>2.2999999999999998</v>
      </c>
      <c r="Q28" s="88"/>
      <c r="R28" s="87"/>
      <c r="S28" s="122">
        <v>2.2999999999999998</v>
      </c>
      <c r="T28" s="87"/>
      <c r="U28" s="122">
        <v>1.5</v>
      </c>
      <c r="V28" s="87"/>
      <c r="W28" s="122">
        <v>1.5</v>
      </c>
      <c r="X28" s="88"/>
      <c r="Y28" s="88"/>
      <c r="Z28" s="88"/>
      <c r="AA28" s="87"/>
      <c r="AB28" s="3">
        <v>1.5</v>
      </c>
      <c r="AC28" s="91">
        <v>1.5</v>
      </c>
      <c r="AD28" s="88"/>
      <c r="AE28" s="87"/>
      <c r="AF28" s="4">
        <v>1.5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0.89700000000000002</v>
      </c>
      <c r="K31" s="87"/>
      <c r="L31" s="124">
        <v>0.89700000000000002</v>
      </c>
      <c r="M31" s="87"/>
      <c r="N31" s="124">
        <v>0.89700000000000002</v>
      </c>
      <c r="O31" s="87"/>
      <c r="P31" s="124">
        <v>0.89700000000000002</v>
      </c>
      <c r="Q31" s="88"/>
      <c r="R31" s="87"/>
      <c r="S31" s="124">
        <v>0.89700000000000002</v>
      </c>
      <c r="T31" s="87"/>
      <c r="U31" s="124">
        <v>0.89600000000000002</v>
      </c>
      <c r="V31" s="87"/>
      <c r="W31" s="124">
        <v>0.89600000000000002</v>
      </c>
      <c r="X31" s="88"/>
      <c r="Y31" s="88"/>
      <c r="Z31" s="88"/>
      <c r="AA31" s="87"/>
      <c r="AB31" s="7">
        <v>0.89600000000000002</v>
      </c>
      <c r="AC31" s="94">
        <v>0.89600000000000002</v>
      </c>
      <c r="AD31" s="88"/>
      <c r="AE31" s="87"/>
      <c r="AF31" s="8">
        <v>0.89600000000000002</v>
      </c>
    </row>
    <row r="32" spans="4:32" ht="13.15" customHeight="1" x14ac:dyDescent="0.25">
      <c r="E32" s="89" t="s">
        <v>34</v>
      </c>
      <c r="F32" s="88"/>
      <c r="G32" s="88"/>
      <c r="H32" s="88"/>
      <c r="I32" s="90"/>
      <c r="J32" s="122">
        <v>5</v>
      </c>
      <c r="K32" s="87"/>
      <c r="L32" s="122">
        <v>5</v>
      </c>
      <c r="M32" s="87"/>
      <c r="N32" s="122">
        <v>5</v>
      </c>
      <c r="O32" s="87"/>
      <c r="P32" s="122">
        <v>5</v>
      </c>
      <c r="Q32" s="88"/>
      <c r="R32" s="87"/>
      <c r="S32" s="122">
        <v>5</v>
      </c>
      <c r="T32" s="87"/>
      <c r="U32" s="122">
        <v>5.4</v>
      </c>
      <c r="V32" s="87"/>
      <c r="W32" s="122">
        <v>5.4</v>
      </c>
      <c r="X32" s="88"/>
      <c r="Y32" s="88"/>
      <c r="Z32" s="88"/>
      <c r="AA32" s="87"/>
      <c r="AB32" s="3">
        <v>5.4</v>
      </c>
      <c r="AC32" s="91">
        <v>5.4</v>
      </c>
      <c r="AD32" s="88"/>
      <c r="AE32" s="87"/>
      <c r="AF32" s="4">
        <v>5.4</v>
      </c>
    </row>
    <row r="33" spans="5:32" ht="13.15" customHeight="1" x14ac:dyDescent="0.25">
      <c r="E33" s="92" t="s">
        <v>35</v>
      </c>
      <c r="F33" s="88"/>
      <c r="G33" s="88"/>
      <c r="H33" s="88"/>
      <c r="I33" s="90"/>
      <c r="J33" s="123">
        <v>2.2000000000000002</v>
      </c>
      <c r="K33" s="87"/>
      <c r="L33" s="123">
        <v>2.2000000000000002</v>
      </c>
      <c r="M33" s="87"/>
      <c r="N33" s="123">
        <v>2.2000000000000002</v>
      </c>
      <c r="O33" s="87"/>
      <c r="P33" s="123">
        <v>2.2000000000000002</v>
      </c>
      <c r="Q33" s="88"/>
      <c r="R33" s="87"/>
      <c r="S33" s="123">
        <v>2.2000000000000002</v>
      </c>
      <c r="T33" s="87"/>
      <c r="U33" s="123">
        <v>1.5</v>
      </c>
      <c r="V33" s="87"/>
      <c r="W33" s="123">
        <v>1.5</v>
      </c>
      <c r="X33" s="88"/>
      <c r="Y33" s="88"/>
      <c r="Z33" s="88"/>
      <c r="AA33" s="87"/>
      <c r="AB33" s="9">
        <v>1.5</v>
      </c>
      <c r="AC33" s="93">
        <v>1.5</v>
      </c>
      <c r="AD33" s="88"/>
      <c r="AE33" s="87"/>
      <c r="AF33" s="10">
        <v>1.5</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469</v>
      </c>
      <c r="K35" s="87"/>
      <c r="L35" s="121" t="s">
        <v>469</v>
      </c>
      <c r="M35" s="87"/>
      <c r="N35" s="121" t="s">
        <v>469</v>
      </c>
      <c r="O35" s="87"/>
      <c r="P35" s="121" t="s">
        <v>469</v>
      </c>
      <c r="Q35" s="88"/>
      <c r="R35" s="87"/>
      <c r="S35" s="121" t="s">
        <v>469</v>
      </c>
      <c r="T35" s="87"/>
      <c r="U35" s="121" t="s">
        <v>469</v>
      </c>
      <c r="V35" s="87"/>
      <c r="W35" s="121" t="s">
        <v>469</v>
      </c>
      <c r="X35" s="88"/>
      <c r="Y35" s="88"/>
      <c r="Z35" s="88"/>
      <c r="AA35" s="87"/>
      <c r="AB35" s="5" t="s">
        <v>469</v>
      </c>
      <c r="AC35" s="86" t="s">
        <v>469</v>
      </c>
      <c r="AD35" s="88"/>
      <c r="AE35" s="87"/>
      <c r="AF35" s="6" t="s">
        <v>469</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gGMqU8aLX0tJXD8ZWm5jYekoiudzWh5HRLBmeKtuNF5j31cxSmCuGXCkd/00tFaAOz0UuvsS08j63x92dSq0Bw==" saltValue="bo/VCKBs6Ebp/JWc9KjlU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F78CF6D-4F37-431A-A42B-7964B453D1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GIRU - Giru (66/11kV)</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470</v>
      </c>
      <c r="J3" s="110"/>
      <c r="K3" s="110"/>
      <c r="L3" s="110"/>
      <c r="M3" s="110"/>
      <c r="N3" s="110"/>
      <c r="O3" s="110"/>
      <c r="P3" s="110"/>
      <c r="Q3" s="110"/>
      <c r="R3" s="110"/>
      <c r="S3" s="110"/>
      <c r="V3" s="112" t="s">
        <v>3</v>
      </c>
      <c r="W3" s="110"/>
      <c r="Y3" s="113" t="s">
        <v>120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121</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471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472</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473</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24.4</v>
      </c>
      <c r="K26" s="87"/>
      <c r="L26" s="122">
        <v>24.4</v>
      </c>
      <c r="M26" s="87"/>
      <c r="N26" s="122">
        <v>24.4</v>
      </c>
      <c r="O26" s="87"/>
      <c r="P26" s="122">
        <v>24.4</v>
      </c>
      <c r="Q26" s="88"/>
      <c r="R26" s="87"/>
      <c r="S26" s="122">
        <v>24.4</v>
      </c>
      <c r="T26" s="87"/>
      <c r="U26" s="122">
        <v>29.6</v>
      </c>
      <c r="V26" s="87"/>
      <c r="W26" s="122">
        <v>29.6</v>
      </c>
      <c r="X26" s="88"/>
      <c r="Y26" s="88"/>
      <c r="Z26" s="88"/>
      <c r="AA26" s="87"/>
      <c r="AB26" s="3">
        <v>29.6</v>
      </c>
      <c r="AC26" s="91">
        <v>29.6</v>
      </c>
      <c r="AD26" s="88"/>
      <c r="AE26" s="87"/>
      <c r="AF26" s="4">
        <v>29.6</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9.1999999999999993</v>
      </c>
      <c r="K28" s="87"/>
      <c r="L28" s="122">
        <v>9.1999999999999993</v>
      </c>
      <c r="M28" s="87"/>
      <c r="N28" s="122">
        <v>9.1999999999999993</v>
      </c>
      <c r="O28" s="87"/>
      <c r="P28" s="122">
        <v>9.3000000000000007</v>
      </c>
      <c r="Q28" s="88"/>
      <c r="R28" s="87"/>
      <c r="S28" s="122">
        <v>9.3000000000000007</v>
      </c>
      <c r="T28" s="87"/>
      <c r="U28" s="122">
        <v>5.5</v>
      </c>
      <c r="V28" s="87"/>
      <c r="W28" s="122">
        <v>5.5</v>
      </c>
      <c r="X28" s="88"/>
      <c r="Y28" s="88"/>
      <c r="Z28" s="88"/>
      <c r="AA28" s="87"/>
      <c r="AB28" s="3">
        <v>5.5</v>
      </c>
      <c r="AC28" s="91">
        <v>5.5</v>
      </c>
      <c r="AD28" s="88"/>
      <c r="AE28" s="87"/>
      <c r="AF28" s="4">
        <v>5.5</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0.86799999999999999</v>
      </c>
      <c r="K31" s="87"/>
      <c r="L31" s="124">
        <v>0.86799999999999999</v>
      </c>
      <c r="M31" s="87"/>
      <c r="N31" s="124">
        <v>0.86799999999999999</v>
      </c>
      <c r="O31" s="87"/>
      <c r="P31" s="124">
        <v>0.86799999999999999</v>
      </c>
      <c r="Q31" s="88"/>
      <c r="R31" s="87"/>
      <c r="S31" s="124">
        <v>0.86799999999999999</v>
      </c>
      <c r="T31" s="87"/>
      <c r="U31" s="124">
        <v>0.86299999999999999</v>
      </c>
      <c r="V31" s="87"/>
      <c r="W31" s="124">
        <v>0.86299999999999999</v>
      </c>
      <c r="X31" s="88"/>
      <c r="Y31" s="88"/>
      <c r="Z31" s="88"/>
      <c r="AA31" s="87"/>
      <c r="AB31" s="7">
        <v>0.86299999999999999</v>
      </c>
      <c r="AC31" s="94">
        <v>0.86299999999999999</v>
      </c>
      <c r="AD31" s="88"/>
      <c r="AE31" s="87"/>
      <c r="AF31" s="8">
        <v>0.86299999999999999</v>
      </c>
    </row>
    <row r="32" spans="4:32" ht="13.15" customHeight="1" x14ac:dyDescent="0.25">
      <c r="E32" s="89" t="s">
        <v>34</v>
      </c>
      <c r="F32" s="88"/>
      <c r="G32" s="88"/>
      <c r="H32" s="88"/>
      <c r="I32" s="90"/>
      <c r="J32" s="122">
        <v>14.3</v>
      </c>
      <c r="K32" s="87"/>
      <c r="L32" s="122">
        <v>14.3</v>
      </c>
      <c r="M32" s="87"/>
      <c r="N32" s="122">
        <v>14.3</v>
      </c>
      <c r="O32" s="87"/>
      <c r="P32" s="122">
        <v>14.3</v>
      </c>
      <c r="Q32" s="88"/>
      <c r="R32" s="87"/>
      <c r="S32" s="122">
        <v>14.3</v>
      </c>
      <c r="T32" s="87"/>
      <c r="U32" s="122">
        <v>15</v>
      </c>
      <c r="V32" s="87"/>
      <c r="W32" s="122">
        <v>15</v>
      </c>
      <c r="X32" s="88"/>
      <c r="Y32" s="88"/>
      <c r="Z32" s="88"/>
      <c r="AA32" s="87"/>
      <c r="AB32" s="3">
        <v>15</v>
      </c>
      <c r="AC32" s="91">
        <v>15</v>
      </c>
      <c r="AD32" s="88"/>
      <c r="AE32" s="87"/>
      <c r="AF32" s="4">
        <v>15</v>
      </c>
    </row>
    <row r="33" spans="5:32" ht="13.15" customHeight="1" x14ac:dyDescent="0.25">
      <c r="E33" s="92" t="s">
        <v>35</v>
      </c>
      <c r="F33" s="88"/>
      <c r="G33" s="88"/>
      <c r="H33" s="88"/>
      <c r="I33" s="90"/>
      <c r="J33" s="123">
        <v>9</v>
      </c>
      <c r="K33" s="87"/>
      <c r="L33" s="123">
        <v>9</v>
      </c>
      <c r="M33" s="87"/>
      <c r="N33" s="123">
        <v>9</v>
      </c>
      <c r="O33" s="87"/>
      <c r="P33" s="123">
        <v>9</v>
      </c>
      <c r="Q33" s="88"/>
      <c r="R33" s="87"/>
      <c r="S33" s="123">
        <v>9</v>
      </c>
      <c r="T33" s="87"/>
      <c r="U33" s="123">
        <v>5.4</v>
      </c>
      <c r="V33" s="87"/>
      <c r="W33" s="123">
        <v>5.4</v>
      </c>
      <c r="X33" s="88"/>
      <c r="Y33" s="88"/>
      <c r="Z33" s="88"/>
      <c r="AA33" s="87"/>
      <c r="AB33" s="9">
        <v>5.3</v>
      </c>
      <c r="AC33" s="93">
        <v>5.3</v>
      </c>
      <c r="AD33" s="88"/>
      <c r="AE33" s="87"/>
      <c r="AF33" s="10">
        <v>5.4</v>
      </c>
    </row>
    <row r="34" spans="5:32" ht="20.25" customHeight="1" x14ac:dyDescent="0.25">
      <c r="E34" s="89" t="s">
        <v>36</v>
      </c>
      <c r="F34" s="88"/>
      <c r="G34" s="88"/>
      <c r="H34" s="88"/>
      <c r="I34" s="90"/>
      <c r="J34" s="121">
        <v>0.5</v>
      </c>
      <c r="K34" s="87"/>
      <c r="L34" s="121">
        <v>0.5</v>
      </c>
      <c r="M34" s="87"/>
      <c r="N34" s="121">
        <v>0.5</v>
      </c>
      <c r="O34" s="87"/>
      <c r="P34" s="121">
        <v>0.5</v>
      </c>
      <c r="Q34" s="88"/>
      <c r="R34" s="87"/>
      <c r="S34" s="121">
        <v>0.5</v>
      </c>
      <c r="T34" s="87"/>
      <c r="U34" s="121">
        <v>0.3</v>
      </c>
      <c r="V34" s="87"/>
      <c r="W34" s="121">
        <v>0.3</v>
      </c>
      <c r="X34" s="88"/>
      <c r="Y34" s="88"/>
      <c r="Z34" s="88"/>
      <c r="AA34" s="87"/>
      <c r="AB34" s="11">
        <v>0.3</v>
      </c>
      <c r="AC34" s="86">
        <v>0.3</v>
      </c>
      <c r="AD34" s="88"/>
      <c r="AE34" s="87"/>
      <c r="AF34" s="12">
        <v>0.3</v>
      </c>
    </row>
    <row r="35" spans="5:32" ht="20.25" customHeight="1" x14ac:dyDescent="0.25">
      <c r="E35" s="89" t="s">
        <v>37</v>
      </c>
      <c r="F35" s="88"/>
      <c r="G35" s="88"/>
      <c r="H35" s="88"/>
      <c r="I35" s="90"/>
      <c r="J35" s="121" t="s">
        <v>474</v>
      </c>
      <c r="K35" s="87"/>
      <c r="L35" s="121" t="s">
        <v>474</v>
      </c>
      <c r="M35" s="87"/>
      <c r="N35" s="121" t="s">
        <v>474</v>
      </c>
      <c r="O35" s="87"/>
      <c r="P35" s="121" t="s">
        <v>474</v>
      </c>
      <c r="Q35" s="88"/>
      <c r="R35" s="87"/>
      <c r="S35" s="121" t="s">
        <v>474</v>
      </c>
      <c r="T35" s="87"/>
      <c r="U35" s="121" t="s">
        <v>474</v>
      </c>
      <c r="V35" s="87"/>
      <c r="W35" s="121" t="s">
        <v>474</v>
      </c>
      <c r="X35" s="88"/>
      <c r="Y35" s="88"/>
      <c r="Z35" s="88"/>
      <c r="AA35" s="87"/>
      <c r="AB35" s="5" t="s">
        <v>474</v>
      </c>
      <c r="AC35" s="86" t="s">
        <v>474</v>
      </c>
      <c r="AD35" s="88"/>
      <c r="AE35" s="87"/>
      <c r="AF35" s="6" t="s">
        <v>474</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QRV/Hk1YSli04kxmGB+m3jY9bhzrI6FaQnDJdFYh5Ef/F4M7VpqefQ0YpCZR6vB/FR5F+BZR+DR3ypDWkIZZg==" saltValue="OtBWsgwLds/OwOlbJFnciQ=="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2C6186A8-70A6-4190-AE04-FFC02DE5C6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GIVE - Givelda (66/11kV)</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AJ51"/>
  <sheetViews>
    <sheetView showGridLines="0" topLeftCell="A13" workbookViewId="0">
      <selection activeCell="E48" sqref="E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482</v>
      </c>
      <c r="J3" s="110"/>
      <c r="K3" s="110"/>
      <c r="L3" s="110"/>
      <c r="M3" s="110"/>
      <c r="N3" s="110"/>
      <c r="O3" s="110"/>
      <c r="P3" s="110"/>
      <c r="Q3" s="110"/>
      <c r="R3" s="110"/>
      <c r="S3" s="110"/>
      <c r="V3" s="112" t="s">
        <v>3</v>
      </c>
      <c r="W3" s="110"/>
      <c r="Y3" s="113" t="s">
        <v>244</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54</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483</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484</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485</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0.7</v>
      </c>
      <c r="K26" s="87"/>
      <c r="L26" s="122">
        <v>0.7</v>
      </c>
      <c r="M26" s="87"/>
      <c r="N26" s="122">
        <v>0.7</v>
      </c>
      <c r="O26" s="87"/>
      <c r="P26" s="122">
        <v>0.7</v>
      </c>
      <c r="Q26" s="88"/>
      <c r="R26" s="87"/>
      <c r="S26" s="122">
        <v>0.7</v>
      </c>
      <c r="T26" s="87"/>
      <c r="U26" s="122">
        <v>0.7</v>
      </c>
      <c r="V26" s="87"/>
      <c r="W26" s="122">
        <v>0.7</v>
      </c>
      <c r="X26" s="88"/>
      <c r="Y26" s="88"/>
      <c r="Z26" s="88"/>
      <c r="AA26" s="87"/>
      <c r="AB26" s="3">
        <v>0.7</v>
      </c>
      <c r="AC26" s="91">
        <v>0.7</v>
      </c>
      <c r="AD26" s="88"/>
      <c r="AE26" s="87"/>
      <c r="AF26" s="4">
        <v>0.7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0.6</v>
      </c>
      <c r="K28" s="87"/>
      <c r="L28" s="122">
        <v>0.6</v>
      </c>
      <c r="M28" s="87"/>
      <c r="N28" s="122">
        <v>0.6</v>
      </c>
      <c r="O28" s="87"/>
      <c r="P28" s="122">
        <v>0.6</v>
      </c>
      <c r="Q28" s="88"/>
      <c r="R28" s="87"/>
      <c r="S28" s="122">
        <v>0.6</v>
      </c>
      <c r="T28" s="87"/>
      <c r="U28" s="122">
        <v>0.4</v>
      </c>
      <c r="V28" s="87"/>
      <c r="W28" s="122">
        <v>0.4</v>
      </c>
      <c r="X28" s="88"/>
      <c r="Y28" s="88"/>
      <c r="Z28" s="88"/>
      <c r="AA28" s="87"/>
      <c r="AB28" s="3">
        <v>0.4</v>
      </c>
      <c r="AC28" s="91">
        <v>0.4</v>
      </c>
      <c r="AD28" s="88"/>
      <c r="AE28" s="87"/>
      <c r="AF28" s="4">
        <v>0.4</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0.96899999999999997</v>
      </c>
      <c r="K31" s="87"/>
      <c r="L31" s="124">
        <v>0.96899999999999997</v>
      </c>
      <c r="M31" s="87"/>
      <c r="N31" s="124">
        <v>0.96899999999999997</v>
      </c>
      <c r="O31" s="87"/>
      <c r="P31" s="124">
        <v>0.96899999999999997</v>
      </c>
      <c r="Q31" s="88"/>
      <c r="R31" s="87"/>
      <c r="S31" s="124">
        <v>0.96899999999999997</v>
      </c>
      <c r="T31" s="87"/>
      <c r="U31" s="124">
        <v>0.95</v>
      </c>
      <c r="V31" s="87"/>
      <c r="W31" s="124">
        <v>0.95</v>
      </c>
      <c r="X31" s="88"/>
      <c r="Y31" s="88"/>
      <c r="Z31" s="88"/>
      <c r="AA31" s="87"/>
      <c r="AB31" s="7">
        <v>0.95</v>
      </c>
      <c r="AC31" s="94">
        <v>0.95</v>
      </c>
      <c r="AD31" s="88"/>
      <c r="AE31" s="87"/>
      <c r="AF31" s="8">
        <v>0.95</v>
      </c>
    </row>
    <row r="32" spans="4:32" ht="13.15" customHeight="1" x14ac:dyDescent="0.25">
      <c r="E32" s="89" t="s">
        <v>34</v>
      </c>
      <c r="F32" s="88"/>
      <c r="G32" s="88"/>
      <c r="H32" s="88"/>
      <c r="I32" s="90"/>
      <c r="J32" s="122">
        <v>0</v>
      </c>
      <c r="K32" s="87"/>
      <c r="L32" s="122">
        <v>0</v>
      </c>
      <c r="M32" s="87"/>
      <c r="N32" s="122">
        <v>0</v>
      </c>
      <c r="O32" s="87"/>
      <c r="P32" s="122">
        <v>0</v>
      </c>
      <c r="Q32" s="88"/>
      <c r="R32" s="87"/>
      <c r="S32" s="122">
        <v>0</v>
      </c>
      <c r="T32" s="87"/>
      <c r="U32" s="122">
        <v>0</v>
      </c>
      <c r="V32" s="87"/>
      <c r="W32" s="122">
        <v>0</v>
      </c>
      <c r="X32" s="88"/>
      <c r="Y32" s="88"/>
      <c r="Z32" s="88"/>
      <c r="AA32" s="87"/>
      <c r="AB32" s="3">
        <v>0</v>
      </c>
      <c r="AC32" s="91">
        <v>0</v>
      </c>
      <c r="AD32" s="88"/>
      <c r="AE32" s="87"/>
      <c r="AF32" s="4">
        <v>0</v>
      </c>
    </row>
    <row r="33" spans="5:32" ht="13.15" customHeight="1" x14ac:dyDescent="0.25">
      <c r="E33" s="92" t="s">
        <v>35</v>
      </c>
      <c r="F33" s="88"/>
      <c r="G33" s="88"/>
      <c r="H33" s="88"/>
      <c r="I33" s="90"/>
      <c r="J33" s="123">
        <v>0.6</v>
      </c>
      <c r="K33" s="87"/>
      <c r="L33" s="123">
        <v>0.6</v>
      </c>
      <c r="M33" s="87"/>
      <c r="N33" s="123">
        <v>0.6</v>
      </c>
      <c r="O33" s="87"/>
      <c r="P33" s="123">
        <v>0.6</v>
      </c>
      <c r="Q33" s="88"/>
      <c r="R33" s="87"/>
      <c r="S33" s="123">
        <v>0.6</v>
      </c>
      <c r="T33" s="87"/>
      <c r="U33" s="123">
        <v>0.4</v>
      </c>
      <c r="V33" s="87"/>
      <c r="W33" s="123">
        <v>0.4</v>
      </c>
      <c r="X33" s="88"/>
      <c r="Y33" s="88"/>
      <c r="Z33" s="88"/>
      <c r="AA33" s="87"/>
      <c r="AB33" s="9">
        <v>0.4</v>
      </c>
      <c r="AC33" s="93">
        <v>0.4</v>
      </c>
      <c r="AD33" s="88"/>
      <c r="AE33" s="87"/>
      <c r="AF33" s="10">
        <v>0.4</v>
      </c>
    </row>
    <row r="34" spans="5:32" ht="20.25" customHeight="1" x14ac:dyDescent="0.25">
      <c r="E34" s="89" t="s">
        <v>36</v>
      </c>
      <c r="F34" s="88"/>
      <c r="G34" s="88"/>
      <c r="H34" s="88"/>
      <c r="I34" s="90"/>
      <c r="J34" s="121">
        <v>0</v>
      </c>
      <c r="K34" s="87"/>
      <c r="L34" s="121">
        <v>0</v>
      </c>
      <c r="M34" s="87"/>
      <c r="N34" s="121">
        <v>0</v>
      </c>
      <c r="O34" s="87"/>
      <c r="P34" s="121">
        <v>0</v>
      </c>
      <c r="Q34" s="88"/>
      <c r="R34" s="87"/>
      <c r="S34" s="121">
        <v>0</v>
      </c>
      <c r="T34" s="87"/>
      <c r="U34" s="121">
        <v>0</v>
      </c>
      <c r="V34" s="87"/>
      <c r="W34" s="121">
        <v>0</v>
      </c>
      <c r="X34" s="88"/>
      <c r="Y34" s="88"/>
      <c r="Z34" s="88"/>
      <c r="AA34" s="87"/>
      <c r="AB34" s="11">
        <v>0</v>
      </c>
      <c r="AC34" s="86">
        <v>0</v>
      </c>
      <c r="AD34" s="88"/>
      <c r="AE34" s="87"/>
      <c r="AF34" s="12">
        <v>0</v>
      </c>
    </row>
    <row r="35" spans="5:32" ht="20.25" customHeight="1" x14ac:dyDescent="0.25">
      <c r="E35" s="89" t="s">
        <v>37</v>
      </c>
      <c r="F35" s="88"/>
      <c r="G35" s="88"/>
      <c r="H35" s="88"/>
      <c r="I35" s="90"/>
      <c r="J35" s="121" t="s">
        <v>353</v>
      </c>
      <c r="K35" s="87"/>
      <c r="L35" s="121" t="s">
        <v>353</v>
      </c>
      <c r="M35" s="87"/>
      <c r="N35" s="121" t="s">
        <v>353</v>
      </c>
      <c r="O35" s="87"/>
      <c r="P35" s="121" t="s">
        <v>353</v>
      </c>
      <c r="Q35" s="88"/>
      <c r="R35" s="87"/>
      <c r="S35" s="121" t="s">
        <v>353</v>
      </c>
      <c r="T35" s="87"/>
      <c r="U35" s="121" t="s">
        <v>353</v>
      </c>
      <c r="V35" s="87"/>
      <c r="W35" s="121" t="s">
        <v>353</v>
      </c>
      <c r="X35" s="88"/>
      <c r="Y35" s="88"/>
      <c r="Z35" s="88"/>
      <c r="AA35" s="87"/>
      <c r="AB35" s="5" t="s">
        <v>353</v>
      </c>
      <c r="AC35" s="86" t="s">
        <v>353</v>
      </c>
      <c r="AD35" s="88"/>
      <c r="AE35" s="87"/>
      <c r="AF35" s="6" t="s">
        <v>353</v>
      </c>
    </row>
    <row r="36" spans="5:32" ht="13.15" customHeight="1" x14ac:dyDescent="0.25">
      <c r="E36" s="89" t="s">
        <v>39</v>
      </c>
      <c r="F36" s="88"/>
      <c r="G36" s="88"/>
      <c r="H36" s="88"/>
      <c r="I36" s="90"/>
      <c r="J36" s="122">
        <v>0.6</v>
      </c>
      <c r="K36" s="87"/>
      <c r="L36" s="122">
        <v>0.6</v>
      </c>
      <c r="M36" s="87"/>
      <c r="N36" s="122">
        <v>0.6</v>
      </c>
      <c r="O36" s="87"/>
      <c r="P36" s="122">
        <v>0.6</v>
      </c>
      <c r="Q36" s="88"/>
      <c r="R36" s="87"/>
      <c r="S36" s="122">
        <v>0.6</v>
      </c>
      <c r="T36" s="87"/>
      <c r="U36" s="122">
        <v>0.4</v>
      </c>
      <c r="V36" s="87"/>
      <c r="W36" s="122">
        <v>0.4</v>
      </c>
      <c r="X36" s="88"/>
      <c r="Y36" s="88"/>
      <c r="Z36" s="88"/>
      <c r="AA36" s="87"/>
      <c r="AB36" s="3">
        <v>0.4</v>
      </c>
      <c r="AC36" s="91">
        <v>0.4</v>
      </c>
      <c r="AD36" s="88"/>
      <c r="AE36" s="87"/>
      <c r="AF36" s="4">
        <v>0.4</v>
      </c>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0.6</v>
      </c>
      <c r="K39" s="87"/>
      <c r="L39" s="122">
        <v>0.6</v>
      </c>
      <c r="M39" s="87"/>
      <c r="N39" s="122">
        <v>0.6</v>
      </c>
      <c r="O39" s="87"/>
      <c r="P39" s="122">
        <v>0.6</v>
      </c>
      <c r="Q39" s="88"/>
      <c r="R39" s="87"/>
      <c r="S39" s="122">
        <v>0.6</v>
      </c>
      <c r="T39" s="87"/>
      <c r="U39" s="122">
        <v>0.6</v>
      </c>
      <c r="V39" s="87"/>
      <c r="W39" s="122">
        <v>0.6</v>
      </c>
      <c r="X39" s="88"/>
      <c r="Y39" s="88"/>
      <c r="Z39" s="88"/>
      <c r="AA39" s="87"/>
      <c r="AB39" s="3">
        <v>0.6</v>
      </c>
      <c r="AC39" s="91">
        <v>0.6</v>
      </c>
      <c r="AD39" s="88"/>
      <c r="AE39" s="87"/>
      <c r="AF39" s="4">
        <v>0.6</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DzbSfLQ6dlSeFld/O9ZGwrOWsmc+j3pD+xZM3Q8RG4L/by5537T4uP8fkopt//Xw9JnZD5LPd08Q8Xo86l5sRw==" saltValue="hWZJpcsrEaOQLFLaA9K1y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5D1CA50-B14B-4551-8072-A00DA64187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GLEE - Glenelg (66/33kV)</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486</v>
      </c>
      <c r="J3" s="110"/>
      <c r="K3" s="110"/>
      <c r="L3" s="110"/>
      <c r="M3" s="110"/>
      <c r="N3" s="110"/>
      <c r="O3" s="110"/>
      <c r="P3" s="110"/>
      <c r="Q3" s="110"/>
      <c r="R3" s="110"/>
      <c r="S3" s="110"/>
      <c r="V3" s="112" t="s">
        <v>3</v>
      </c>
      <c r="W3" s="110"/>
      <c r="Y3" s="113" t="s">
        <v>336</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135</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487</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488</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75.2</v>
      </c>
      <c r="K26" s="87"/>
      <c r="L26" s="122">
        <v>75.2</v>
      </c>
      <c r="M26" s="87"/>
      <c r="N26" s="122">
        <v>75.2</v>
      </c>
      <c r="O26" s="87"/>
      <c r="P26" s="122">
        <v>75.2</v>
      </c>
      <c r="Q26" s="88"/>
      <c r="R26" s="87"/>
      <c r="S26" s="122">
        <v>75.2</v>
      </c>
      <c r="T26" s="87"/>
      <c r="U26" s="122">
        <v>83.8</v>
      </c>
      <c r="V26" s="87"/>
      <c r="W26" s="122">
        <v>83.8</v>
      </c>
      <c r="X26" s="88"/>
      <c r="Y26" s="88"/>
      <c r="Z26" s="88"/>
      <c r="AA26" s="87"/>
      <c r="AB26" s="3">
        <v>83.8</v>
      </c>
      <c r="AC26" s="91">
        <v>83.8</v>
      </c>
      <c r="AD26" s="88"/>
      <c r="AE26" s="87"/>
      <c r="AF26" s="4">
        <v>83.8</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15.4</v>
      </c>
      <c r="K28" s="87"/>
      <c r="L28" s="122">
        <v>15.4</v>
      </c>
      <c r="M28" s="87"/>
      <c r="N28" s="122">
        <v>15.4</v>
      </c>
      <c r="O28" s="87"/>
      <c r="P28" s="122">
        <v>15.4</v>
      </c>
      <c r="Q28" s="88"/>
      <c r="R28" s="87"/>
      <c r="S28" s="122">
        <v>15.5</v>
      </c>
      <c r="T28" s="87"/>
      <c r="U28" s="122">
        <v>6.6</v>
      </c>
      <c r="V28" s="87"/>
      <c r="W28" s="122">
        <v>8.1</v>
      </c>
      <c r="X28" s="88"/>
      <c r="Y28" s="88"/>
      <c r="Z28" s="88"/>
      <c r="AA28" s="87"/>
      <c r="AB28" s="3">
        <v>8</v>
      </c>
      <c r="AC28" s="91">
        <v>8</v>
      </c>
      <c r="AD28" s="88"/>
      <c r="AE28" s="87"/>
      <c r="AF28" s="4">
        <v>8</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0.98099999999999998</v>
      </c>
      <c r="K31" s="87"/>
      <c r="L31" s="124">
        <v>0.98099999999999998</v>
      </c>
      <c r="M31" s="87"/>
      <c r="N31" s="124">
        <v>0.98099999999999998</v>
      </c>
      <c r="O31" s="87"/>
      <c r="P31" s="124">
        <v>0.98099999999999998</v>
      </c>
      <c r="Q31" s="88"/>
      <c r="R31" s="87"/>
      <c r="S31" s="124">
        <v>0.98099999999999998</v>
      </c>
      <c r="T31" s="87"/>
      <c r="U31" s="124">
        <v>0.99</v>
      </c>
      <c r="V31" s="87"/>
      <c r="W31" s="124">
        <v>0.99</v>
      </c>
      <c r="X31" s="88"/>
      <c r="Y31" s="88"/>
      <c r="Z31" s="88"/>
      <c r="AA31" s="87"/>
      <c r="AB31" s="7">
        <v>0.99</v>
      </c>
      <c r="AC31" s="94">
        <v>0.99</v>
      </c>
      <c r="AD31" s="88"/>
      <c r="AE31" s="87"/>
      <c r="AF31" s="8">
        <v>0.99</v>
      </c>
    </row>
    <row r="32" spans="4:32" ht="13.15" customHeight="1" x14ac:dyDescent="0.25">
      <c r="E32" s="89" t="s">
        <v>34</v>
      </c>
      <c r="F32" s="88"/>
      <c r="G32" s="88"/>
      <c r="H32" s="88"/>
      <c r="I32" s="90"/>
      <c r="J32" s="122">
        <v>41.9</v>
      </c>
      <c r="K32" s="87"/>
      <c r="L32" s="122">
        <v>41.9</v>
      </c>
      <c r="M32" s="87"/>
      <c r="N32" s="122">
        <v>41.9</v>
      </c>
      <c r="O32" s="87"/>
      <c r="P32" s="122">
        <v>41.9</v>
      </c>
      <c r="Q32" s="88"/>
      <c r="R32" s="87"/>
      <c r="S32" s="122">
        <v>41.9</v>
      </c>
      <c r="T32" s="87"/>
      <c r="U32" s="122">
        <v>44.7</v>
      </c>
      <c r="V32" s="87"/>
      <c r="W32" s="122">
        <v>44.7</v>
      </c>
      <c r="X32" s="88"/>
      <c r="Y32" s="88"/>
      <c r="Z32" s="88"/>
      <c r="AA32" s="87"/>
      <c r="AB32" s="3">
        <v>44.7</v>
      </c>
      <c r="AC32" s="91">
        <v>44.7</v>
      </c>
      <c r="AD32" s="88"/>
      <c r="AE32" s="87"/>
      <c r="AF32" s="4">
        <v>44.7</v>
      </c>
    </row>
    <row r="33" spans="5:32" ht="13.15" customHeight="1" x14ac:dyDescent="0.25">
      <c r="E33" s="92" t="s">
        <v>35</v>
      </c>
      <c r="F33" s="88"/>
      <c r="G33" s="88"/>
      <c r="H33" s="88"/>
      <c r="I33" s="90"/>
      <c r="J33" s="123">
        <v>13.9</v>
      </c>
      <c r="K33" s="87"/>
      <c r="L33" s="123">
        <v>13.9</v>
      </c>
      <c r="M33" s="87"/>
      <c r="N33" s="123">
        <v>13.9</v>
      </c>
      <c r="O33" s="87"/>
      <c r="P33" s="123">
        <v>14</v>
      </c>
      <c r="Q33" s="88"/>
      <c r="R33" s="87"/>
      <c r="S33" s="123">
        <v>14</v>
      </c>
      <c r="T33" s="87"/>
      <c r="U33" s="123">
        <v>6.5</v>
      </c>
      <c r="V33" s="87"/>
      <c r="W33" s="123">
        <v>8</v>
      </c>
      <c r="X33" s="88"/>
      <c r="Y33" s="88"/>
      <c r="Z33" s="88"/>
      <c r="AA33" s="87"/>
      <c r="AB33" s="9">
        <v>7.9</v>
      </c>
      <c r="AC33" s="93">
        <v>7.9</v>
      </c>
      <c r="AD33" s="88"/>
      <c r="AE33" s="87"/>
      <c r="AF33" s="10">
        <v>7.9</v>
      </c>
    </row>
    <row r="34" spans="5:32" ht="20.25" customHeight="1" x14ac:dyDescent="0.25">
      <c r="E34" s="89" t="s">
        <v>36</v>
      </c>
      <c r="F34" s="88"/>
      <c r="G34" s="88"/>
      <c r="H34" s="88"/>
      <c r="I34" s="90"/>
      <c r="J34" s="121">
        <v>0.7</v>
      </c>
      <c r="K34" s="87"/>
      <c r="L34" s="121">
        <v>0.7</v>
      </c>
      <c r="M34" s="87"/>
      <c r="N34" s="121">
        <v>0.7</v>
      </c>
      <c r="O34" s="87"/>
      <c r="P34" s="121">
        <v>0.7</v>
      </c>
      <c r="Q34" s="88"/>
      <c r="R34" s="87"/>
      <c r="S34" s="121">
        <v>0.7</v>
      </c>
      <c r="T34" s="87"/>
      <c r="U34" s="121">
        <v>0.3</v>
      </c>
      <c r="V34" s="87"/>
      <c r="W34" s="121">
        <v>0.4</v>
      </c>
      <c r="X34" s="88"/>
      <c r="Y34" s="88"/>
      <c r="Z34" s="88"/>
      <c r="AA34" s="87"/>
      <c r="AB34" s="11">
        <v>0.4</v>
      </c>
      <c r="AC34" s="86">
        <v>0.4</v>
      </c>
      <c r="AD34" s="88"/>
      <c r="AE34" s="87"/>
      <c r="AF34" s="12">
        <v>0.4</v>
      </c>
    </row>
    <row r="35" spans="5:32" ht="20.25" customHeight="1" x14ac:dyDescent="0.25">
      <c r="E35" s="89" t="s">
        <v>37</v>
      </c>
      <c r="F35" s="88"/>
      <c r="G35" s="88"/>
      <c r="H35" s="88"/>
      <c r="I35" s="90"/>
      <c r="J35" s="121" t="s">
        <v>192</v>
      </c>
      <c r="K35" s="87"/>
      <c r="L35" s="121" t="s">
        <v>192</v>
      </c>
      <c r="M35" s="87"/>
      <c r="N35" s="121" t="s">
        <v>192</v>
      </c>
      <c r="O35" s="87"/>
      <c r="P35" s="121" t="s">
        <v>192</v>
      </c>
      <c r="Q35" s="88"/>
      <c r="R35" s="87"/>
      <c r="S35" s="121" t="s">
        <v>192</v>
      </c>
      <c r="T35" s="87"/>
      <c r="U35" s="121" t="s">
        <v>192</v>
      </c>
      <c r="V35" s="87"/>
      <c r="W35" s="121" t="s">
        <v>192</v>
      </c>
      <c r="X35" s="88"/>
      <c r="Y35" s="88"/>
      <c r="Z35" s="88"/>
      <c r="AA35" s="87"/>
      <c r="AB35" s="5" t="s">
        <v>192</v>
      </c>
      <c r="AC35" s="86" t="s">
        <v>192</v>
      </c>
      <c r="AD35" s="88"/>
      <c r="AE35" s="87"/>
      <c r="AF35" s="6" t="s">
        <v>192</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0</v>
      </c>
      <c r="K39" s="87"/>
      <c r="L39" s="122">
        <v>0</v>
      </c>
      <c r="M39" s="87"/>
      <c r="N39" s="122">
        <v>0</v>
      </c>
      <c r="O39" s="87"/>
      <c r="P39" s="122">
        <v>0</v>
      </c>
      <c r="Q39" s="88"/>
      <c r="R39" s="87"/>
      <c r="S39" s="122">
        <v>0</v>
      </c>
      <c r="T39" s="87"/>
      <c r="U39" s="122">
        <v>0</v>
      </c>
      <c r="V39" s="87"/>
      <c r="W39" s="122">
        <v>0</v>
      </c>
      <c r="X39" s="88"/>
      <c r="Y39" s="88"/>
      <c r="Z39" s="88"/>
      <c r="AA39" s="87"/>
      <c r="AB39" s="3">
        <v>0</v>
      </c>
      <c r="AC39" s="91">
        <v>0</v>
      </c>
      <c r="AD39" s="88"/>
      <c r="AE39" s="87"/>
      <c r="AF39" s="4">
        <v>0</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Mh1Irc9RyZ3XsUbR/WJv+hNLYoREOGssrldOpUdLIuodTVRaIGJHKxLUG8w+gwiVLdZU9IDvXudjAwMBLSQt+g==" saltValue="JxW88aO0y8dD6P17NUg6Qw=="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614BDF67-B125-41AB-9E3D-CFEE2BBA026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GLEL - Glenella 11kV (66/11kV)</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479</v>
      </c>
      <c r="J3" s="110"/>
      <c r="K3" s="110"/>
      <c r="L3" s="110"/>
      <c r="M3" s="110"/>
      <c r="N3" s="110"/>
      <c r="O3" s="110"/>
      <c r="P3" s="110"/>
      <c r="Q3" s="110"/>
      <c r="R3" s="110"/>
      <c r="S3" s="110"/>
      <c r="V3" s="112" t="s">
        <v>3</v>
      </c>
      <c r="W3" s="110"/>
      <c r="Y3" s="113" t="s">
        <v>480</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68</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481</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385</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464</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15.6</v>
      </c>
      <c r="K26" s="87"/>
      <c r="L26" s="122">
        <v>15.6</v>
      </c>
      <c r="M26" s="87"/>
      <c r="N26" s="122">
        <v>15.6</v>
      </c>
      <c r="O26" s="87"/>
      <c r="P26" s="122">
        <v>15.6</v>
      </c>
      <c r="Q26" s="88"/>
      <c r="R26" s="87"/>
      <c r="S26" s="122">
        <v>15.6</v>
      </c>
      <c r="T26" s="87"/>
      <c r="U26" s="122">
        <v>16.7</v>
      </c>
      <c r="V26" s="87"/>
      <c r="W26" s="122">
        <v>16.7</v>
      </c>
      <c r="X26" s="88"/>
      <c r="Y26" s="88"/>
      <c r="Z26" s="88"/>
      <c r="AA26" s="87"/>
      <c r="AB26" s="3">
        <v>16.7</v>
      </c>
      <c r="AC26" s="91">
        <v>16.7</v>
      </c>
      <c r="AD26" s="88"/>
      <c r="AE26" s="87"/>
      <c r="AF26" s="4">
        <v>16.7</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1.7</v>
      </c>
      <c r="K28" s="87"/>
      <c r="L28" s="122">
        <v>1.7</v>
      </c>
      <c r="M28" s="87"/>
      <c r="N28" s="122">
        <v>1.7</v>
      </c>
      <c r="O28" s="87"/>
      <c r="P28" s="122">
        <v>1.7</v>
      </c>
      <c r="Q28" s="88"/>
      <c r="R28" s="87"/>
      <c r="S28" s="122">
        <v>1.7</v>
      </c>
      <c r="T28" s="87"/>
      <c r="U28" s="122">
        <v>1.3</v>
      </c>
      <c r="V28" s="87"/>
      <c r="W28" s="122">
        <v>1.3</v>
      </c>
      <c r="X28" s="88"/>
      <c r="Y28" s="88"/>
      <c r="Z28" s="88"/>
      <c r="AA28" s="87"/>
      <c r="AB28" s="3">
        <v>1.3</v>
      </c>
      <c r="AC28" s="91">
        <v>1.2</v>
      </c>
      <c r="AD28" s="88"/>
      <c r="AE28" s="87"/>
      <c r="AF28" s="4">
        <v>1.3</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0.996</v>
      </c>
      <c r="K31" s="87"/>
      <c r="L31" s="124">
        <v>0.996</v>
      </c>
      <c r="M31" s="87"/>
      <c r="N31" s="124">
        <v>0.996</v>
      </c>
      <c r="O31" s="87"/>
      <c r="P31" s="124">
        <v>0.996</v>
      </c>
      <c r="Q31" s="88"/>
      <c r="R31" s="87"/>
      <c r="S31" s="124">
        <v>0.996</v>
      </c>
      <c r="T31" s="87"/>
      <c r="U31" s="124">
        <v>1</v>
      </c>
      <c r="V31" s="87"/>
      <c r="W31" s="124">
        <v>1</v>
      </c>
      <c r="X31" s="88"/>
      <c r="Y31" s="88"/>
      <c r="Z31" s="88"/>
      <c r="AA31" s="87"/>
      <c r="AB31" s="7">
        <v>1</v>
      </c>
      <c r="AC31" s="94">
        <v>1</v>
      </c>
      <c r="AD31" s="88"/>
      <c r="AE31" s="87"/>
      <c r="AF31" s="8">
        <v>1</v>
      </c>
    </row>
    <row r="32" spans="4:32" ht="13.15" customHeight="1" x14ac:dyDescent="0.25">
      <c r="E32" s="89" t="s">
        <v>34</v>
      </c>
      <c r="F32" s="88"/>
      <c r="G32" s="88"/>
      <c r="H32" s="88"/>
      <c r="I32" s="90"/>
      <c r="J32" s="122">
        <v>9.6999999999999993</v>
      </c>
      <c r="K32" s="87"/>
      <c r="L32" s="122">
        <v>9.6999999999999993</v>
      </c>
      <c r="M32" s="87"/>
      <c r="N32" s="122">
        <v>9.6999999999999993</v>
      </c>
      <c r="O32" s="87"/>
      <c r="P32" s="122">
        <v>9.6999999999999993</v>
      </c>
      <c r="Q32" s="88"/>
      <c r="R32" s="87"/>
      <c r="S32" s="122">
        <v>9.6999999999999993</v>
      </c>
      <c r="T32" s="87"/>
      <c r="U32" s="122">
        <v>10.199999999999999</v>
      </c>
      <c r="V32" s="87"/>
      <c r="W32" s="122">
        <v>10.199999999999999</v>
      </c>
      <c r="X32" s="88"/>
      <c r="Y32" s="88"/>
      <c r="Z32" s="88"/>
      <c r="AA32" s="87"/>
      <c r="AB32" s="3">
        <v>10.199999999999999</v>
      </c>
      <c r="AC32" s="91">
        <v>10.199999999999999</v>
      </c>
      <c r="AD32" s="88"/>
      <c r="AE32" s="87"/>
      <c r="AF32" s="4">
        <v>10.199999999999999</v>
      </c>
    </row>
    <row r="33" spans="5:32" ht="13.15" customHeight="1" x14ac:dyDescent="0.25">
      <c r="E33" s="92" t="s">
        <v>35</v>
      </c>
      <c r="F33" s="88"/>
      <c r="G33" s="88"/>
      <c r="H33" s="88"/>
      <c r="I33" s="90"/>
      <c r="J33" s="123">
        <v>1.6</v>
      </c>
      <c r="K33" s="87"/>
      <c r="L33" s="123">
        <v>1.6</v>
      </c>
      <c r="M33" s="87"/>
      <c r="N33" s="123">
        <v>1.6</v>
      </c>
      <c r="O33" s="87"/>
      <c r="P33" s="123">
        <v>1.6</v>
      </c>
      <c r="Q33" s="88"/>
      <c r="R33" s="87"/>
      <c r="S33" s="123">
        <v>1.6</v>
      </c>
      <c r="T33" s="87"/>
      <c r="U33" s="123">
        <v>1.2</v>
      </c>
      <c r="V33" s="87"/>
      <c r="W33" s="123">
        <v>1.2</v>
      </c>
      <c r="X33" s="88"/>
      <c r="Y33" s="88"/>
      <c r="Z33" s="88"/>
      <c r="AA33" s="87"/>
      <c r="AB33" s="9">
        <v>1.2</v>
      </c>
      <c r="AC33" s="93">
        <v>1.2</v>
      </c>
      <c r="AD33" s="88"/>
      <c r="AE33" s="87"/>
      <c r="AF33" s="10">
        <v>1.2</v>
      </c>
    </row>
    <row r="34" spans="5:32" ht="20.25" customHeight="1" x14ac:dyDescent="0.25">
      <c r="E34" s="89" t="s">
        <v>36</v>
      </c>
      <c r="F34" s="88"/>
      <c r="G34" s="88"/>
      <c r="H34" s="88"/>
      <c r="I34" s="90"/>
      <c r="J34" s="121">
        <v>0.1</v>
      </c>
      <c r="K34" s="87"/>
      <c r="L34" s="121">
        <v>0.1</v>
      </c>
      <c r="M34" s="87"/>
      <c r="N34" s="121">
        <v>0.1</v>
      </c>
      <c r="O34" s="87"/>
      <c r="P34" s="121">
        <v>0.1</v>
      </c>
      <c r="Q34" s="88"/>
      <c r="R34" s="87"/>
      <c r="S34" s="121">
        <v>0.1</v>
      </c>
      <c r="T34" s="87"/>
      <c r="U34" s="121">
        <v>0.1</v>
      </c>
      <c r="V34" s="87"/>
      <c r="W34" s="121">
        <v>0.1</v>
      </c>
      <c r="X34" s="88"/>
      <c r="Y34" s="88"/>
      <c r="Z34" s="88"/>
      <c r="AA34" s="87"/>
      <c r="AB34" s="11">
        <v>0.1</v>
      </c>
      <c r="AC34" s="86">
        <v>0.1</v>
      </c>
      <c r="AD34" s="88"/>
      <c r="AE34" s="87"/>
      <c r="AF34" s="12">
        <v>0.1</v>
      </c>
    </row>
    <row r="35" spans="5:32" ht="20.25" customHeight="1" x14ac:dyDescent="0.25">
      <c r="E35" s="89" t="s">
        <v>37</v>
      </c>
      <c r="F35" s="88"/>
      <c r="G35" s="88"/>
      <c r="H35" s="88"/>
      <c r="I35" s="90"/>
      <c r="J35" s="121" t="s">
        <v>300</v>
      </c>
      <c r="K35" s="87"/>
      <c r="L35" s="121" t="s">
        <v>300</v>
      </c>
      <c r="M35" s="87"/>
      <c r="N35" s="121" t="s">
        <v>300</v>
      </c>
      <c r="O35" s="87"/>
      <c r="P35" s="121" t="s">
        <v>300</v>
      </c>
      <c r="Q35" s="88"/>
      <c r="R35" s="87"/>
      <c r="S35" s="121" t="s">
        <v>300</v>
      </c>
      <c r="T35" s="87"/>
      <c r="U35" s="121" t="s">
        <v>300</v>
      </c>
      <c r="V35" s="87"/>
      <c r="W35" s="121" t="s">
        <v>300</v>
      </c>
      <c r="X35" s="88"/>
      <c r="Y35" s="88"/>
      <c r="Z35" s="88"/>
      <c r="AA35" s="87"/>
      <c r="AB35" s="5" t="s">
        <v>300</v>
      </c>
      <c r="AC35" s="86" t="s">
        <v>300</v>
      </c>
      <c r="AD35" s="88"/>
      <c r="AE35" s="87"/>
      <c r="AF35" s="6" t="s">
        <v>300</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7.5</v>
      </c>
      <c r="K39" s="87"/>
      <c r="L39" s="122">
        <v>7.5</v>
      </c>
      <c r="M39" s="87"/>
      <c r="N39" s="122">
        <v>7.5</v>
      </c>
      <c r="O39" s="87"/>
      <c r="P39" s="122">
        <v>7.5</v>
      </c>
      <c r="Q39" s="88"/>
      <c r="R39" s="87"/>
      <c r="S39" s="122">
        <v>7.5</v>
      </c>
      <c r="T39" s="87"/>
      <c r="U39" s="122">
        <v>7.5</v>
      </c>
      <c r="V39" s="87"/>
      <c r="W39" s="122">
        <v>7.5</v>
      </c>
      <c r="X39" s="88"/>
      <c r="Y39" s="88"/>
      <c r="Z39" s="88"/>
      <c r="AA39" s="87"/>
      <c r="AB39" s="3">
        <v>7.5</v>
      </c>
      <c r="AC39" s="91">
        <v>7.5</v>
      </c>
      <c r="AD39" s="88"/>
      <c r="AE39" s="87"/>
      <c r="AF39" s="4">
        <v>7.5</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0</v>
      </c>
      <c r="K41" s="87"/>
      <c r="L41" s="122">
        <v>0</v>
      </c>
      <c r="M41" s="87"/>
      <c r="N41" s="122">
        <v>0</v>
      </c>
      <c r="O41" s="87"/>
      <c r="P41" s="122">
        <v>0</v>
      </c>
      <c r="Q41" s="88"/>
      <c r="R41" s="87"/>
      <c r="S41" s="122">
        <v>0</v>
      </c>
      <c r="T41" s="87"/>
      <c r="U41" s="122">
        <v>0</v>
      </c>
      <c r="V41" s="87"/>
      <c r="W41" s="122">
        <v>0</v>
      </c>
      <c r="X41" s="88"/>
      <c r="Y41" s="88"/>
      <c r="Z41" s="88"/>
      <c r="AA41" s="87"/>
      <c r="AB41" s="3">
        <v>0</v>
      </c>
      <c r="AC41" s="91">
        <v>0</v>
      </c>
      <c r="AD41" s="88"/>
      <c r="AE41" s="87"/>
      <c r="AF41" s="4">
        <v>0</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49</v>
      </c>
      <c r="K45" s="87"/>
      <c r="L45" s="121" t="s">
        <v>49</v>
      </c>
      <c r="M45" s="87"/>
      <c r="N45" s="121" t="s">
        <v>49</v>
      </c>
      <c r="O45" s="87"/>
      <c r="P45" s="121" t="s">
        <v>49</v>
      </c>
      <c r="Q45" s="88"/>
      <c r="R45" s="87"/>
      <c r="S45" s="121" t="s">
        <v>49</v>
      </c>
      <c r="T45" s="87"/>
      <c r="U45" s="121" t="s">
        <v>49</v>
      </c>
      <c r="V45" s="87"/>
      <c r="W45" s="121" t="s">
        <v>49</v>
      </c>
      <c r="X45" s="88"/>
      <c r="Y45" s="88"/>
      <c r="Z45" s="88"/>
      <c r="AA45" s="87"/>
      <c r="AB45" s="5" t="s">
        <v>49</v>
      </c>
      <c r="AC45" s="86" t="s">
        <v>49</v>
      </c>
      <c r="AD45" s="88"/>
      <c r="AE45" s="87"/>
      <c r="AF45" s="6" t="s">
        <v>49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HhUsantt/872KmscfUzbJFxrgfJyHJqiMMZvqSIZw8+TS917ocbSpUDYLb01d2+d9r8tKs1RlmcNqEFutJzbGw==" saltValue="XT4X2DhJDb6Z3YSZfKJ16A=="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7CAD8147-6344-4838-B118-564E31A267C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GLEN - Glenden (66/11kV)</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AJ51"/>
  <sheetViews>
    <sheetView showGridLines="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108" t="s">
        <v>0</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row>
    <row r="2" spans="1:36" ht="4.7" customHeight="1" x14ac:dyDescent="0.25"/>
    <row r="3" spans="1:36" x14ac:dyDescent="0.25">
      <c r="B3" s="109" t="s">
        <v>1</v>
      </c>
      <c r="C3" s="110"/>
      <c r="D3" s="110"/>
      <c r="E3" s="110"/>
      <c r="F3" s="110"/>
      <c r="I3" s="111" t="s">
        <v>449</v>
      </c>
      <c r="J3" s="110"/>
      <c r="K3" s="110"/>
      <c r="L3" s="110"/>
      <c r="M3" s="110"/>
      <c r="N3" s="110"/>
      <c r="O3" s="110"/>
      <c r="P3" s="110"/>
      <c r="Q3" s="110"/>
      <c r="R3" s="110"/>
      <c r="S3" s="110"/>
      <c r="V3" s="112" t="s">
        <v>3</v>
      </c>
      <c r="W3" s="110"/>
      <c r="Y3" s="113" t="s">
        <v>89</v>
      </c>
      <c r="Z3" s="110"/>
      <c r="AA3" s="110"/>
      <c r="AB3" s="110"/>
      <c r="AC3" s="110"/>
      <c r="AD3" s="110"/>
      <c r="AE3" s="110"/>
      <c r="AF3" s="110"/>
      <c r="AG3" s="110"/>
      <c r="AH3" s="110"/>
      <c r="AI3" s="110"/>
    </row>
    <row r="4" spans="1:36" x14ac:dyDescent="0.25">
      <c r="I4" s="110"/>
      <c r="J4" s="110"/>
      <c r="K4" s="110"/>
      <c r="L4" s="110"/>
      <c r="M4" s="110"/>
      <c r="N4" s="110"/>
      <c r="O4" s="110"/>
      <c r="P4" s="110"/>
      <c r="Q4" s="110"/>
      <c r="R4" s="110"/>
      <c r="S4" s="110"/>
      <c r="V4" s="110"/>
      <c r="W4" s="110"/>
      <c r="Y4" s="110"/>
      <c r="Z4" s="110"/>
      <c r="AA4" s="110"/>
      <c r="AB4" s="110"/>
      <c r="AC4" s="110"/>
      <c r="AD4" s="110"/>
      <c r="AE4" s="110"/>
      <c r="AF4" s="110"/>
      <c r="AG4" s="110"/>
      <c r="AH4" s="110"/>
      <c r="AI4" s="110"/>
    </row>
    <row r="5" spans="1:36" x14ac:dyDescent="0.25">
      <c r="I5" s="110"/>
      <c r="J5" s="110"/>
      <c r="K5" s="110"/>
      <c r="L5" s="110"/>
      <c r="M5" s="110"/>
      <c r="N5" s="110"/>
      <c r="O5" s="110"/>
      <c r="P5" s="110"/>
      <c r="Q5" s="110"/>
      <c r="R5" s="110"/>
      <c r="S5" s="110"/>
      <c r="Y5" s="110"/>
      <c r="Z5" s="110"/>
      <c r="AA5" s="110"/>
      <c r="AB5" s="110"/>
      <c r="AC5" s="110"/>
      <c r="AD5" s="110"/>
      <c r="AE5" s="110"/>
      <c r="AF5" s="110"/>
      <c r="AG5" s="110"/>
      <c r="AH5" s="110"/>
      <c r="AI5" s="110"/>
    </row>
    <row r="6" spans="1:36" ht="2.1" customHeight="1" x14ac:dyDescent="0.25"/>
    <row r="7" spans="1:36" x14ac:dyDescent="0.25">
      <c r="B7" s="109" t="s">
        <v>5</v>
      </c>
      <c r="C7" s="110"/>
      <c r="D7" s="110"/>
      <c r="E7" s="110"/>
      <c r="F7" s="110"/>
      <c r="I7" s="118" t="s">
        <v>6</v>
      </c>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row>
    <row r="8" spans="1:36" x14ac:dyDescent="0.25">
      <c r="B8" s="110"/>
      <c r="C8" s="110"/>
      <c r="D8" s="110"/>
      <c r="E8" s="110"/>
      <c r="F8" s="110"/>
    </row>
    <row r="9" spans="1:36" x14ac:dyDescent="0.25">
      <c r="B9" s="110"/>
      <c r="C9" s="110"/>
      <c r="D9" s="110"/>
      <c r="E9" s="110"/>
      <c r="F9" s="110"/>
      <c r="I9" s="118" t="s">
        <v>450</v>
      </c>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row>
    <row r="10" spans="1:36" ht="11.45" customHeight="1" x14ac:dyDescent="0.25">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row>
    <row r="11" spans="1:36" ht="1.7" customHeight="1" x14ac:dyDescent="0.25"/>
    <row r="12" spans="1:36" ht="12" customHeight="1" x14ac:dyDescent="0.25">
      <c r="I12" s="118" t="s">
        <v>8</v>
      </c>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row>
    <row r="13" spans="1:36" ht="3.2" customHeight="1" x14ac:dyDescent="0.25"/>
    <row r="14" spans="1:36" ht="14.1" customHeight="1" x14ac:dyDescent="0.25">
      <c r="A14" s="109" t="s">
        <v>9</v>
      </c>
      <c r="B14" s="110"/>
      <c r="C14" s="110"/>
      <c r="D14" s="110"/>
      <c r="E14" s="110"/>
      <c r="I14" s="118" t="s">
        <v>451</v>
      </c>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row>
    <row r="15" spans="1:36" ht="7.35" customHeight="1" x14ac:dyDescent="0.25"/>
    <row r="16" spans="1:36" ht="15.95" customHeight="1" x14ac:dyDescent="0.25">
      <c r="D16" s="109" t="s">
        <v>11</v>
      </c>
      <c r="E16" s="110"/>
      <c r="F16" s="110"/>
      <c r="G16" s="110"/>
      <c r="H16" s="110"/>
      <c r="I16" s="110"/>
      <c r="J16" s="110"/>
      <c r="K16" s="110"/>
      <c r="L16" s="110"/>
      <c r="O16" s="114" t="s">
        <v>452</v>
      </c>
      <c r="P16" s="110"/>
      <c r="Q16" s="110"/>
      <c r="R16" s="110"/>
      <c r="S16" s="110"/>
      <c r="T16" s="110"/>
      <c r="U16" s="110"/>
      <c r="V16" s="110"/>
      <c r="W16" s="110"/>
      <c r="X16" s="110"/>
      <c r="Y16" s="110"/>
    </row>
    <row r="17" spans="4:32" ht="15.95" customHeight="1" x14ac:dyDescent="0.25">
      <c r="D17" s="110"/>
      <c r="E17" s="110"/>
      <c r="F17" s="110"/>
      <c r="G17" s="110"/>
      <c r="H17" s="110"/>
      <c r="I17" s="110"/>
      <c r="J17" s="110"/>
      <c r="K17" s="110"/>
      <c r="L17" s="110"/>
    </row>
    <row r="18" spans="4:32" ht="0.95" customHeight="1" x14ac:dyDescent="0.25"/>
    <row r="19" spans="4:32" ht="0.95" customHeight="1" x14ac:dyDescent="0.25">
      <c r="R19" s="115" t="s">
        <v>13</v>
      </c>
      <c r="S19" s="110"/>
      <c r="T19" s="110"/>
      <c r="U19" s="110"/>
      <c r="V19" s="110"/>
      <c r="W19" s="110"/>
      <c r="X19" s="110"/>
      <c r="Y19" s="110"/>
      <c r="Z19" s="110"/>
      <c r="AA19" s="116" t="s">
        <v>14</v>
      </c>
      <c r="AB19" s="110"/>
      <c r="AC19" s="110"/>
      <c r="AD19" s="110"/>
    </row>
    <row r="20" spans="4:32" ht="0.95" customHeight="1" x14ac:dyDescent="0.25">
      <c r="D20" s="115" t="s">
        <v>13</v>
      </c>
      <c r="E20" s="110"/>
      <c r="F20" s="110"/>
      <c r="G20" s="110"/>
      <c r="H20" s="110"/>
      <c r="I20" s="110"/>
      <c r="J20" s="110"/>
      <c r="K20" s="110"/>
      <c r="L20" s="110"/>
      <c r="O20" s="117" t="s">
        <v>14</v>
      </c>
      <c r="P20" s="110"/>
      <c r="R20" s="110"/>
      <c r="S20" s="110"/>
      <c r="T20" s="110"/>
      <c r="U20" s="110"/>
      <c r="V20" s="110"/>
      <c r="W20" s="110"/>
      <c r="X20" s="110"/>
      <c r="Y20" s="110"/>
      <c r="Z20" s="110"/>
      <c r="AA20" s="110"/>
      <c r="AB20" s="110"/>
      <c r="AC20" s="110"/>
      <c r="AD20" s="110"/>
    </row>
    <row r="21" spans="4:32" ht="15" customHeight="1" x14ac:dyDescent="0.25">
      <c r="D21" s="110"/>
      <c r="E21" s="110"/>
      <c r="F21" s="110"/>
      <c r="G21" s="110"/>
      <c r="H21" s="110"/>
      <c r="I21" s="110"/>
      <c r="J21" s="110"/>
      <c r="K21" s="110"/>
      <c r="L21" s="110"/>
      <c r="O21" s="110"/>
      <c r="P21" s="110"/>
    </row>
    <row r="22" spans="4:32" ht="15" customHeight="1" x14ac:dyDescent="0.25"/>
    <row r="23" spans="4:32" ht="15" customHeight="1" x14ac:dyDescent="0.25"/>
    <row r="24" spans="4:32" x14ac:dyDescent="0.25">
      <c r="E24" s="95" t="s">
        <v>15</v>
      </c>
      <c r="F24" s="96"/>
      <c r="G24" s="96"/>
      <c r="H24" s="96"/>
      <c r="I24" s="97"/>
      <c r="J24" s="101" t="s">
        <v>16</v>
      </c>
      <c r="K24" s="102"/>
      <c r="L24" s="102"/>
      <c r="M24" s="102"/>
      <c r="N24" s="102"/>
      <c r="O24" s="102"/>
      <c r="P24" s="102"/>
      <c r="Q24" s="102"/>
      <c r="R24" s="102"/>
      <c r="S24" s="102"/>
      <c r="T24" s="103"/>
      <c r="U24" s="104" t="s">
        <v>17</v>
      </c>
      <c r="V24" s="105"/>
      <c r="W24" s="105"/>
      <c r="X24" s="105"/>
      <c r="Y24" s="105"/>
      <c r="Z24" s="105"/>
      <c r="AA24" s="105"/>
      <c r="AB24" s="105"/>
      <c r="AC24" s="105"/>
      <c r="AD24" s="105"/>
      <c r="AE24" s="105"/>
      <c r="AF24" s="106"/>
    </row>
    <row r="25" spans="4:32" x14ac:dyDescent="0.25">
      <c r="E25" s="98"/>
      <c r="F25" s="99"/>
      <c r="G25" s="99"/>
      <c r="H25" s="99"/>
      <c r="I25" s="100"/>
      <c r="J25" s="125" t="s">
        <v>18</v>
      </c>
      <c r="K25" s="87"/>
      <c r="L25" s="125" t="s">
        <v>19</v>
      </c>
      <c r="M25" s="87"/>
      <c r="N25" s="125" t="s">
        <v>20</v>
      </c>
      <c r="O25" s="87"/>
      <c r="P25" s="125" t="s">
        <v>21</v>
      </c>
      <c r="Q25" s="88"/>
      <c r="R25" s="87"/>
      <c r="S25" s="125" t="s">
        <v>22</v>
      </c>
      <c r="T25" s="87"/>
      <c r="U25" s="125" t="s">
        <v>23</v>
      </c>
      <c r="V25" s="87"/>
      <c r="W25" s="125" t="s">
        <v>24</v>
      </c>
      <c r="X25" s="88"/>
      <c r="Y25" s="88"/>
      <c r="Z25" s="88"/>
      <c r="AA25" s="87"/>
      <c r="AB25" s="1" t="s">
        <v>25</v>
      </c>
      <c r="AC25" s="107" t="s">
        <v>26</v>
      </c>
      <c r="AD25" s="88"/>
      <c r="AE25" s="87"/>
      <c r="AF25" s="2" t="s">
        <v>27</v>
      </c>
    </row>
    <row r="26" spans="4:32" ht="13.15" customHeight="1" x14ac:dyDescent="0.25">
      <c r="E26" s="89" t="s">
        <v>28</v>
      </c>
      <c r="F26" s="88"/>
      <c r="G26" s="88"/>
      <c r="H26" s="88"/>
      <c r="I26" s="90"/>
      <c r="J26" s="122">
        <v>47.4</v>
      </c>
      <c r="K26" s="87"/>
      <c r="L26" s="122">
        <v>47.4</v>
      </c>
      <c r="M26" s="87"/>
      <c r="N26" s="122">
        <v>47.4</v>
      </c>
      <c r="O26" s="87"/>
      <c r="P26" s="122">
        <v>47.4</v>
      </c>
      <c r="Q26" s="88"/>
      <c r="R26" s="87"/>
      <c r="S26" s="122">
        <v>47.4</v>
      </c>
      <c r="T26" s="87"/>
      <c r="U26" s="122">
        <v>53.3</v>
      </c>
      <c r="V26" s="87"/>
      <c r="W26" s="122">
        <v>53.3</v>
      </c>
      <c r="X26" s="88"/>
      <c r="Y26" s="88"/>
      <c r="Z26" s="88"/>
      <c r="AA26" s="87"/>
      <c r="AB26" s="3">
        <v>53.3</v>
      </c>
      <c r="AC26" s="91">
        <v>53.3</v>
      </c>
      <c r="AD26" s="88"/>
      <c r="AE26" s="87"/>
      <c r="AF26" s="4">
        <v>53.3</v>
      </c>
    </row>
    <row r="27" spans="4:32" ht="20.25" customHeight="1" x14ac:dyDescent="0.25">
      <c r="E27" s="89" t="s">
        <v>29</v>
      </c>
      <c r="F27" s="88"/>
      <c r="G27" s="88"/>
      <c r="H27" s="88"/>
      <c r="I27" s="90"/>
      <c r="J27" s="122">
        <v>0</v>
      </c>
      <c r="K27" s="87"/>
      <c r="L27" s="122">
        <v>0</v>
      </c>
      <c r="M27" s="87"/>
      <c r="N27" s="122">
        <v>0</v>
      </c>
      <c r="O27" s="87"/>
      <c r="P27" s="122">
        <v>0</v>
      </c>
      <c r="Q27" s="88"/>
      <c r="R27" s="87"/>
      <c r="S27" s="122">
        <v>0</v>
      </c>
      <c r="T27" s="87"/>
      <c r="U27" s="122">
        <v>0</v>
      </c>
      <c r="V27" s="87"/>
      <c r="W27" s="122">
        <v>0</v>
      </c>
      <c r="X27" s="88"/>
      <c r="Y27" s="88"/>
      <c r="Z27" s="88"/>
      <c r="AA27" s="87"/>
      <c r="AB27" s="3">
        <v>0</v>
      </c>
      <c r="AC27" s="91">
        <v>0</v>
      </c>
      <c r="AD27" s="88"/>
      <c r="AE27" s="87"/>
      <c r="AF27" s="4">
        <v>0</v>
      </c>
    </row>
    <row r="28" spans="4:32" ht="13.15" customHeight="1" x14ac:dyDescent="0.25">
      <c r="E28" s="89" t="s">
        <v>30</v>
      </c>
      <c r="F28" s="88"/>
      <c r="G28" s="88"/>
      <c r="H28" s="88"/>
      <c r="I28" s="90"/>
      <c r="J28" s="122">
        <v>20.2</v>
      </c>
      <c r="K28" s="87"/>
      <c r="L28" s="122">
        <v>20.100000000000001</v>
      </c>
      <c r="M28" s="87"/>
      <c r="N28" s="122">
        <v>20</v>
      </c>
      <c r="O28" s="87"/>
      <c r="P28" s="122">
        <v>20.100000000000001</v>
      </c>
      <c r="Q28" s="88"/>
      <c r="R28" s="87"/>
      <c r="S28" s="122">
        <v>20.100000000000001</v>
      </c>
      <c r="T28" s="87"/>
      <c r="U28" s="122">
        <v>10.4</v>
      </c>
      <c r="V28" s="87"/>
      <c r="W28" s="122">
        <v>10.4</v>
      </c>
      <c r="X28" s="88"/>
      <c r="Y28" s="88"/>
      <c r="Z28" s="88"/>
      <c r="AA28" s="87"/>
      <c r="AB28" s="3">
        <v>10.3</v>
      </c>
      <c r="AC28" s="91">
        <v>10.199999999999999</v>
      </c>
      <c r="AD28" s="88"/>
      <c r="AE28" s="87"/>
      <c r="AF28" s="4">
        <v>10.199999999999999</v>
      </c>
    </row>
    <row r="29" spans="4:32" ht="13.15" customHeight="1" x14ac:dyDescent="0.25">
      <c r="E29" s="89" t="s">
        <v>31</v>
      </c>
      <c r="F29" s="88"/>
      <c r="G29" s="88"/>
      <c r="H29" s="88"/>
      <c r="I29" s="90"/>
      <c r="J29" s="121"/>
      <c r="K29" s="87"/>
      <c r="L29" s="121"/>
      <c r="M29" s="87"/>
      <c r="N29" s="121"/>
      <c r="O29" s="87"/>
      <c r="P29" s="121"/>
      <c r="Q29" s="88"/>
      <c r="R29" s="87"/>
      <c r="S29" s="121"/>
      <c r="T29" s="87"/>
      <c r="U29" s="121"/>
      <c r="V29" s="87"/>
      <c r="W29" s="121"/>
      <c r="X29" s="88"/>
      <c r="Y29" s="88"/>
      <c r="Z29" s="88"/>
      <c r="AA29" s="87"/>
      <c r="AB29" s="5"/>
      <c r="AC29" s="86"/>
      <c r="AD29" s="88"/>
      <c r="AE29" s="87"/>
      <c r="AF29" s="6"/>
    </row>
    <row r="30" spans="4:32" ht="13.15" customHeight="1" x14ac:dyDescent="0.25">
      <c r="E30" s="89" t="s">
        <v>32</v>
      </c>
      <c r="F30" s="88"/>
      <c r="G30" s="88"/>
      <c r="H30" s="88"/>
      <c r="I30" s="90"/>
      <c r="J30" s="121"/>
      <c r="K30" s="87"/>
      <c r="L30" s="121"/>
      <c r="M30" s="87"/>
      <c r="N30" s="121"/>
      <c r="O30" s="87"/>
      <c r="P30" s="121"/>
      <c r="Q30" s="88"/>
      <c r="R30" s="87"/>
      <c r="S30" s="121"/>
      <c r="T30" s="87"/>
      <c r="U30" s="121"/>
      <c r="V30" s="87"/>
      <c r="W30" s="121"/>
      <c r="X30" s="88"/>
      <c r="Y30" s="88"/>
      <c r="Z30" s="88"/>
      <c r="AA30" s="87"/>
      <c r="AB30" s="5"/>
      <c r="AC30" s="86"/>
      <c r="AD30" s="88"/>
      <c r="AE30" s="87"/>
      <c r="AF30" s="6"/>
    </row>
    <row r="31" spans="4:32" ht="20.25" customHeight="1" x14ac:dyDescent="0.25">
      <c r="E31" s="89" t="s">
        <v>33</v>
      </c>
      <c r="F31" s="88"/>
      <c r="G31" s="88"/>
      <c r="H31" s="88"/>
      <c r="I31" s="90"/>
      <c r="J31" s="124">
        <v>0.998</v>
      </c>
      <c r="K31" s="87"/>
      <c r="L31" s="124">
        <v>0.998</v>
      </c>
      <c r="M31" s="87"/>
      <c r="N31" s="124">
        <v>0.998</v>
      </c>
      <c r="O31" s="87"/>
      <c r="P31" s="124">
        <v>0.998</v>
      </c>
      <c r="Q31" s="88"/>
      <c r="R31" s="87"/>
      <c r="S31" s="124">
        <v>0.998</v>
      </c>
      <c r="T31" s="87"/>
      <c r="U31" s="124">
        <v>0.94499999999999995</v>
      </c>
      <c r="V31" s="87"/>
      <c r="W31" s="124">
        <v>0.94499999999999995</v>
      </c>
      <c r="X31" s="88"/>
      <c r="Y31" s="88"/>
      <c r="Z31" s="88"/>
      <c r="AA31" s="87"/>
      <c r="AB31" s="7">
        <v>0.94499999999999995</v>
      </c>
      <c r="AC31" s="94">
        <v>0.94499999999999995</v>
      </c>
      <c r="AD31" s="88"/>
      <c r="AE31" s="87"/>
      <c r="AF31" s="8">
        <v>0.94499999999999995</v>
      </c>
    </row>
    <row r="32" spans="4:32" ht="13.15" customHeight="1" x14ac:dyDescent="0.25">
      <c r="E32" s="89" t="s">
        <v>34</v>
      </c>
      <c r="F32" s="88"/>
      <c r="G32" s="88"/>
      <c r="H32" s="88"/>
      <c r="I32" s="90"/>
      <c r="J32" s="122">
        <v>27.2</v>
      </c>
      <c r="K32" s="87"/>
      <c r="L32" s="122">
        <v>27.2</v>
      </c>
      <c r="M32" s="87"/>
      <c r="N32" s="122">
        <v>27.2</v>
      </c>
      <c r="O32" s="87"/>
      <c r="P32" s="122">
        <v>27.2</v>
      </c>
      <c r="Q32" s="88"/>
      <c r="R32" s="87"/>
      <c r="S32" s="122">
        <v>27.2</v>
      </c>
      <c r="T32" s="87"/>
      <c r="U32" s="122">
        <v>29.8</v>
      </c>
      <c r="V32" s="87"/>
      <c r="W32" s="122">
        <v>29.8</v>
      </c>
      <c r="X32" s="88"/>
      <c r="Y32" s="88"/>
      <c r="Z32" s="88"/>
      <c r="AA32" s="87"/>
      <c r="AB32" s="3">
        <v>29.8</v>
      </c>
      <c r="AC32" s="91">
        <v>29.8</v>
      </c>
      <c r="AD32" s="88"/>
      <c r="AE32" s="87"/>
      <c r="AF32" s="4">
        <v>29.8</v>
      </c>
    </row>
    <row r="33" spans="5:32" ht="13.15" customHeight="1" x14ac:dyDescent="0.25">
      <c r="E33" s="92" t="s">
        <v>35</v>
      </c>
      <c r="F33" s="88"/>
      <c r="G33" s="88"/>
      <c r="H33" s="88"/>
      <c r="I33" s="90"/>
      <c r="J33" s="123">
        <v>18.5</v>
      </c>
      <c r="K33" s="87"/>
      <c r="L33" s="123">
        <v>18.399999999999999</v>
      </c>
      <c r="M33" s="87"/>
      <c r="N33" s="123">
        <v>18.399999999999999</v>
      </c>
      <c r="O33" s="87"/>
      <c r="P33" s="123">
        <v>18.399999999999999</v>
      </c>
      <c r="Q33" s="88"/>
      <c r="R33" s="87"/>
      <c r="S33" s="123">
        <v>18.399999999999999</v>
      </c>
      <c r="T33" s="87"/>
      <c r="U33" s="123">
        <v>9.6999999999999993</v>
      </c>
      <c r="V33" s="87"/>
      <c r="W33" s="123">
        <v>9.6999999999999993</v>
      </c>
      <c r="X33" s="88"/>
      <c r="Y33" s="88"/>
      <c r="Z33" s="88"/>
      <c r="AA33" s="87"/>
      <c r="AB33" s="9">
        <v>9.6</v>
      </c>
      <c r="AC33" s="93">
        <v>9.5</v>
      </c>
      <c r="AD33" s="88"/>
      <c r="AE33" s="87"/>
      <c r="AF33" s="10">
        <v>9.5</v>
      </c>
    </row>
    <row r="34" spans="5:32" ht="20.25" customHeight="1" x14ac:dyDescent="0.25">
      <c r="E34" s="89" t="s">
        <v>36</v>
      </c>
      <c r="F34" s="88"/>
      <c r="G34" s="88"/>
      <c r="H34" s="88"/>
      <c r="I34" s="90"/>
      <c r="J34" s="121">
        <v>0.9</v>
      </c>
      <c r="K34" s="87"/>
      <c r="L34" s="121">
        <v>0.9</v>
      </c>
      <c r="M34" s="87"/>
      <c r="N34" s="121">
        <v>0.9</v>
      </c>
      <c r="O34" s="87"/>
      <c r="P34" s="121">
        <v>0.9</v>
      </c>
      <c r="Q34" s="88"/>
      <c r="R34" s="87"/>
      <c r="S34" s="121">
        <v>0.9</v>
      </c>
      <c r="T34" s="87"/>
      <c r="U34" s="121">
        <v>0.5</v>
      </c>
      <c r="V34" s="87"/>
      <c r="W34" s="121">
        <v>0.5</v>
      </c>
      <c r="X34" s="88"/>
      <c r="Y34" s="88"/>
      <c r="Z34" s="88"/>
      <c r="AA34" s="87"/>
      <c r="AB34" s="11">
        <v>0.5</v>
      </c>
      <c r="AC34" s="86">
        <v>0.5</v>
      </c>
      <c r="AD34" s="88"/>
      <c r="AE34" s="87"/>
      <c r="AF34" s="12">
        <v>0.5</v>
      </c>
    </row>
    <row r="35" spans="5:32" ht="20.25" customHeight="1" x14ac:dyDescent="0.25">
      <c r="E35" s="89" t="s">
        <v>37</v>
      </c>
      <c r="F35" s="88"/>
      <c r="G35" s="88"/>
      <c r="H35" s="88"/>
      <c r="I35" s="90"/>
      <c r="J35" s="121" t="s">
        <v>453</v>
      </c>
      <c r="K35" s="87"/>
      <c r="L35" s="121" t="s">
        <v>453</v>
      </c>
      <c r="M35" s="87"/>
      <c r="N35" s="121" t="s">
        <v>453</v>
      </c>
      <c r="O35" s="87"/>
      <c r="P35" s="121" t="s">
        <v>453</v>
      </c>
      <c r="Q35" s="88"/>
      <c r="R35" s="87"/>
      <c r="S35" s="121" t="s">
        <v>453</v>
      </c>
      <c r="T35" s="87"/>
      <c r="U35" s="121" t="s">
        <v>453</v>
      </c>
      <c r="V35" s="87"/>
      <c r="W35" s="121" t="s">
        <v>453</v>
      </c>
      <c r="X35" s="88"/>
      <c r="Y35" s="88"/>
      <c r="Z35" s="88"/>
      <c r="AA35" s="87"/>
      <c r="AB35" s="5" t="s">
        <v>453</v>
      </c>
      <c r="AC35" s="86" t="s">
        <v>453</v>
      </c>
      <c r="AD35" s="88"/>
      <c r="AE35" s="87"/>
      <c r="AF35" s="6" t="s">
        <v>453</v>
      </c>
    </row>
    <row r="36" spans="5:32" ht="13.15" customHeight="1" x14ac:dyDescent="0.25">
      <c r="E36" s="89" t="s">
        <v>39</v>
      </c>
      <c r="F36" s="88"/>
      <c r="G36" s="88"/>
      <c r="H36" s="88"/>
      <c r="I36" s="90"/>
      <c r="J36" s="121"/>
      <c r="K36" s="87"/>
      <c r="L36" s="121"/>
      <c r="M36" s="87"/>
      <c r="N36" s="121"/>
      <c r="O36" s="87"/>
      <c r="P36" s="121"/>
      <c r="Q36" s="88"/>
      <c r="R36" s="87"/>
      <c r="S36" s="121"/>
      <c r="T36" s="87"/>
      <c r="U36" s="121"/>
      <c r="V36" s="87"/>
      <c r="W36" s="121"/>
      <c r="X36" s="88"/>
      <c r="Y36" s="88"/>
      <c r="Z36" s="88"/>
      <c r="AA36" s="87"/>
      <c r="AB36" s="5"/>
      <c r="AC36" s="86"/>
      <c r="AD36" s="88"/>
      <c r="AE36" s="87"/>
      <c r="AF36" s="6"/>
    </row>
    <row r="37" spans="5:32" x14ac:dyDescent="0.25">
      <c r="E37" s="89" t="s">
        <v>40</v>
      </c>
      <c r="F37" s="88"/>
      <c r="G37" s="88"/>
      <c r="H37" s="88"/>
      <c r="I37" s="90"/>
      <c r="J37" s="122">
        <v>0</v>
      </c>
      <c r="K37" s="87"/>
      <c r="L37" s="122">
        <v>0</v>
      </c>
      <c r="M37" s="87"/>
      <c r="N37" s="122">
        <v>0</v>
      </c>
      <c r="O37" s="87"/>
      <c r="P37" s="122">
        <v>0</v>
      </c>
      <c r="Q37" s="88"/>
      <c r="R37" s="87"/>
      <c r="S37" s="122">
        <v>0</v>
      </c>
      <c r="T37" s="87"/>
      <c r="U37" s="122">
        <v>0</v>
      </c>
      <c r="V37" s="87"/>
      <c r="W37" s="122">
        <v>0</v>
      </c>
      <c r="X37" s="88"/>
      <c r="Y37" s="88"/>
      <c r="Z37" s="88"/>
      <c r="AA37" s="87"/>
      <c r="AB37" s="3">
        <v>0</v>
      </c>
      <c r="AC37" s="91">
        <v>0</v>
      </c>
      <c r="AD37" s="88"/>
      <c r="AE37" s="87"/>
      <c r="AF37" s="4">
        <v>0</v>
      </c>
    </row>
    <row r="38" spans="5:32" ht="20.25" customHeight="1" x14ac:dyDescent="0.25">
      <c r="E38" s="89" t="s">
        <v>41</v>
      </c>
      <c r="F38" s="88"/>
      <c r="G38" s="88"/>
      <c r="H38" s="88"/>
      <c r="I38" s="90"/>
      <c r="J38" s="122">
        <v>0</v>
      </c>
      <c r="K38" s="87"/>
      <c r="L38" s="122">
        <v>0</v>
      </c>
      <c r="M38" s="87"/>
      <c r="N38" s="122">
        <v>0</v>
      </c>
      <c r="O38" s="87"/>
      <c r="P38" s="122">
        <v>0</v>
      </c>
      <c r="Q38" s="88"/>
      <c r="R38" s="87"/>
      <c r="S38" s="122">
        <v>0</v>
      </c>
      <c r="T38" s="87"/>
      <c r="U38" s="122">
        <v>0</v>
      </c>
      <c r="V38" s="87"/>
      <c r="W38" s="122">
        <v>0</v>
      </c>
      <c r="X38" s="88"/>
      <c r="Y38" s="88"/>
      <c r="Z38" s="88"/>
      <c r="AA38" s="87"/>
      <c r="AB38" s="3">
        <v>0</v>
      </c>
      <c r="AC38" s="91">
        <v>0</v>
      </c>
      <c r="AD38" s="88"/>
      <c r="AE38" s="87"/>
      <c r="AF38" s="4">
        <v>0</v>
      </c>
    </row>
    <row r="39" spans="5:32" x14ac:dyDescent="0.25">
      <c r="E39" s="89" t="s">
        <v>42</v>
      </c>
      <c r="F39" s="88"/>
      <c r="G39" s="88"/>
      <c r="H39" s="88"/>
      <c r="I39" s="90"/>
      <c r="J39" s="122">
        <v>2.2000000000000002</v>
      </c>
      <c r="K39" s="87"/>
      <c r="L39" s="122">
        <v>2.2000000000000002</v>
      </c>
      <c r="M39" s="87"/>
      <c r="N39" s="122">
        <v>2.2000000000000002</v>
      </c>
      <c r="O39" s="87"/>
      <c r="P39" s="122">
        <v>2.2000000000000002</v>
      </c>
      <c r="Q39" s="88"/>
      <c r="R39" s="87"/>
      <c r="S39" s="122">
        <v>2.2000000000000002</v>
      </c>
      <c r="T39" s="87"/>
      <c r="U39" s="122">
        <v>2.2000000000000002</v>
      </c>
      <c r="V39" s="87"/>
      <c r="W39" s="122">
        <v>2.2000000000000002</v>
      </c>
      <c r="X39" s="88"/>
      <c r="Y39" s="88"/>
      <c r="Z39" s="88"/>
      <c r="AA39" s="87"/>
      <c r="AB39" s="3">
        <v>2.2000000000000002</v>
      </c>
      <c r="AC39" s="91">
        <v>2.2000000000000002</v>
      </c>
      <c r="AD39" s="88"/>
      <c r="AE39" s="87"/>
      <c r="AF39" s="4">
        <v>2.2000000000000002</v>
      </c>
    </row>
    <row r="40" spans="5:32" x14ac:dyDescent="0.25">
      <c r="E40" s="89" t="s">
        <v>43</v>
      </c>
      <c r="F40" s="88"/>
      <c r="G40" s="88"/>
      <c r="H40" s="88"/>
      <c r="I40" s="90"/>
      <c r="J40" s="122">
        <v>0</v>
      </c>
      <c r="K40" s="87"/>
      <c r="L40" s="122">
        <v>0</v>
      </c>
      <c r="M40" s="87"/>
      <c r="N40" s="122">
        <v>0</v>
      </c>
      <c r="O40" s="87"/>
      <c r="P40" s="122">
        <v>0</v>
      </c>
      <c r="Q40" s="88"/>
      <c r="R40" s="87"/>
      <c r="S40" s="122">
        <v>0</v>
      </c>
      <c r="T40" s="87"/>
      <c r="U40" s="122">
        <v>0</v>
      </c>
      <c r="V40" s="87"/>
      <c r="W40" s="122">
        <v>0</v>
      </c>
      <c r="X40" s="88"/>
      <c r="Y40" s="88"/>
      <c r="Z40" s="88"/>
      <c r="AA40" s="87"/>
      <c r="AB40" s="3">
        <v>0</v>
      </c>
      <c r="AC40" s="91">
        <v>0</v>
      </c>
      <c r="AD40" s="88"/>
      <c r="AE40" s="87"/>
      <c r="AF40" s="4">
        <v>0</v>
      </c>
    </row>
    <row r="41" spans="5:32" x14ac:dyDescent="0.25">
      <c r="E41" s="89" t="s">
        <v>44</v>
      </c>
      <c r="F41" s="88"/>
      <c r="G41" s="88"/>
      <c r="H41" s="88"/>
      <c r="I41" s="90"/>
      <c r="J41" s="122">
        <v>1</v>
      </c>
      <c r="K41" s="87"/>
      <c r="L41" s="122">
        <v>1</v>
      </c>
      <c r="M41" s="87"/>
      <c r="N41" s="122">
        <v>1</v>
      </c>
      <c r="O41" s="87"/>
      <c r="P41" s="122">
        <v>1</v>
      </c>
      <c r="Q41" s="88"/>
      <c r="R41" s="87"/>
      <c r="S41" s="122">
        <v>1</v>
      </c>
      <c r="T41" s="87"/>
      <c r="U41" s="122">
        <v>1</v>
      </c>
      <c r="V41" s="87"/>
      <c r="W41" s="122">
        <v>1</v>
      </c>
      <c r="X41" s="88"/>
      <c r="Y41" s="88"/>
      <c r="Z41" s="88"/>
      <c r="AA41" s="87"/>
      <c r="AB41" s="3">
        <v>1</v>
      </c>
      <c r="AC41" s="91">
        <v>1</v>
      </c>
      <c r="AD41" s="88"/>
      <c r="AE41" s="87"/>
      <c r="AF41" s="4">
        <v>1</v>
      </c>
    </row>
    <row r="42" spans="5:32" x14ac:dyDescent="0.25">
      <c r="E42" s="89" t="s">
        <v>45</v>
      </c>
      <c r="F42" s="88"/>
      <c r="G42" s="88"/>
      <c r="H42" s="88"/>
      <c r="I42" s="90"/>
      <c r="J42" s="122">
        <v>0</v>
      </c>
      <c r="K42" s="87"/>
      <c r="L42" s="122">
        <v>0</v>
      </c>
      <c r="M42" s="87"/>
      <c r="N42" s="122">
        <v>0</v>
      </c>
      <c r="O42" s="87"/>
      <c r="P42" s="122">
        <v>0</v>
      </c>
      <c r="Q42" s="88"/>
      <c r="R42" s="87"/>
      <c r="S42" s="122">
        <v>0</v>
      </c>
      <c r="T42" s="87"/>
      <c r="U42" s="122">
        <v>0</v>
      </c>
      <c r="V42" s="87"/>
      <c r="W42" s="122">
        <v>0</v>
      </c>
      <c r="X42" s="88"/>
      <c r="Y42" s="88"/>
      <c r="Z42" s="88"/>
      <c r="AA42" s="87"/>
      <c r="AB42" s="3">
        <v>0</v>
      </c>
      <c r="AC42" s="91">
        <v>0</v>
      </c>
      <c r="AD42" s="88"/>
      <c r="AE42" s="87"/>
      <c r="AF42" s="4">
        <v>0</v>
      </c>
    </row>
    <row r="43" spans="5:32" x14ac:dyDescent="0.25">
      <c r="E43" s="89" t="s">
        <v>46</v>
      </c>
      <c r="F43" s="88"/>
      <c r="G43" s="88"/>
      <c r="H43" s="88"/>
      <c r="I43" s="90"/>
      <c r="J43" s="121"/>
      <c r="K43" s="87"/>
      <c r="L43" s="121"/>
      <c r="M43" s="87"/>
      <c r="N43" s="121"/>
      <c r="O43" s="87"/>
      <c r="P43" s="121"/>
      <c r="Q43" s="88"/>
      <c r="R43" s="87"/>
      <c r="S43" s="121"/>
      <c r="T43" s="87"/>
      <c r="U43" s="121"/>
      <c r="V43" s="87"/>
      <c r="W43" s="121"/>
      <c r="X43" s="88"/>
      <c r="Y43" s="88"/>
      <c r="Z43" s="88"/>
      <c r="AA43" s="87"/>
      <c r="AB43" s="5"/>
      <c r="AC43" s="86"/>
      <c r="AD43" s="88"/>
      <c r="AE43" s="87"/>
      <c r="AF43" s="6"/>
    </row>
    <row r="44" spans="5:32" x14ac:dyDescent="0.25">
      <c r="E44" s="89" t="s">
        <v>47</v>
      </c>
      <c r="F44" s="88"/>
      <c r="G44" s="88"/>
      <c r="H44" s="88"/>
      <c r="I44" s="90"/>
      <c r="J44" s="121"/>
      <c r="K44" s="87"/>
      <c r="L44" s="121"/>
      <c r="M44" s="87"/>
      <c r="N44" s="121"/>
      <c r="O44" s="87"/>
      <c r="P44" s="121"/>
      <c r="Q44" s="88"/>
      <c r="R44" s="87"/>
      <c r="S44" s="121"/>
      <c r="T44" s="87"/>
      <c r="U44" s="121"/>
      <c r="V44" s="87"/>
      <c r="W44" s="121"/>
      <c r="X44" s="88"/>
      <c r="Y44" s="88"/>
      <c r="Z44" s="88"/>
      <c r="AA44" s="87"/>
      <c r="AB44" s="5"/>
      <c r="AC44" s="86"/>
      <c r="AD44" s="88"/>
      <c r="AE44" s="87"/>
      <c r="AF44" s="6"/>
    </row>
    <row r="45" spans="5:32" ht="18" x14ac:dyDescent="0.25">
      <c r="E45" s="89" t="s">
        <v>48</v>
      </c>
      <c r="F45" s="88"/>
      <c r="G45" s="88"/>
      <c r="H45" s="88"/>
      <c r="I45" s="90"/>
      <c r="J45" s="121" t="s">
        <v>59</v>
      </c>
      <c r="K45" s="87"/>
      <c r="L45" s="121" t="s">
        <v>59</v>
      </c>
      <c r="M45" s="87"/>
      <c r="N45" s="121" t="s">
        <v>59</v>
      </c>
      <c r="O45" s="87"/>
      <c r="P45" s="121" t="s">
        <v>59</v>
      </c>
      <c r="Q45" s="88"/>
      <c r="R45" s="87"/>
      <c r="S45" s="121" t="s">
        <v>59</v>
      </c>
      <c r="T45" s="87"/>
      <c r="U45" s="121" t="s">
        <v>59</v>
      </c>
      <c r="V45" s="87"/>
      <c r="W45" s="121" t="s">
        <v>59</v>
      </c>
      <c r="X45" s="88"/>
      <c r="Y45" s="88"/>
      <c r="Z45" s="88"/>
      <c r="AA45" s="87"/>
      <c r="AB45" s="5" t="s">
        <v>59</v>
      </c>
      <c r="AC45" s="86" t="s">
        <v>59</v>
      </c>
      <c r="AD45" s="88"/>
      <c r="AE45" s="87"/>
      <c r="AF45" s="6" t="s">
        <v>59</v>
      </c>
    </row>
    <row r="46" spans="5:32" x14ac:dyDescent="0.25">
      <c r="E46" s="82" t="s">
        <v>50</v>
      </c>
      <c r="F46" s="83"/>
      <c r="G46" s="83"/>
      <c r="H46" s="83"/>
      <c r="I46" s="84"/>
      <c r="J46" s="119" t="s">
        <v>51</v>
      </c>
      <c r="K46" s="78"/>
      <c r="L46" s="119" t="s">
        <v>51</v>
      </c>
      <c r="M46" s="78"/>
      <c r="N46" s="119" t="s">
        <v>51</v>
      </c>
      <c r="O46" s="78"/>
      <c r="P46" s="119" t="s">
        <v>51</v>
      </c>
      <c r="Q46" s="85"/>
      <c r="R46" s="78"/>
      <c r="S46" s="119" t="s">
        <v>51</v>
      </c>
      <c r="T46" s="78"/>
      <c r="U46" s="120" t="s">
        <v>51</v>
      </c>
      <c r="V46" s="80"/>
      <c r="W46" s="120" t="s">
        <v>51</v>
      </c>
      <c r="X46" s="81"/>
      <c r="Y46" s="81"/>
      <c r="Z46" s="81"/>
      <c r="AA46" s="80"/>
      <c r="AB46" s="14" t="s">
        <v>51</v>
      </c>
      <c r="AC46" s="79" t="s">
        <v>51</v>
      </c>
      <c r="AD46" s="81"/>
      <c r="AE46" s="80"/>
      <c r="AF46" s="15" t="s">
        <v>51</v>
      </c>
    </row>
    <row r="47" spans="5:32" ht="0" hidden="1" customHeight="1" x14ac:dyDescent="0.25"/>
    <row r="48" spans="5:32" ht="15.95" customHeight="1" x14ac:dyDescent="0.25">
      <c r="E48" s="22" t="s">
        <v>1285</v>
      </c>
    </row>
    <row r="49" ht="2.4500000000000002" customHeight="1" x14ac:dyDescent="0.25"/>
    <row r="50" ht="0.6" customHeight="1" x14ac:dyDescent="0.25"/>
    <row r="51" ht="0" hidden="1" customHeight="1" x14ac:dyDescent="0.25"/>
  </sheetData>
  <sheetProtection algorithmName="SHA-512" hashValue="unCiROuDcSHp4xC4f0O7ufu1ap5JXGKXuNyIvemVJ37zPWUZimYpTxFRiNYUXJxO8dKireF0hJ7SpjacqyUgcw==" saltValue="B8NpwIMR1NBbso9sWvNvfg==" spinCount="100000" sheet="1" objects="1" scenarios="1"/>
  <mergeCells count="216">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3:I43"/>
    <mergeCell ref="J43:K43"/>
    <mergeCell ref="L43:M43"/>
    <mergeCell ref="N43:O43"/>
    <mergeCell ref="P43:R43"/>
    <mergeCell ref="S43:T43"/>
    <mergeCell ref="U43:V43"/>
    <mergeCell ref="W43:AA43"/>
    <mergeCell ref="AC43:AE43"/>
    <mergeCell ref="E42:I42"/>
    <mergeCell ref="J42:K42"/>
    <mergeCell ref="L42:M42"/>
    <mergeCell ref="N42:O42"/>
    <mergeCell ref="P42:R42"/>
    <mergeCell ref="S44:T44"/>
    <mergeCell ref="U44:V44"/>
    <mergeCell ref="W44:AA44"/>
    <mergeCell ref="AC44:AE44"/>
    <mergeCell ref="E45:I45"/>
    <mergeCell ref="J45:K45"/>
    <mergeCell ref="L45:M45"/>
    <mergeCell ref="N45:O45"/>
    <mergeCell ref="P45:R45"/>
    <mergeCell ref="S45:T45"/>
    <mergeCell ref="U45:V45"/>
    <mergeCell ref="W45:AA45"/>
    <mergeCell ref="AC45:AE45"/>
    <mergeCell ref="E44:I44"/>
    <mergeCell ref="J44:K44"/>
    <mergeCell ref="L44:M44"/>
    <mergeCell ref="N44:O44"/>
    <mergeCell ref="P44:R44"/>
    <mergeCell ref="S46:T46"/>
    <mergeCell ref="U46:V46"/>
    <mergeCell ref="W46:AA46"/>
    <mergeCell ref="AC46:AE46"/>
    <mergeCell ref="E46:I46"/>
    <mergeCell ref="J46:K46"/>
    <mergeCell ref="L46:M46"/>
    <mergeCell ref="N46:O46"/>
    <mergeCell ref="P46:R46"/>
  </mergeCells>
  <hyperlinks>
    <hyperlink ref="E48" location="INDEX!A1" display="Return to Index" xr:uid="{C8453A33-5270-4D1A-BA66-294F48DE746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GLFS - Friend Street (66/11kV)</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0 xmlns="e38be7af-2a2e-420f-a649-d9f6ca6efbed">1</Order0>
    <Images xmlns="e38be7af-2a2e-420f-a649-d9f6ca6efbe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6388308349D941825729FE44EC4AE3" ma:contentTypeVersion="14" ma:contentTypeDescription="Create a new document." ma:contentTypeScope="" ma:versionID="4bfc454778139cb48205b0e3cd30ea3c">
  <xsd:schema xmlns:xsd="http://www.w3.org/2001/XMLSchema" xmlns:xs="http://www.w3.org/2001/XMLSchema" xmlns:p="http://schemas.microsoft.com/office/2006/metadata/properties" xmlns:ns2="e38be7af-2a2e-420f-a649-d9f6ca6efbed" targetNamespace="http://schemas.microsoft.com/office/2006/metadata/properties" ma:root="true" ma:fieldsID="f024e1dc51d25d233cdf20b7e1a79cc8" ns2:_="">
    <xsd:import namespace="e38be7af-2a2e-420f-a649-d9f6ca6efbed"/>
    <xsd:element name="properties">
      <xsd:complexType>
        <xsd:sequence>
          <xsd:element name="documentManagement">
            <xsd:complexType>
              <xsd:all>
                <xsd:element ref="ns2:MediaServiceMetadata" minOccurs="0"/>
                <xsd:element ref="ns2:MediaServiceFastMetadata" minOccurs="0"/>
                <xsd:element ref="ns2:Order0"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Image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8be7af-2a2e-420f-a649-d9f6ca6ef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Order0" ma:index="10" nillable="true" ma:displayName="Order" ma:internalName="Order0">
      <xsd:simpleType>
        <xsd:restriction base="dms:Number"/>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Images" ma:index="17" nillable="true" ma:displayName="Images" ma:internalName="Images">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0914E270-E996-4679-8A50-C1F0641FD3DE}">
  <ds:schemaRefs>
    <ds:schemaRef ds:uri="http://schemas.microsoft.com/office/infopath/2007/PartnerControls"/>
    <ds:schemaRef ds:uri="e38be7af-2a2e-420f-a649-d9f6ca6efbed"/>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047A8BA6-A787-4096-9DCB-95343E541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8be7af-2a2e-420f-a649-d9f6ca6ef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BFF610-7FED-4CD4-8EC1-E6B8FAA644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291</vt:i4>
      </vt:variant>
    </vt:vector>
  </HeadingPairs>
  <TitlesOfParts>
    <vt:vector size="291" baseType="lpstr">
      <vt:lpstr>Disclaimer</vt:lpstr>
      <vt:lpstr>Introduction &amp; Notes</vt:lpstr>
      <vt:lpstr>INDEX</vt:lpstr>
      <vt:lpstr>AGWA</vt:lpstr>
      <vt:lpstr>AITK</vt:lpstr>
      <vt:lpstr>ALLO</vt:lpstr>
      <vt:lpstr>ALSH</vt:lpstr>
      <vt:lpstr>ALST</vt:lpstr>
      <vt:lpstr>ATHE</vt:lpstr>
      <vt:lpstr>AWOO</vt:lpstr>
      <vt:lpstr>AYRZ</vt:lpstr>
      <vt:lpstr>BALB</vt:lpstr>
      <vt:lpstr>BAMB</vt:lpstr>
      <vt:lpstr>BARC</vt:lpstr>
      <vt:lpstr>BARG</vt:lpstr>
      <vt:lpstr>BARR</vt:lpstr>
      <vt:lpstr>BEGA</vt:lpstr>
      <vt:lpstr>BERS</vt:lpstr>
      <vt:lpstr>BEWE</vt:lpstr>
      <vt:lpstr>BILO</vt:lpstr>
      <vt:lpstr>BING</vt:lpstr>
      <vt:lpstr>BLAC</vt:lpstr>
      <vt:lpstr>BLAK</vt:lpstr>
      <vt:lpstr>BLRI</vt:lpstr>
      <vt:lpstr>BLUE</vt:lpstr>
      <vt:lpstr>BODA</vt:lpstr>
      <vt:lpstr>BOHL</vt:lpstr>
      <vt:lpstr>BORE</vt:lpstr>
      <vt:lpstr>BOWE</vt:lpstr>
      <vt:lpstr>BROX</vt:lpstr>
      <vt:lpstr>BUCE</vt:lpstr>
      <vt:lpstr>BULL</vt:lpstr>
      <vt:lpstr>BUND</vt:lpstr>
      <vt:lpstr>CACI</vt:lpstr>
      <vt:lpstr>CAFE</vt:lpstr>
      <vt:lpstr>CALE</vt:lpstr>
      <vt:lpstr>CALL</vt:lpstr>
      <vt:lpstr>CANN</vt:lpstr>
      <vt:lpstr>CANO</vt:lpstr>
      <vt:lpstr>CARI</vt:lpstr>
      <vt:lpstr>CARM</vt:lpstr>
      <vt:lpstr>CAST</vt:lpstr>
      <vt:lpstr>CAUP</vt:lpstr>
      <vt:lpstr>CAWD</vt:lpstr>
      <vt:lpstr>CEPL</vt:lpstr>
      <vt:lpstr>CHAL</vt:lpstr>
      <vt:lpstr>CHAR</vt:lpstr>
      <vt:lpstr>CHIA</vt:lpstr>
      <vt:lpstr>CHIL</vt:lpstr>
      <vt:lpstr>CHIN</vt:lpstr>
      <vt:lpstr>CHTO</vt:lpstr>
      <vt:lpstr>CHTW</vt:lpstr>
      <vt:lpstr>CHUM</vt:lpstr>
      <vt:lpstr>CLBS</vt:lpstr>
      <vt:lpstr>CLER</vt:lpstr>
      <vt:lpstr>CLIF</vt:lpstr>
      <vt:lpstr>CLIN</vt:lpstr>
      <vt:lpstr>CLON</vt:lpstr>
      <vt:lpstr>CLSO</vt:lpstr>
      <vt:lpstr>COLU</vt:lpstr>
      <vt:lpstr>COME</vt:lpstr>
      <vt:lpstr>COOK</vt:lpstr>
      <vt:lpstr>COOM</vt:lpstr>
      <vt:lpstr>CRAI</vt:lpstr>
      <vt:lpstr>CRAN</vt:lpstr>
      <vt:lpstr>CRED</vt:lpstr>
      <vt:lpstr>CRNE</vt:lpstr>
      <vt:lpstr>CROY</vt:lpstr>
      <vt:lpstr>CUNN</vt:lpstr>
      <vt:lpstr>DACE</vt:lpstr>
      <vt:lpstr>DAGL</vt:lpstr>
      <vt:lpstr>DEGI</vt:lpstr>
      <vt:lpstr>DIMB</vt:lpstr>
      <vt:lpstr>DISR</vt:lpstr>
      <vt:lpstr>DURO</vt:lpstr>
      <vt:lpstr>DYSA</vt:lpstr>
      <vt:lpstr>EAAY</vt:lpstr>
      <vt:lpstr>EABU</vt:lpstr>
      <vt:lpstr>EATO</vt:lpstr>
      <vt:lpstr>EDMO</vt:lpstr>
      <vt:lpstr>EIDS</vt:lpstr>
      <vt:lpstr>ELRO</vt:lpstr>
      <vt:lpstr>EMER</vt:lpstr>
      <vt:lpstr>ETON</vt:lpstr>
      <vt:lpstr>EUDA</vt:lpstr>
      <vt:lpstr>EVEL</vt:lpstr>
      <vt:lpstr>FARL</vt:lpstr>
      <vt:lpstr>FARN</vt:lpstr>
      <vt:lpstr>FREN</vt:lpstr>
      <vt:lpstr>GARB</vt:lpstr>
      <vt:lpstr>GAYN</vt:lpstr>
      <vt:lpstr>GEOR</vt:lpstr>
      <vt:lpstr>GEOR1</vt:lpstr>
      <vt:lpstr>GIRU</vt:lpstr>
      <vt:lpstr>GIVE</vt:lpstr>
      <vt:lpstr>GLEE</vt:lpstr>
      <vt:lpstr>GLEL</vt:lpstr>
      <vt:lpstr>GLEN</vt:lpstr>
      <vt:lpstr>GLFS</vt:lpstr>
      <vt:lpstr>GLNO</vt:lpstr>
      <vt:lpstr>GLSO</vt:lpstr>
      <vt:lpstr>GOOB</vt:lpstr>
      <vt:lpstr>GOOT</vt:lpstr>
      <vt:lpstr>Gracem</vt:lpstr>
      <vt:lpstr>GRCR</vt:lpstr>
      <vt:lpstr>GREN</vt:lpstr>
      <vt:lpstr>GUML</vt:lpstr>
      <vt:lpstr>GUTH</vt:lpstr>
      <vt:lpstr>HAPU</vt:lpstr>
      <vt:lpstr>HELE</vt:lpstr>
      <vt:lpstr>HEPA</vt:lpstr>
      <vt:lpstr>HIGH</vt:lpstr>
      <vt:lpstr>HILL</vt:lpstr>
      <vt:lpstr>HOHI</vt:lpstr>
      <vt:lpstr>HOWA</vt:lpstr>
      <vt:lpstr>HUGH</vt:lpstr>
      <vt:lpstr>ILBI</vt:lpstr>
      <vt:lpstr>INGH</vt:lpstr>
      <vt:lpstr>ISIS</vt:lpstr>
      <vt:lpstr>JAND</vt:lpstr>
      <vt:lpstr>JARV</vt:lpstr>
      <vt:lpstr>JUCR</vt:lpstr>
      <vt:lpstr>JUPO</vt:lpstr>
      <vt:lpstr>KAIM</vt:lpstr>
      <vt:lpstr>KALA</vt:lpstr>
      <vt:lpstr>KECE</vt:lpstr>
      <vt:lpstr>KESP</vt:lpstr>
      <vt:lpstr>KIDS</vt:lpstr>
      <vt:lpstr>KILK</vt:lpstr>
      <vt:lpstr>KILL</vt:lpstr>
      <vt:lpstr>KING</vt:lpstr>
      <vt:lpstr>KIRK</vt:lpstr>
      <vt:lpstr>KITO</vt:lpstr>
      <vt:lpstr>KOCR</vt:lpstr>
      <vt:lpstr>KOUM</vt:lpstr>
      <vt:lpstr>LACR</vt:lpstr>
      <vt:lpstr>LAKE</vt:lpstr>
      <vt:lpstr>LANN</vt:lpstr>
      <vt:lpstr>LAQU</vt:lpstr>
      <vt:lpstr>LARO</vt:lpstr>
      <vt:lpstr>LITT</vt:lpstr>
      <vt:lpstr>LOCR</vt:lpstr>
      <vt:lpstr>LONG</vt:lpstr>
      <vt:lpstr>LUCI</vt:lpstr>
      <vt:lpstr>LYLA</vt:lpstr>
      <vt:lpstr>MACI</vt:lpstr>
      <vt:lpstr>MACN</vt:lpstr>
      <vt:lpstr>MAFU</vt:lpstr>
      <vt:lpstr>MALC</vt:lpstr>
      <vt:lpstr>MARE</vt:lpstr>
      <vt:lpstr>MARY</vt:lpstr>
      <vt:lpstr>MASO</vt:lpstr>
      <vt:lpstr>MCCR</vt:lpstr>
      <vt:lpstr>MEAD</vt:lpstr>
      <vt:lpstr>MEAN</vt:lpstr>
      <vt:lpstr>MERI</vt:lpstr>
      <vt:lpstr>MERN</vt:lpstr>
      <vt:lpstr>MICO</vt:lpstr>
      <vt:lpstr>MIDD</vt:lpstr>
      <vt:lpstr>MILC</vt:lpstr>
      <vt:lpstr>MILE</vt:lpstr>
      <vt:lpstr>MILL</vt:lpstr>
      <vt:lpstr>MILM</vt:lpstr>
      <vt:lpstr>MING</vt:lpstr>
      <vt:lpstr>MIRA</vt:lpstr>
      <vt:lpstr>MITC</vt:lpstr>
      <vt:lpstr>MIVA</vt:lpstr>
      <vt:lpstr>MLEP</vt:lpstr>
      <vt:lpstr>MOBA</vt:lpstr>
      <vt:lpstr>MODA</vt:lpstr>
      <vt:lpstr>MOFO</vt:lpstr>
      <vt:lpstr>MOGA</vt:lpstr>
      <vt:lpstr>MOMO</vt:lpstr>
      <vt:lpstr>MOMR</vt:lpstr>
      <vt:lpstr>MOMW</vt:lpstr>
      <vt:lpstr>MONT</vt:lpstr>
      <vt:lpstr>MOOR</vt:lpstr>
      <vt:lpstr>MOPA</vt:lpstr>
      <vt:lpstr>MORA</vt:lpstr>
      <vt:lpstr>MORO</vt:lpstr>
      <vt:lpstr>MOSI</vt:lpstr>
      <vt:lpstr>MOSS</vt:lpstr>
      <vt:lpstr>MOUR</vt:lpstr>
      <vt:lpstr>MURG</vt:lpstr>
      <vt:lpstr>MUTA</vt:lpstr>
      <vt:lpstr>MUTO</vt:lpstr>
      <vt:lpstr>NANA</vt:lpstr>
      <vt:lpstr>NAND</vt:lpstr>
      <vt:lpstr>NEBO</vt:lpstr>
      <vt:lpstr>NESM</vt:lpstr>
      <vt:lpstr>NOCL</vt:lpstr>
      <vt:lpstr>NOMA</vt:lpstr>
      <vt:lpstr>NORM</vt:lpstr>
      <vt:lpstr>NORW</vt:lpstr>
      <vt:lpstr>NOST</vt:lpstr>
      <vt:lpstr>OAKE</vt:lpstr>
      <vt:lpstr>OONN</vt:lpstr>
      <vt:lpstr>OWAN</vt:lpstr>
      <vt:lpstr>PAMP</vt:lpstr>
      <vt:lpstr>PAND</vt:lpstr>
      <vt:lpstr>PARK</vt:lpstr>
      <vt:lpstr>PEAR</vt:lpstr>
      <vt:lpstr>PERA</vt:lpstr>
      <vt:lpstr>PIAL</vt:lpstr>
      <vt:lpstr>PINN</vt:lpstr>
      <vt:lpstr>PIRR</vt:lpstr>
      <vt:lpstr>PLAN</vt:lpstr>
      <vt:lpstr>PLEY</vt:lpstr>
      <vt:lpstr>POVE</vt:lpstr>
      <vt:lpstr>POZI</vt:lpstr>
      <vt:lpstr>PRMI</vt:lpstr>
      <vt:lpstr>PROT</vt:lpstr>
      <vt:lpstr>PURR</vt:lpstr>
      <vt:lpstr>QUIL</vt:lpstr>
      <vt:lpstr>RAGL</vt:lpstr>
      <vt:lpstr>RASM</vt:lpstr>
      <vt:lpstr>RAVE</vt:lpstr>
      <vt:lpstr>RAVN</vt:lpstr>
      <vt:lpstr>RICH</vt:lpstr>
      <vt:lpstr>ROEA</vt:lpstr>
      <vt:lpstr>ROGL</vt:lpstr>
      <vt:lpstr>ROLE</vt:lpstr>
      <vt:lpstr>ROLL</vt:lpstr>
      <vt:lpstr>ROMA</vt:lpstr>
      <vt:lpstr>ROPL</vt:lpstr>
      <vt:lpstr>ROSE</vt:lpstr>
      <vt:lpstr>ROSO</vt:lpstr>
      <vt:lpstr>ROST</vt:lpstr>
      <vt:lpstr>ROWE</vt:lpstr>
      <vt:lpstr>ROWO</vt:lpstr>
      <vt:lpstr>SAGE</vt:lpstr>
      <vt:lpstr>SAGT</vt:lpstr>
      <vt:lpstr>SARI</vt:lpstr>
      <vt:lpstr>SAUN</vt:lpstr>
      <vt:lpstr>SHUT</vt:lpstr>
      <vt:lpstr>SKIE</vt:lpstr>
      <vt:lpstr>SOBL</vt:lpstr>
      <vt:lpstr>SOBU</vt:lpstr>
      <vt:lpstr>SOKO</vt:lpstr>
      <vt:lpstr>SOMA</vt:lpstr>
      <vt:lpstr>SOTO</vt:lpstr>
      <vt:lpstr>STAM</vt:lpstr>
      <vt:lpstr>STAN</vt:lpstr>
      <vt:lpstr>STTO</vt:lpstr>
      <vt:lpstr>STUA</vt:lpstr>
      <vt:lpstr>T002</vt:lpstr>
      <vt:lpstr>T043</vt:lpstr>
      <vt:lpstr>T058</vt:lpstr>
      <vt:lpstr>T065</vt:lpstr>
      <vt:lpstr>T072</vt:lpstr>
      <vt:lpstr>T083</vt:lpstr>
      <vt:lpstr>T095</vt:lpstr>
      <vt:lpstr>T116</vt:lpstr>
      <vt:lpstr>T130</vt:lpstr>
      <vt:lpstr>T159</vt:lpstr>
      <vt:lpstr>T163</vt:lpstr>
      <vt:lpstr>T166</vt:lpstr>
      <vt:lpstr>T176</vt:lpstr>
      <vt:lpstr>T188</vt:lpstr>
      <vt:lpstr>T189</vt:lpstr>
      <vt:lpstr>T198</vt:lpstr>
      <vt:lpstr>TANB</vt:lpstr>
      <vt:lpstr>TARA</vt:lpstr>
      <vt:lpstr>TEST</vt:lpstr>
      <vt:lpstr>THEO</vt:lpstr>
      <vt:lpstr>TIER</vt:lpstr>
      <vt:lpstr>TOPO</vt:lpstr>
      <vt:lpstr>TORQ</vt:lpstr>
      <vt:lpstr>TORR</vt:lpstr>
      <vt:lpstr>TUAN</vt:lpstr>
      <vt:lpstr>TWCE</vt:lpstr>
      <vt:lpstr>VERM</vt:lpstr>
      <vt:lpstr>WAEA</vt:lpstr>
      <vt:lpstr>WALL</vt:lpstr>
      <vt:lpstr>WAND</vt:lpstr>
      <vt:lpstr>WEBU</vt:lpstr>
      <vt:lpstr>WEDA</vt:lpstr>
      <vt:lpstr>WEMA</vt:lpstr>
      <vt:lpstr>WETO</vt:lpstr>
      <vt:lpstr>WEWA</vt:lpstr>
      <vt:lpstr>WINT</vt:lpstr>
      <vt:lpstr>WIRR</vt:lpstr>
      <vt:lpstr>WOOD</vt:lpstr>
      <vt:lpstr>WOOG</vt:lpstr>
      <vt:lpstr>WOOL</vt:lpstr>
      <vt:lpstr>WOSO</vt:lpstr>
      <vt:lpstr>WOWA</vt:lpstr>
      <vt:lpstr>YARA</vt:lpstr>
      <vt:lpstr>YARR</vt:lpstr>
      <vt:lpstr>YASO</vt:lpstr>
      <vt:lpstr>YEPP</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BASSO Claude (EnergyQ)</dc:creator>
  <cp:lastModifiedBy>sloader</cp:lastModifiedBy>
  <dcterms:created xsi:type="dcterms:W3CDTF">2020-08-18T02:20:17Z</dcterms:created>
  <dcterms:modified xsi:type="dcterms:W3CDTF">2020-12-23T04:41:48Z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0x0101005B6388308349D941825729FE44EC4AE3</vt:lpwstr>
  </property>
</Properties>
</file>