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C:\LocalData\ND\DAPR\2021\Ergon\Resource\Final Versions\"/>
    </mc:Choice>
  </mc:AlternateContent>
  <xr:revisionPtr revIDLastSave="0" documentId="8_{7BDF0678-2700-42E5-A937-0F1E18596CC3}" xr6:coauthVersionLast="45" xr6:coauthVersionMax="45" xr10:uidLastSave="{00000000-0000-0000-0000-000000000000}"/>
  <workbookProtection workbookAlgorithmName="SHA-512" workbookHashValue="2E73GA6lYqd641sLVfRlooQekmcqawNe4FqH9zFvaU4cnS+QESwd0CF9qSSHCF90BN6/yqbd4CZmjSRZVV7dNw==" workbookSaltValue="ZsE2fEhNoxVUr69xG3Vg9w==" workbookSpinCount="100000" lockStructure="1"/>
  <bookViews>
    <workbookView xWindow="-120" yWindow="-120" windowWidth="25440" windowHeight="15390" activeTab="2" xr2:uid="{00000000-000D-0000-FFFF-FFFF00000000}"/>
  </bookViews>
  <sheets>
    <sheet name="Disclaimer" sheetId="310" r:id="rId1"/>
    <sheet name="Introductiom &amp; Notes" sheetId="312" r:id="rId2"/>
    <sheet name="INDEX" sheetId="309" r:id="rId3"/>
    <sheet name="AGWA" sheetId="1" r:id="rId4"/>
    <sheet name="AITK" sheetId="2" r:id="rId5"/>
    <sheet name="ALLO" sheetId="5" r:id="rId6"/>
    <sheet name="ALSH" sheetId="3" r:id="rId7"/>
    <sheet name="ALST" sheetId="4" r:id="rId8"/>
    <sheet name="ATHE" sheetId="6" r:id="rId9"/>
    <sheet name="AWOO" sheetId="7" r:id="rId10"/>
    <sheet name="AYRZ" sheetId="8" r:id="rId11"/>
    <sheet name="BALB" sheetId="9" r:id="rId12"/>
    <sheet name="BAMB" sheetId="10" r:id="rId13"/>
    <sheet name="BARC" sheetId="11" r:id="rId14"/>
    <sheet name="BARG" sheetId="12" r:id="rId15"/>
    <sheet name="BARR" sheetId="13" r:id="rId16"/>
    <sheet name="BEGA" sheetId="15" r:id="rId17"/>
    <sheet name="BERS" sheetId="16" r:id="rId18"/>
    <sheet name="BEWE" sheetId="14" r:id="rId19"/>
    <sheet name="BILO" sheetId="17" r:id="rId20"/>
    <sheet name="BING" sheetId="18" r:id="rId21"/>
    <sheet name="BLAC" sheetId="21" r:id="rId22"/>
    <sheet name="BLAK" sheetId="20" r:id="rId23"/>
    <sheet name="BLRI" sheetId="19" r:id="rId24"/>
    <sheet name="BLUE" sheetId="22" r:id="rId25"/>
    <sheet name="BODA" sheetId="24" r:id="rId26"/>
    <sheet name="BOHL" sheetId="23" r:id="rId27"/>
    <sheet name="BORE" sheetId="26" r:id="rId28"/>
    <sheet name="BOWE" sheetId="25" r:id="rId29"/>
    <sheet name="BROX" sheetId="27" r:id="rId30"/>
    <sheet name="BUCE" sheetId="29" r:id="rId31"/>
    <sheet name="BULL" sheetId="28" r:id="rId32"/>
    <sheet name="BUND" sheetId="276" r:id="rId33"/>
    <sheet name="CACI" sheetId="30" r:id="rId34"/>
    <sheet name="CAFE" sheetId="36" r:id="rId35"/>
    <sheet name="CALE" sheetId="32" r:id="rId36"/>
    <sheet name="CALL" sheetId="33" r:id="rId37"/>
    <sheet name="CANN" sheetId="35" r:id="rId38"/>
    <sheet name="CANO" sheetId="31" r:id="rId39"/>
    <sheet name="CARI" sheetId="37" r:id="rId40"/>
    <sheet name="CARM" sheetId="40" r:id="rId41"/>
    <sheet name="CAST" sheetId="34" r:id="rId42"/>
    <sheet name="CAWD" sheetId="227" r:id="rId43"/>
    <sheet name="CEPL" sheetId="41" r:id="rId44"/>
    <sheet name="CHAL" sheetId="231" r:id="rId45"/>
    <sheet name="CHAR" sheetId="42" r:id="rId46"/>
    <sheet name="CHIA" sheetId="45" r:id="rId47"/>
    <sheet name="CHIL" sheetId="44" r:id="rId48"/>
    <sheet name="CHIN" sheetId="277" r:id="rId49"/>
    <sheet name="CHTO" sheetId="43" r:id="rId50"/>
    <sheet name="CHTW" sheetId="46" r:id="rId51"/>
    <sheet name="CHUM" sheetId="278" r:id="rId52"/>
    <sheet name="CLBS" sheetId="280" r:id="rId53"/>
    <sheet name="CLER" sheetId="48" r:id="rId54"/>
    <sheet name="CLIF" sheetId="49" r:id="rId55"/>
    <sheet name="CLIN" sheetId="50" r:id="rId56"/>
    <sheet name="CLON" sheetId="51" r:id="rId57"/>
    <sheet name="CLSO" sheetId="47" r:id="rId58"/>
    <sheet name="COLU" sheetId="281" r:id="rId59"/>
    <sheet name="COME" sheetId="53" r:id="rId60"/>
    <sheet name="COOK" sheetId="54" r:id="rId61"/>
    <sheet name="COOM" sheetId="55" r:id="rId62"/>
    <sheet name="CRAI" sheetId="57" r:id="rId63"/>
    <sheet name="CRAN" sheetId="58" r:id="rId64"/>
    <sheet name="CRED" sheetId="59" r:id="rId65"/>
    <sheet name="CRNE" sheetId="60" r:id="rId66"/>
    <sheet name="CROY" sheetId="61" r:id="rId67"/>
    <sheet name="CUNN" sheetId="62" r:id="rId68"/>
    <sheet name="DACE" sheetId="63" r:id="rId69"/>
    <sheet name="DAGL" sheetId="64" r:id="rId70"/>
    <sheet name="DEGI" sheetId="65" r:id="rId71"/>
    <sheet name="DIMB" sheetId="66" r:id="rId72"/>
    <sheet name="DISR" sheetId="67" r:id="rId73"/>
    <sheet name="Duchr2" sheetId="69" r:id="rId74"/>
    <sheet name="DURO" sheetId="68" r:id="rId75"/>
    <sheet name="DYSA" sheetId="70" r:id="rId76"/>
    <sheet name="EAAY" sheetId="71" r:id="rId77"/>
    <sheet name="EABU" sheetId="72" r:id="rId78"/>
    <sheet name="EATO" sheetId="73" r:id="rId79"/>
    <sheet name="EDMO" sheetId="74" r:id="rId80"/>
    <sheet name="EIDS" sheetId="75" r:id="rId81"/>
    <sheet name="ELAR" sheetId="76" r:id="rId82"/>
    <sheet name="ELRO" sheetId="77" r:id="rId83"/>
    <sheet name="EMER" sheetId="78" r:id="rId84"/>
    <sheet name="ETON" sheetId="79" r:id="rId85"/>
    <sheet name="EUDA" sheetId="80" r:id="rId86"/>
    <sheet name="EVEL" sheetId="81" r:id="rId87"/>
    <sheet name="FARL" sheetId="82" r:id="rId88"/>
    <sheet name="FARN" sheetId="83" r:id="rId89"/>
    <sheet name="FREN" sheetId="84" r:id="rId90"/>
    <sheet name="GARB" sheetId="86" r:id="rId91"/>
    <sheet name="GAYN" sheetId="87" r:id="rId92"/>
    <sheet name="GEOR" sheetId="88" r:id="rId93"/>
    <sheet name="GEOR1" sheetId="284" r:id="rId94"/>
    <sheet name="GIRU" sheetId="89" r:id="rId95"/>
    <sheet name="GIVE" sheetId="90" r:id="rId96"/>
    <sheet name="GLEE" sheetId="93" r:id="rId97"/>
    <sheet name="GLEL" sheetId="94" r:id="rId98"/>
    <sheet name="GLEN" sheetId="92" r:id="rId99"/>
    <sheet name="GLFS" sheetId="85" r:id="rId100"/>
    <sheet name="GLNO" sheetId="285" r:id="rId101"/>
    <sheet name="GLSO" sheetId="91" r:id="rId102"/>
    <sheet name="GOOB" sheetId="95" r:id="rId103"/>
    <sheet name="GOOT" sheetId="96" r:id="rId104"/>
    <sheet name="Gracem" sheetId="97" r:id="rId105"/>
    <sheet name="GRCR" sheetId="98" r:id="rId106"/>
    <sheet name="GREN" sheetId="99" r:id="rId107"/>
    <sheet name="GUML" sheetId="100" r:id="rId108"/>
    <sheet name="GUTH" sheetId="101" r:id="rId109"/>
    <sheet name="HAPU" sheetId="103" r:id="rId110"/>
    <sheet name="HELE" sheetId="104" r:id="rId111"/>
    <sheet name="HEPA" sheetId="105" r:id="rId112"/>
    <sheet name="HIGH" sheetId="106" r:id="rId113"/>
    <sheet name="HILL" sheetId="107" r:id="rId114"/>
    <sheet name="HOHI" sheetId="108" r:id="rId115"/>
    <sheet name="HOWA" sheetId="109" r:id="rId116"/>
    <sheet name="HUGH" sheetId="110" r:id="rId117"/>
    <sheet name="ILBI" sheetId="111" r:id="rId118"/>
    <sheet name="INGH" sheetId="112" r:id="rId119"/>
    <sheet name="ISIS" sheetId="289" r:id="rId120"/>
    <sheet name="JAND" sheetId="114" r:id="rId121"/>
    <sheet name="JARV" sheetId="115" r:id="rId122"/>
    <sheet name="JUCR" sheetId="117" r:id="rId123"/>
    <sheet name="JUPO" sheetId="116" r:id="rId124"/>
    <sheet name="KAIM" sheetId="118" r:id="rId125"/>
    <sheet name="KALA" sheetId="119" r:id="rId126"/>
    <sheet name="KECE" sheetId="122" r:id="rId127"/>
    <sheet name="KESP" sheetId="121" r:id="rId128"/>
    <sheet name="KIDS" sheetId="123" r:id="rId129"/>
    <sheet name="KILK" sheetId="290" r:id="rId130"/>
    <sheet name="KILL" sheetId="125" r:id="rId131"/>
    <sheet name="KING" sheetId="126" r:id="rId132"/>
    <sheet name="KIRK" sheetId="127" r:id="rId133"/>
    <sheet name="KITO" sheetId="124" r:id="rId134"/>
    <sheet name="KOCR" sheetId="128" r:id="rId135"/>
    <sheet name="KOUM" sheetId="129" r:id="rId136"/>
    <sheet name="LACR" sheetId="132" r:id="rId137"/>
    <sheet name="LAKE" sheetId="131" r:id="rId138"/>
    <sheet name="LANN" sheetId="133" r:id="rId139"/>
    <sheet name="LAQU" sheetId="130" r:id="rId140"/>
    <sheet name="LARO" sheetId="228" r:id="rId141"/>
    <sheet name="LITT" sheetId="134" r:id="rId142"/>
    <sheet name="LOCR" sheetId="136" r:id="rId143"/>
    <sheet name="LONG" sheetId="135" r:id="rId144"/>
    <sheet name="LUCI" sheetId="137" r:id="rId145"/>
    <sheet name="LYLA" sheetId="138" r:id="rId146"/>
    <sheet name="MACI" sheetId="145" r:id="rId147"/>
    <sheet name="MACK" sheetId="293" r:id="rId148"/>
    <sheet name="MACN" sheetId="140" r:id="rId149"/>
    <sheet name="MACT" sheetId="139" r:id="rId150"/>
    <sheet name="MAFU" sheetId="146" r:id="rId151"/>
    <sheet name="MALC" sheetId="141" r:id="rId152"/>
    <sheet name="MARE" sheetId="142" r:id="rId153"/>
    <sheet name="MARY" sheetId="294" r:id="rId154"/>
    <sheet name="MASO" sheetId="143" r:id="rId155"/>
    <sheet name="MCCR" sheetId="147" r:id="rId156"/>
    <sheet name="MEAD" sheetId="148" r:id="rId157"/>
    <sheet name="MEAN" sheetId="149" r:id="rId158"/>
    <sheet name="MERI" sheetId="150" r:id="rId159"/>
    <sheet name="MERN" sheetId="151" r:id="rId160"/>
    <sheet name="MICO" sheetId="154" r:id="rId161"/>
    <sheet name="MIDD" sheetId="152" r:id="rId162"/>
    <sheet name="MILC" sheetId="156" r:id="rId163"/>
    <sheet name="MILE" sheetId="153" r:id="rId164"/>
    <sheet name="MILL" sheetId="155" r:id="rId165"/>
    <sheet name="MILM" sheetId="157" r:id="rId166"/>
    <sheet name="MING" sheetId="158" r:id="rId167"/>
    <sheet name="MIRA" sheetId="159" r:id="rId168"/>
    <sheet name="MITC" sheetId="161" r:id="rId169"/>
    <sheet name="MIVA" sheetId="160" r:id="rId170"/>
    <sheet name="MLEP" sheetId="169" r:id="rId171"/>
    <sheet name="MOBA" sheetId="172" r:id="rId172"/>
    <sheet name="MODA" sheetId="163" r:id="rId173"/>
    <sheet name="MOFO" sheetId="168" r:id="rId174"/>
    <sheet name="MOGA" sheetId="173" r:id="rId175"/>
    <sheet name="MOMO" sheetId="174" r:id="rId176"/>
    <sheet name="MOMR" sheetId="175" r:id="rId177"/>
    <sheet name="MOMW" sheetId="176" r:id="rId178"/>
    <sheet name="MONT" sheetId="164" r:id="rId179"/>
    <sheet name="MOOR" sheetId="165" r:id="rId180"/>
    <sheet name="MOPA" sheetId="162" r:id="rId181"/>
    <sheet name="MORO" sheetId="170" r:id="rId182"/>
    <sheet name="MOSI" sheetId="177" r:id="rId183"/>
    <sheet name="MOSS" sheetId="167" r:id="rId184"/>
    <sheet name="MOUR" sheetId="171" r:id="rId185"/>
    <sheet name="MURG" sheetId="179" r:id="rId186"/>
    <sheet name="MUTA" sheetId="180" r:id="rId187"/>
    <sheet name="MUTO" sheetId="178" r:id="rId188"/>
    <sheet name="NANA" sheetId="181" r:id="rId189"/>
    <sheet name="NAND" sheetId="182" r:id="rId190"/>
    <sheet name="NEBO" sheetId="183" r:id="rId191"/>
    <sheet name="NESM" sheetId="184" r:id="rId192"/>
    <sheet name="NOCL" sheetId="186" r:id="rId193"/>
    <sheet name="NOMA" sheetId="187" r:id="rId194"/>
    <sheet name="NORM" sheetId="185" r:id="rId195"/>
    <sheet name="NORW" sheetId="189" r:id="rId196"/>
    <sheet name="NOST" sheetId="188" r:id="rId197"/>
    <sheet name="OAKE" sheetId="190" r:id="rId198"/>
    <sheet name="OONN" sheetId="191" r:id="rId199"/>
    <sheet name="OWAN" sheetId="192" r:id="rId200"/>
    <sheet name="PAMP" sheetId="193" r:id="rId201"/>
    <sheet name="PAND" sheetId="194" r:id="rId202"/>
    <sheet name="PARK" sheetId="195" r:id="rId203"/>
    <sheet name="PEAR" sheetId="197" r:id="rId204"/>
    <sheet name="PERA" sheetId="196" r:id="rId205"/>
    <sheet name="PIAL" sheetId="198" r:id="rId206"/>
    <sheet name="PINN" sheetId="199" r:id="rId207"/>
    <sheet name="PIRR" sheetId="200" r:id="rId208"/>
    <sheet name="PLAN" sheetId="201" r:id="rId209"/>
    <sheet name="PLEY" sheetId="202" r:id="rId210"/>
    <sheet name="POVE" sheetId="203" r:id="rId211"/>
    <sheet name="POZI" sheetId="204" r:id="rId212"/>
    <sheet name="PRMI" sheetId="205" r:id="rId213"/>
    <sheet name="PROT" sheetId="206" r:id="rId214"/>
    <sheet name="PURR" sheetId="207" r:id="rId215"/>
    <sheet name="QUIL" sheetId="208" r:id="rId216"/>
    <sheet name="RAGL" sheetId="209" r:id="rId217"/>
    <sheet name="RASM" sheetId="210" r:id="rId218"/>
    <sheet name="RAVE" sheetId="211" r:id="rId219"/>
    <sheet name="RAVN" sheetId="212" r:id="rId220"/>
    <sheet name="RICH" sheetId="213" r:id="rId221"/>
    <sheet name="ROEA" sheetId="219" r:id="rId222"/>
    <sheet name="ROGL" sheetId="214" r:id="rId223"/>
    <sheet name="ROLE" sheetId="217" r:id="rId224"/>
    <sheet name="ROLL" sheetId="218" r:id="rId225"/>
    <sheet name="ROMA" sheetId="301" r:id="rId226"/>
    <sheet name="ROPL" sheetId="223" r:id="rId227"/>
    <sheet name="ROSE" sheetId="222" r:id="rId228"/>
    <sheet name="ROSO" sheetId="215" r:id="rId229"/>
    <sheet name="ROST" sheetId="216" r:id="rId230"/>
    <sheet name="ROWE" sheetId="220" r:id="rId231"/>
    <sheet name="ROWO" sheetId="221" r:id="rId232"/>
    <sheet name="SAGE" sheetId="237" r:id="rId233"/>
    <sheet name="SAGT" sheetId="238" r:id="rId234"/>
    <sheet name="SARI" sheetId="224" r:id="rId235"/>
    <sheet name="SAUN" sheetId="225" r:id="rId236"/>
    <sheet name="SHUT" sheetId="226" r:id="rId237"/>
    <sheet name="SKIE" sheetId="229" r:id="rId238"/>
    <sheet name="SOBL" sheetId="232" r:id="rId239"/>
    <sheet name="SOBU" sheetId="233" r:id="rId240"/>
    <sheet name="SOKO" sheetId="234" r:id="rId241"/>
    <sheet name="SOMA" sheetId="235" r:id="rId242"/>
    <sheet name="SOTO" sheetId="236" r:id="rId243"/>
    <sheet name="STAM" sheetId="239" r:id="rId244"/>
    <sheet name="STAN" sheetId="303" r:id="rId245"/>
    <sheet name="STTO" sheetId="240" r:id="rId246"/>
    <sheet name="STUA" sheetId="241" r:id="rId247"/>
    <sheet name="T002" sheetId="283" r:id="rId248"/>
    <sheet name="T019" sheetId="286" r:id="rId249"/>
    <sheet name="T027" sheetId="297" r:id="rId250"/>
    <sheet name="T032" sheetId="273" r:id="rId251"/>
    <sheet name="T034" sheetId="296" r:id="rId252"/>
    <sheet name="T043" sheetId="302" r:id="rId253"/>
    <sheet name="T047" sheetId="288" r:id="rId254"/>
    <sheet name="T050" sheetId="113" r:id="rId255"/>
    <sheet name="T051" sheetId="102" r:id="rId256"/>
    <sheet name="T053" sheetId="120" r:id="rId257"/>
    <sheet name="T058" sheetId="307" r:id="rId258"/>
    <sheet name="T065" sheetId="271" r:id="rId259"/>
    <sheet name="T072" sheetId="272" r:id="rId260"/>
    <sheet name="T083" sheetId="300" r:id="rId261"/>
    <sheet name="T095" sheetId="295" r:id="rId262"/>
    <sheet name="T116" sheetId="305" r:id="rId263"/>
    <sheet name="T130" sheetId="274" r:id="rId264"/>
    <sheet name="T156" sheetId="306" r:id="rId265"/>
    <sheet name="T159" sheetId="291" r:id="rId266"/>
    <sheet name="T163" sheetId="299" r:id="rId267"/>
    <sheet name="T166" sheetId="287" r:id="rId268"/>
    <sheet name="T176" sheetId="292" r:id="rId269"/>
    <sheet name="T188" sheetId="282" r:id="rId270"/>
    <sheet name="T189" sheetId="298" r:id="rId271"/>
    <sheet name="T193" sheetId="279" r:id="rId272"/>
    <sheet name="T198" sheetId="275" r:id="rId273"/>
    <sheet name="TANB" sheetId="242" r:id="rId274"/>
    <sheet name="TARA" sheetId="243" r:id="rId275"/>
    <sheet name="THEO" sheetId="244" r:id="rId276"/>
    <sheet name="TIER" sheetId="245" r:id="rId277"/>
    <sheet name="TOPO" sheetId="249" r:id="rId278"/>
    <sheet name="TORQ" sheetId="247" r:id="rId279"/>
    <sheet name="TORR" sheetId="248" r:id="rId280"/>
    <sheet name="TUAN" sheetId="250" r:id="rId281"/>
    <sheet name="TULL" sheetId="251" r:id="rId282"/>
    <sheet name="TWCE" sheetId="246" r:id="rId283"/>
    <sheet name="VERM" sheetId="252" r:id="rId284"/>
    <sheet name="WAEA" sheetId="255" r:id="rId285"/>
    <sheet name="WALL" sheetId="253" r:id="rId286"/>
    <sheet name="WAND" sheetId="254" r:id="rId287"/>
    <sheet name="WEBU" sheetId="256" r:id="rId288"/>
    <sheet name="WEDA" sheetId="257" r:id="rId289"/>
    <sheet name="WEMA" sheetId="258" r:id="rId290"/>
    <sheet name="WETO" sheetId="259" r:id="rId291"/>
    <sheet name="WEWA" sheetId="260" r:id="rId292"/>
    <sheet name="WINT" sheetId="261" r:id="rId293"/>
    <sheet name="WIRR" sheetId="262" r:id="rId294"/>
    <sheet name="WOOD" sheetId="264" r:id="rId295"/>
    <sheet name="WOOG" sheetId="263" r:id="rId296"/>
    <sheet name="WOOL" sheetId="266" r:id="rId297"/>
    <sheet name="WOSO" sheetId="265" r:id="rId298"/>
    <sheet name="WOWA" sheetId="267" r:id="rId299"/>
    <sheet name="YARA" sheetId="308" r:id="rId300"/>
    <sheet name="YARR" sheetId="268" r:id="rId301"/>
    <sheet name="YASO" sheetId="269" r:id="rId302"/>
    <sheet name="YEPP" sheetId="270" r:id="rId303"/>
  </sheets>
  <definedNames>
    <definedName name="_xlnm._FilterDatabase" localSheetId="2" hidden="1">INDEX!$B$5:$AB$305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24" i="309" l="1"/>
  <c r="AB224" i="309" s="1"/>
  <c r="P158" i="309"/>
  <c r="AB158" i="309" s="1"/>
  <c r="P83" i="309"/>
  <c r="AB83" i="309" s="1"/>
  <c r="P58" i="309"/>
  <c r="AB58" i="309" s="1"/>
  <c r="P53" i="309"/>
  <c r="AB53" i="309" s="1"/>
  <c r="P50" i="309"/>
  <c r="AB50" i="309" s="1"/>
  <c r="P29" i="309"/>
  <c r="AB29" i="309" s="1"/>
  <c r="P305" i="309"/>
  <c r="AB305" i="309" s="1"/>
  <c r="P304" i="309"/>
  <c r="AB304" i="309" s="1"/>
  <c r="P303" i="309"/>
  <c r="AB303" i="309" s="1"/>
  <c r="P302" i="309"/>
  <c r="AB302" i="309" s="1"/>
  <c r="P301" i="309"/>
  <c r="AB301" i="309" s="1"/>
  <c r="P300" i="309"/>
  <c r="AB300" i="309" s="1"/>
  <c r="P299" i="309"/>
  <c r="AB299" i="309" s="1"/>
  <c r="P298" i="309"/>
  <c r="AB298" i="309" s="1"/>
  <c r="P297" i="309"/>
  <c r="AB297" i="309" s="1"/>
  <c r="P296" i="309"/>
  <c r="AB296" i="309" s="1"/>
  <c r="P295" i="309"/>
  <c r="AB295" i="309" s="1"/>
  <c r="P294" i="309"/>
  <c r="AB294" i="309" s="1"/>
  <c r="P293" i="309"/>
  <c r="AB293" i="309" s="1"/>
  <c r="P292" i="309"/>
  <c r="AB292" i="309" s="1"/>
  <c r="P291" i="309"/>
  <c r="AB291" i="309" s="1"/>
  <c r="P290" i="309"/>
  <c r="AB290" i="309" s="1"/>
  <c r="P289" i="309"/>
  <c r="AB289" i="309" s="1"/>
  <c r="P288" i="309"/>
  <c r="AB288" i="309" s="1"/>
  <c r="P287" i="309"/>
  <c r="AB287" i="309" s="1"/>
  <c r="P286" i="309"/>
  <c r="AB286" i="309" s="1"/>
  <c r="P285" i="309"/>
  <c r="AB285" i="309" s="1"/>
  <c r="P284" i="309"/>
  <c r="AB284" i="309" s="1"/>
  <c r="P283" i="309"/>
  <c r="AB283" i="309" s="1"/>
  <c r="P282" i="309"/>
  <c r="AB282" i="309" s="1"/>
  <c r="P281" i="309"/>
  <c r="AB281" i="309" s="1"/>
  <c r="P280" i="309"/>
  <c r="AB280" i="309" s="1"/>
  <c r="P279" i="309"/>
  <c r="AB279" i="309" s="1"/>
  <c r="P278" i="309"/>
  <c r="AB278" i="309" s="1"/>
  <c r="P277" i="309"/>
  <c r="AB277" i="309" s="1"/>
  <c r="P276" i="309"/>
  <c r="AB276" i="309" s="1"/>
  <c r="P275" i="309"/>
  <c r="AB275" i="309" s="1"/>
  <c r="P274" i="309"/>
  <c r="AB274" i="309" s="1"/>
  <c r="P273" i="309"/>
  <c r="AB273" i="309" s="1"/>
  <c r="P272" i="309"/>
  <c r="AB272" i="309" s="1"/>
  <c r="P271" i="309"/>
  <c r="AB271" i="309" s="1"/>
  <c r="P270" i="309"/>
  <c r="AB270" i="309" s="1"/>
  <c r="P269" i="309"/>
  <c r="AB269" i="309" s="1"/>
  <c r="P268" i="309"/>
  <c r="AB268" i="309" s="1"/>
  <c r="P267" i="309"/>
  <c r="AB267" i="309" s="1"/>
  <c r="P266" i="309"/>
  <c r="AB266" i="309" s="1"/>
  <c r="P265" i="309"/>
  <c r="AB265" i="309" s="1"/>
  <c r="P264" i="309"/>
  <c r="AB264" i="309" s="1"/>
  <c r="P263" i="309"/>
  <c r="AB263" i="309" s="1"/>
  <c r="P262" i="309"/>
  <c r="AB262" i="309" s="1"/>
  <c r="P261" i="309"/>
  <c r="AB261" i="309" s="1"/>
  <c r="P260" i="309"/>
  <c r="AB260" i="309" s="1"/>
  <c r="P259" i="309"/>
  <c r="AB259" i="309" s="1"/>
  <c r="P258" i="309"/>
  <c r="AB258" i="309" s="1"/>
  <c r="P257" i="309"/>
  <c r="AB257" i="309" s="1"/>
  <c r="P256" i="309"/>
  <c r="AB256" i="309" s="1"/>
  <c r="P255" i="309"/>
  <c r="AB255" i="309" s="1"/>
  <c r="P254" i="309"/>
  <c r="AB254" i="309" s="1"/>
  <c r="P253" i="309"/>
  <c r="AB253" i="309" s="1"/>
  <c r="P252" i="309"/>
  <c r="AB252" i="309" s="1"/>
  <c r="P251" i="309"/>
  <c r="AB251" i="309" s="1"/>
  <c r="P250" i="309"/>
  <c r="AB250" i="309" s="1"/>
  <c r="P249" i="309"/>
  <c r="AB249" i="309" s="1"/>
  <c r="P248" i="309"/>
  <c r="AB248" i="309" s="1"/>
  <c r="P247" i="309"/>
  <c r="AB247" i="309" s="1"/>
  <c r="P246" i="309"/>
  <c r="AB246" i="309" s="1"/>
  <c r="P245" i="309"/>
  <c r="AB245" i="309" s="1"/>
  <c r="P244" i="309"/>
  <c r="AB244" i="309" s="1"/>
  <c r="P243" i="309"/>
  <c r="AB243" i="309" s="1"/>
  <c r="P242" i="309"/>
  <c r="AB242" i="309" s="1"/>
  <c r="P241" i="309"/>
  <c r="AB241" i="309" s="1"/>
  <c r="P240" i="309"/>
  <c r="AB240" i="309" s="1"/>
  <c r="P239" i="309"/>
  <c r="AB239" i="309" s="1"/>
  <c r="P238" i="309"/>
  <c r="AB238" i="309" s="1"/>
  <c r="P237" i="309"/>
  <c r="AB237" i="309" s="1"/>
  <c r="P236" i="309"/>
  <c r="AB236" i="309" s="1"/>
  <c r="P235" i="309"/>
  <c r="AB235" i="309" s="1"/>
  <c r="P234" i="309"/>
  <c r="AB234" i="309" s="1"/>
  <c r="P233" i="309"/>
  <c r="AB233" i="309" s="1"/>
  <c r="P232" i="309"/>
  <c r="AB232" i="309" s="1"/>
  <c r="P231" i="309"/>
  <c r="AB231" i="309" s="1"/>
  <c r="P230" i="309"/>
  <c r="AB230" i="309" s="1"/>
  <c r="P229" i="309"/>
  <c r="AB229" i="309" s="1"/>
  <c r="P228" i="309"/>
  <c r="AB228" i="309" s="1"/>
  <c r="P227" i="309"/>
  <c r="AB227" i="309" s="1"/>
  <c r="P226" i="309"/>
  <c r="AB226" i="309" s="1"/>
  <c r="P225" i="309"/>
  <c r="AB225" i="309" s="1"/>
  <c r="P223" i="309"/>
  <c r="AB223" i="309" s="1"/>
  <c r="P222" i="309"/>
  <c r="AB222" i="309" s="1"/>
  <c r="P221" i="309"/>
  <c r="AB221" i="309" s="1"/>
  <c r="P220" i="309"/>
  <c r="AB220" i="309" s="1"/>
  <c r="P219" i="309"/>
  <c r="AB219" i="309" s="1"/>
  <c r="P218" i="309"/>
  <c r="AB218" i="309" s="1"/>
  <c r="P217" i="309"/>
  <c r="AB217" i="309" s="1"/>
  <c r="P216" i="309"/>
  <c r="AB216" i="309" s="1"/>
  <c r="P215" i="309"/>
  <c r="AB215" i="309" s="1"/>
  <c r="P214" i="309"/>
  <c r="AB214" i="309" s="1"/>
  <c r="P213" i="309"/>
  <c r="AB213" i="309" s="1"/>
  <c r="P212" i="309"/>
  <c r="AB212" i="309" s="1"/>
  <c r="P211" i="309"/>
  <c r="AB211" i="309" s="1"/>
  <c r="P210" i="309"/>
  <c r="AB210" i="309" s="1"/>
  <c r="P209" i="309"/>
  <c r="AB209" i="309" s="1"/>
  <c r="P208" i="309"/>
  <c r="AB208" i="309" s="1"/>
  <c r="P207" i="309"/>
  <c r="AB207" i="309" s="1"/>
  <c r="P206" i="309"/>
  <c r="AB206" i="309" s="1"/>
  <c r="P205" i="309"/>
  <c r="AB205" i="309" s="1"/>
  <c r="P204" i="309"/>
  <c r="AB204" i="309" s="1"/>
  <c r="P203" i="309"/>
  <c r="AB203" i="309" s="1"/>
  <c r="P202" i="309"/>
  <c r="AB202" i="309" s="1"/>
  <c r="P201" i="309"/>
  <c r="AB201" i="309" s="1"/>
  <c r="P200" i="309"/>
  <c r="AB200" i="309" s="1"/>
  <c r="P199" i="309"/>
  <c r="AB199" i="309" s="1"/>
  <c r="P198" i="309"/>
  <c r="AB198" i="309" s="1"/>
  <c r="P197" i="309"/>
  <c r="AB197" i="309" s="1"/>
  <c r="P196" i="309"/>
  <c r="AB196" i="309" s="1"/>
  <c r="P195" i="309"/>
  <c r="AB195" i="309" s="1"/>
  <c r="P194" i="309"/>
  <c r="AB194" i="309" s="1"/>
  <c r="P193" i="309"/>
  <c r="AB193" i="309" s="1"/>
  <c r="P192" i="309"/>
  <c r="AB192" i="309" s="1"/>
  <c r="P191" i="309"/>
  <c r="AB191" i="309" s="1"/>
  <c r="P190" i="309"/>
  <c r="AB190" i="309" s="1"/>
  <c r="P189" i="309"/>
  <c r="AB189" i="309" s="1"/>
  <c r="P188" i="309"/>
  <c r="AB188" i="309" s="1"/>
  <c r="P187" i="309"/>
  <c r="AB187" i="309" s="1"/>
  <c r="P186" i="309"/>
  <c r="AB186" i="309" s="1"/>
  <c r="P185" i="309"/>
  <c r="AB185" i="309" s="1"/>
  <c r="P184" i="309"/>
  <c r="AB184" i="309" s="1"/>
  <c r="P183" i="309"/>
  <c r="AB183" i="309" s="1"/>
  <c r="P182" i="309"/>
  <c r="AB182" i="309" s="1"/>
  <c r="P181" i="309"/>
  <c r="AB181" i="309" s="1"/>
  <c r="P180" i="309"/>
  <c r="AB180" i="309" s="1"/>
  <c r="P179" i="309"/>
  <c r="AB179" i="309" s="1"/>
  <c r="P178" i="309"/>
  <c r="AB178" i="309" s="1"/>
  <c r="P177" i="309"/>
  <c r="AB177" i="309" s="1"/>
  <c r="P176" i="309"/>
  <c r="AB176" i="309" s="1"/>
  <c r="P175" i="309"/>
  <c r="AB175" i="309" s="1"/>
  <c r="P174" i="309"/>
  <c r="AB174" i="309" s="1"/>
  <c r="P173" i="309"/>
  <c r="AB173" i="309" s="1"/>
  <c r="P172" i="309"/>
  <c r="AB172" i="309" s="1"/>
  <c r="P171" i="309"/>
  <c r="AB171" i="309" s="1"/>
  <c r="P170" i="309"/>
  <c r="AB170" i="309" s="1"/>
  <c r="P169" i="309"/>
  <c r="AB169" i="309" s="1"/>
  <c r="P168" i="309"/>
  <c r="AB168" i="309" s="1"/>
  <c r="P167" i="309"/>
  <c r="AB167" i="309" s="1"/>
  <c r="P166" i="309"/>
  <c r="AB166" i="309" s="1"/>
  <c r="P165" i="309"/>
  <c r="AB165" i="309" s="1"/>
  <c r="P164" i="309"/>
  <c r="AB164" i="309" s="1"/>
  <c r="P163" i="309"/>
  <c r="AB163" i="309" s="1"/>
  <c r="P162" i="309"/>
  <c r="AB162" i="309" s="1"/>
  <c r="P161" i="309"/>
  <c r="AB161" i="309" s="1"/>
  <c r="P160" i="309"/>
  <c r="AB160" i="309" s="1"/>
  <c r="P159" i="309"/>
  <c r="AB159" i="309" s="1"/>
  <c r="P157" i="309"/>
  <c r="AB157" i="309" s="1"/>
  <c r="P156" i="309"/>
  <c r="AB156" i="309" s="1"/>
  <c r="P155" i="309"/>
  <c r="AB155" i="309" s="1"/>
  <c r="P154" i="309"/>
  <c r="AB154" i="309" s="1"/>
  <c r="P153" i="309"/>
  <c r="AB153" i="309" s="1"/>
  <c r="P152" i="309"/>
  <c r="AB152" i="309" s="1"/>
  <c r="P151" i="309"/>
  <c r="AB151" i="309" s="1"/>
  <c r="P150" i="309"/>
  <c r="AB150" i="309" s="1"/>
  <c r="P149" i="309"/>
  <c r="AB149" i="309" s="1"/>
  <c r="P148" i="309"/>
  <c r="AB148" i="309" s="1"/>
  <c r="P147" i="309"/>
  <c r="AB147" i="309" s="1"/>
  <c r="P146" i="309"/>
  <c r="AB146" i="309" s="1"/>
  <c r="P145" i="309"/>
  <c r="AB145" i="309" s="1"/>
  <c r="P144" i="309"/>
  <c r="AB144" i="309" s="1"/>
  <c r="P143" i="309"/>
  <c r="AB143" i="309" s="1"/>
  <c r="P142" i="309"/>
  <c r="AB142" i="309" s="1"/>
  <c r="P141" i="309"/>
  <c r="AB141" i="309" s="1"/>
  <c r="P140" i="309"/>
  <c r="AB140" i="309" s="1"/>
  <c r="P139" i="309"/>
  <c r="AB139" i="309" s="1"/>
  <c r="P138" i="309"/>
  <c r="AB138" i="309" s="1"/>
  <c r="P137" i="309"/>
  <c r="AB137" i="309" s="1"/>
  <c r="P136" i="309"/>
  <c r="AB136" i="309" s="1"/>
  <c r="P135" i="309"/>
  <c r="AB135" i="309" s="1"/>
  <c r="P134" i="309"/>
  <c r="AB134" i="309" s="1"/>
  <c r="P133" i="309"/>
  <c r="AB133" i="309" s="1"/>
  <c r="P132" i="309"/>
  <c r="AB132" i="309" s="1"/>
  <c r="P131" i="309"/>
  <c r="AB131" i="309" s="1"/>
  <c r="P130" i="309"/>
  <c r="AB130" i="309" s="1"/>
  <c r="P129" i="309"/>
  <c r="AB129" i="309" s="1"/>
  <c r="P128" i="309"/>
  <c r="AB128" i="309" s="1"/>
  <c r="P127" i="309"/>
  <c r="AB127" i="309" s="1"/>
  <c r="P126" i="309"/>
  <c r="AB126" i="309" s="1"/>
  <c r="P125" i="309"/>
  <c r="AB125" i="309" s="1"/>
  <c r="P124" i="309"/>
  <c r="AB124" i="309" s="1"/>
  <c r="P123" i="309"/>
  <c r="AB123" i="309" s="1"/>
  <c r="P122" i="309"/>
  <c r="AB122" i="309" s="1"/>
  <c r="P121" i="309"/>
  <c r="AB121" i="309" s="1"/>
  <c r="P120" i="309"/>
  <c r="AB120" i="309" s="1"/>
  <c r="P119" i="309"/>
  <c r="AB119" i="309" s="1"/>
  <c r="P118" i="309"/>
  <c r="AB118" i="309" s="1"/>
  <c r="P117" i="309"/>
  <c r="AB117" i="309" s="1"/>
  <c r="P116" i="309"/>
  <c r="AB116" i="309" s="1"/>
  <c r="P115" i="309"/>
  <c r="AB115" i="309" s="1"/>
  <c r="P114" i="309"/>
  <c r="AB114" i="309" s="1"/>
  <c r="P113" i="309"/>
  <c r="AB113" i="309" s="1"/>
  <c r="P112" i="309"/>
  <c r="AB112" i="309" s="1"/>
  <c r="P111" i="309"/>
  <c r="AB111" i="309" s="1"/>
  <c r="P110" i="309"/>
  <c r="AB110" i="309" s="1"/>
  <c r="P109" i="309"/>
  <c r="AB109" i="309" s="1"/>
  <c r="P108" i="309"/>
  <c r="AB108" i="309" s="1"/>
  <c r="P107" i="309"/>
  <c r="AB107" i="309" s="1"/>
  <c r="P106" i="309"/>
  <c r="AB106" i="309" s="1"/>
  <c r="P105" i="309"/>
  <c r="AB105" i="309" s="1"/>
  <c r="P104" i="309"/>
  <c r="AB104" i="309" s="1"/>
  <c r="P103" i="309"/>
  <c r="AB103" i="309" s="1"/>
  <c r="P102" i="309"/>
  <c r="AB102" i="309" s="1"/>
  <c r="P101" i="309"/>
  <c r="AB101" i="309" s="1"/>
  <c r="P100" i="309"/>
  <c r="AB100" i="309" s="1"/>
  <c r="P99" i="309"/>
  <c r="AB99" i="309" s="1"/>
  <c r="P98" i="309"/>
  <c r="AB98" i="309" s="1"/>
  <c r="P97" i="309"/>
  <c r="AB97" i="309" s="1"/>
  <c r="P96" i="309"/>
  <c r="AB96" i="309" s="1"/>
  <c r="P95" i="309"/>
  <c r="AB95" i="309" s="1"/>
  <c r="P94" i="309"/>
  <c r="AB94" i="309" s="1"/>
  <c r="P93" i="309"/>
  <c r="AB93" i="309" s="1"/>
  <c r="P92" i="309"/>
  <c r="AB92" i="309" s="1"/>
  <c r="P91" i="309"/>
  <c r="AB91" i="309" s="1"/>
  <c r="P90" i="309"/>
  <c r="AB90" i="309" s="1"/>
  <c r="P89" i="309"/>
  <c r="AB89" i="309" s="1"/>
  <c r="P88" i="309"/>
  <c r="AB88" i="309" s="1"/>
  <c r="P87" i="309"/>
  <c r="AB87" i="309" s="1"/>
  <c r="P86" i="309"/>
  <c r="AB86" i="309" s="1"/>
  <c r="P85" i="309"/>
  <c r="AB85" i="309" s="1"/>
  <c r="P84" i="309"/>
  <c r="AB84" i="309" s="1"/>
  <c r="P82" i="309"/>
  <c r="AB82" i="309" s="1"/>
  <c r="P81" i="309"/>
  <c r="AB81" i="309" s="1"/>
  <c r="P80" i="309"/>
  <c r="AB80" i="309" s="1"/>
  <c r="P79" i="309"/>
  <c r="AB79" i="309" s="1"/>
  <c r="P78" i="309"/>
  <c r="AB78" i="309" s="1"/>
  <c r="P77" i="309"/>
  <c r="AB77" i="309" s="1"/>
  <c r="P76" i="309"/>
  <c r="AB76" i="309" s="1"/>
  <c r="P75" i="309"/>
  <c r="AB75" i="309" s="1"/>
  <c r="P74" i="309"/>
  <c r="AB74" i="309" s="1"/>
  <c r="P73" i="309"/>
  <c r="AB73" i="309" s="1"/>
  <c r="P72" i="309"/>
  <c r="AB72" i="309" s="1"/>
  <c r="P71" i="309"/>
  <c r="AB71" i="309" s="1"/>
  <c r="P70" i="309"/>
  <c r="AB70" i="309" s="1"/>
  <c r="P69" i="309"/>
  <c r="AB69" i="309" s="1"/>
  <c r="P68" i="309"/>
  <c r="AB68" i="309" s="1"/>
  <c r="P67" i="309"/>
  <c r="AB67" i="309" s="1"/>
  <c r="P66" i="309"/>
  <c r="AB66" i="309" s="1"/>
  <c r="P65" i="309"/>
  <c r="AB65" i="309" s="1"/>
  <c r="P64" i="309"/>
  <c r="AB64" i="309" s="1"/>
  <c r="P63" i="309"/>
  <c r="AB63" i="309" s="1"/>
  <c r="P62" i="309"/>
  <c r="AB62" i="309" s="1"/>
  <c r="P61" i="309"/>
  <c r="AB61" i="309" s="1"/>
  <c r="P60" i="309"/>
  <c r="AB60" i="309" s="1"/>
  <c r="P59" i="309"/>
  <c r="AB59" i="309" s="1"/>
  <c r="P57" i="309"/>
  <c r="AB57" i="309" s="1"/>
  <c r="P56" i="309"/>
  <c r="AB56" i="309" s="1"/>
  <c r="P55" i="309"/>
  <c r="AB55" i="309" s="1"/>
  <c r="P54" i="309"/>
  <c r="AB54" i="309" s="1"/>
  <c r="P52" i="309"/>
  <c r="AB52" i="309" s="1"/>
  <c r="P51" i="309"/>
  <c r="AB51" i="309" s="1"/>
  <c r="P49" i="309"/>
  <c r="AB49" i="309" s="1"/>
  <c r="P48" i="309"/>
  <c r="AB48" i="309" s="1"/>
  <c r="P47" i="309"/>
  <c r="AB47" i="309" s="1"/>
  <c r="P46" i="309"/>
  <c r="AB46" i="309" s="1"/>
  <c r="P45" i="309"/>
  <c r="AB45" i="309" s="1"/>
  <c r="P44" i="309"/>
  <c r="AB44" i="309" s="1"/>
  <c r="P43" i="309"/>
  <c r="AB43" i="309" s="1"/>
  <c r="P42" i="309"/>
  <c r="AB42" i="309" s="1"/>
  <c r="P41" i="309"/>
  <c r="AB41" i="309" s="1"/>
  <c r="P40" i="309"/>
  <c r="AB40" i="309" s="1"/>
  <c r="P39" i="309"/>
  <c r="AB39" i="309" s="1"/>
  <c r="P38" i="309"/>
  <c r="AB38" i="309" s="1"/>
  <c r="P37" i="309"/>
  <c r="AB37" i="309" s="1"/>
  <c r="P36" i="309"/>
  <c r="AB36" i="309" s="1"/>
  <c r="P35" i="309"/>
  <c r="AB35" i="309" s="1"/>
  <c r="P34" i="309"/>
  <c r="AB34" i="309" s="1"/>
  <c r="P33" i="309"/>
  <c r="AB33" i="309" s="1"/>
  <c r="P32" i="309"/>
  <c r="AB32" i="309" s="1"/>
  <c r="P31" i="309"/>
  <c r="AB31" i="309" s="1"/>
  <c r="P30" i="309"/>
  <c r="AB30" i="309" s="1"/>
  <c r="P28" i="309"/>
  <c r="AB28" i="309" s="1"/>
  <c r="P27" i="309"/>
  <c r="AB27" i="309" s="1"/>
  <c r="P26" i="309"/>
  <c r="AB26" i="309" s="1"/>
  <c r="P25" i="309"/>
  <c r="AB25" i="309" s="1"/>
  <c r="P24" i="309"/>
  <c r="AB24" i="309" s="1"/>
  <c r="P23" i="309"/>
  <c r="AB23" i="309" s="1"/>
  <c r="P22" i="309"/>
  <c r="AB22" i="309" s="1"/>
  <c r="P21" i="309"/>
  <c r="AB21" i="309" s="1"/>
  <c r="P20" i="309"/>
  <c r="AB20" i="309" s="1"/>
  <c r="P19" i="309"/>
  <c r="AB19" i="309" s="1"/>
  <c r="P18" i="309"/>
  <c r="AB18" i="309" s="1"/>
  <c r="P17" i="309"/>
  <c r="AB17" i="309" s="1"/>
  <c r="P16" i="309"/>
  <c r="AB16" i="309" s="1"/>
  <c r="P15" i="309"/>
  <c r="AB15" i="309" s="1"/>
  <c r="P14" i="309"/>
  <c r="AB14" i="309" s="1"/>
  <c r="P13" i="309"/>
  <c r="AB13" i="309" s="1"/>
  <c r="P12" i="309"/>
  <c r="AB12" i="309" s="1"/>
  <c r="P11" i="309"/>
  <c r="AB11" i="309" s="1"/>
  <c r="P10" i="309"/>
  <c r="AB10" i="309" s="1"/>
  <c r="P9" i="309"/>
  <c r="AB9" i="309" s="1"/>
  <c r="P8" i="309"/>
  <c r="AB8" i="309" s="1"/>
  <c r="P7" i="309"/>
  <c r="AB7" i="309" s="1"/>
  <c r="P6" i="309"/>
  <c r="AB6" i="309" s="1"/>
  <c r="U5" i="309"/>
  <c r="T5" i="309"/>
  <c r="R194" i="309"/>
  <c r="S67" i="309"/>
  <c r="S103" i="309"/>
  <c r="S267" i="309"/>
  <c r="R112" i="309"/>
  <c r="S286" i="309"/>
  <c r="S215" i="309"/>
  <c r="T257" i="309"/>
  <c r="U206" i="309"/>
  <c r="S125" i="309"/>
  <c r="T129" i="309"/>
  <c r="R77" i="309"/>
  <c r="S186" i="309"/>
  <c r="T172" i="309"/>
  <c r="T233" i="309"/>
  <c r="T192" i="309"/>
  <c r="R131" i="309"/>
  <c r="R149" i="309"/>
  <c r="R174" i="309"/>
  <c r="U239" i="309"/>
  <c r="T50" i="309"/>
  <c r="T208" i="309"/>
  <c r="T298" i="309"/>
  <c r="T183" i="309"/>
  <c r="T74" i="309"/>
  <c r="U113" i="309"/>
  <c r="T255" i="309"/>
  <c r="U302" i="309"/>
  <c r="S266" i="309"/>
  <c r="R206" i="309"/>
  <c r="U218" i="309"/>
  <c r="U258" i="309"/>
  <c r="R268" i="309"/>
  <c r="R190" i="309"/>
  <c r="T236" i="309"/>
  <c r="U266" i="309"/>
  <c r="T40" i="309"/>
  <c r="S32" i="309"/>
  <c r="T239" i="309"/>
  <c r="R25" i="309"/>
  <c r="R248" i="309"/>
  <c r="R265" i="309"/>
  <c r="T274" i="309"/>
  <c r="U160" i="309"/>
  <c r="T64" i="309"/>
  <c r="S189" i="309"/>
  <c r="T139" i="309"/>
  <c r="U173" i="309"/>
  <c r="S240" i="309"/>
  <c r="S23" i="309"/>
  <c r="U215" i="309"/>
  <c r="T254" i="309"/>
  <c r="S105" i="309"/>
  <c r="U99" i="309"/>
  <c r="S154" i="309"/>
  <c r="T71" i="309"/>
  <c r="U7" i="309"/>
  <c r="T222" i="309"/>
  <c r="T94" i="309"/>
  <c r="S292" i="309"/>
  <c r="S270" i="309"/>
  <c r="T62" i="309"/>
  <c r="U178" i="309"/>
  <c r="U191" i="309"/>
  <c r="S72" i="309"/>
  <c r="U294" i="309"/>
  <c r="R258" i="309"/>
  <c r="U100" i="309"/>
  <c r="U186" i="309"/>
  <c r="U279" i="309"/>
  <c r="U269" i="309"/>
  <c r="S171" i="309"/>
  <c r="S201" i="309"/>
  <c r="T151" i="309"/>
  <c r="U242" i="309"/>
  <c r="U262" i="309"/>
  <c r="S88" i="309"/>
  <c r="U250" i="309"/>
  <c r="T219" i="309"/>
  <c r="S257" i="309"/>
  <c r="T212" i="309"/>
  <c r="T175" i="309"/>
  <c r="R121" i="309"/>
  <c r="U278" i="309"/>
  <c r="T141" i="309"/>
  <c r="S157" i="309"/>
  <c r="T293" i="309"/>
  <c r="U110" i="309"/>
  <c r="T303" i="309"/>
  <c r="R70" i="309"/>
  <c r="R287" i="309"/>
  <c r="S146" i="309"/>
  <c r="R92" i="309"/>
  <c r="S64" i="309"/>
  <c r="S284" i="309"/>
  <c r="S151" i="309"/>
  <c r="S35" i="309"/>
  <c r="S55" i="309"/>
  <c r="U289" i="309"/>
  <c r="R214" i="309"/>
  <c r="S289" i="309"/>
  <c r="U281" i="309"/>
  <c r="U298" i="309"/>
  <c r="T127" i="309"/>
  <c r="U15" i="309"/>
  <c r="S213" i="309"/>
  <c r="T198" i="309"/>
  <c r="T83" i="309"/>
  <c r="R63" i="309"/>
  <c r="T20" i="309"/>
  <c r="U299" i="309"/>
  <c r="T209" i="309"/>
  <c r="T196" i="309"/>
  <c r="U271" i="309"/>
  <c r="S265" i="309"/>
  <c r="S282" i="309"/>
  <c r="U151" i="309"/>
  <c r="T179" i="309"/>
  <c r="R42" i="309"/>
  <c r="R119" i="309"/>
  <c r="S145" i="309"/>
  <c r="S144" i="309"/>
  <c r="R300" i="309"/>
  <c r="U222" i="309"/>
  <c r="U58" i="309"/>
  <c r="T210" i="309"/>
  <c r="S112" i="309"/>
  <c r="R199" i="309"/>
  <c r="U245" i="309"/>
  <c r="T282" i="309"/>
  <c r="S193" i="309"/>
  <c r="S296" i="309"/>
  <c r="T225" i="309"/>
  <c r="R145" i="309"/>
  <c r="R176" i="309"/>
  <c r="T260" i="309"/>
  <c r="U142" i="309"/>
  <c r="T272" i="309"/>
  <c r="R278" i="309"/>
  <c r="U274" i="309"/>
  <c r="U134" i="309"/>
  <c r="S141" i="309"/>
  <c r="R213" i="309"/>
  <c r="U115" i="309"/>
  <c r="R111" i="309"/>
  <c r="T232" i="309"/>
  <c r="S231" i="309"/>
  <c r="U252" i="309"/>
  <c r="R251" i="309"/>
  <c r="T262" i="309"/>
  <c r="R158" i="309"/>
  <c r="U12" i="309"/>
  <c r="R22" i="309"/>
  <c r="R241" i="309"/>
  <c r="U214" i="309"/>
  <c r="R264" i="309"/>
  <c r="U80" i="309"/>
  <c r="S87" i="309"/>
  <c r="T205" i="309"/>
  <c r="R16" i="309"/>
  <c r="U288" i="309"/>
  <c r="U185" i="309"/>
  <c r="S256" i="309"/>
  <c r="T167" i="309"/>
  <c r="S10" i="309"/>
  <c r="T144" i="309"/>
  <c r="S136" i="309"/>
  <c r="T79" i="309"/>
  <c r="R198" i="309"/>
  <c r="U149" i="309"/>
  <c r="S147" i="309"/>
  <c r="T248" i="309"/>
  <c r="S161" i="309"/>
  <c r="S304" i="309"/>
  <c r="U217" i="309"/>
  <c r="T189" i="309"/>
  <c r="R230" i="309"/>
  <c r="T264" i="309"/>
  <c r="R283" i="309"/>
  <c r="R188" i="309"/>
  <c r="R236" i="309"/>
  <c r="T9" i="309"/>
  <c r="S219" i="309"/>
  <c r="U21" i="309"/>
  <c r="U72" i="309"/>
  <c r="U230" i="309"/>
  <c r="U122" i="309"/>
  <c r="T147" i="309"/>
  <c r="S200" i="309"/>
  <c r="R180" i="309"/>
  <c r="S166" i="309"/>
  <c r="U119" i="309"/>
  <c r="U117" i="309"/>
  <c r="T290" i="309"/>
  <c r="U162" i="309"/>
  <c r="U85" i="309"/>
  <c r="T125" i="309"/>
  <c r="S239" i="309"/>
  <c r="T145" i="309"/>
  <c r="S172" i="309"/>
  <c r="U261" i="309"/>
  <c r="T276" i="309"/>
  <c r="U290" i="309"/>
  <c r="U264" i="309"/>
  <c r="T249" i="309"/>
  <c r="R256" i="309"/>
  <c r="S273" i="309"/>
  <c r="S218" i="309"/>
  <c r="T117" i="309"/>
  <c r="U155" i="309"/>
  <c r="U275" i="309"/>
  <c r="U130" i="309"/>
  <c r="R246" i="309"/>
  <c r="T173" i="309"/>
  <c r="R274" i="309"/>
  <c r="U268" i="309"/>
  <c r="R240" i="309"/>
  <c r="S216" i="309"/>
  <c r="R189" i="309"/>
  <c r="U301" i="309"/>
  <c r="R270" i="309"/>
  <c r="U46" i="309"/>
  <c r="R51" i="309"/>
  <c r="R201" i="309"/>
  <c r="S210" i="309"/>
  <c r="T244" i="309"/>
  <c r="R217" i="309"/>
  <c r="R141" i="309"/>
  <c r="S75" i="309"/>
  <c r="U241" i="309"/>
  <c r="S109" i="309"/>
  <c r="T305" i="309"/>
  <c r="S95" i="309"/>
  <c r="U163" i="309"/>
  <c r="U144" i="309"/>
  <c r="T171" i="309"/>
  <c r="U125" i="309"/>
  <c r="R292" i="309"/>
  <c r="S236" i="309"/>
  <c r="T206" i="309"/>
  <c r="S177" i="309"/>
  <c r="T134" i="309"/>
  <c r="R212" i="309"/>
  <c r="R115" i="309"/>
  <c r="U188" i="309"/>
  <c r="R128" i="309"/>
  <c r="R239" i="309"/>
  <c r="S235" i="309"/>
  <c r="T110" i="309"/>
  <c r="T93" i="309"/>
  <c r="S277" i="309"/>
  <c r="S303" i="309"/>
  <c r="T57" i="309"/>
  <c r="T21" i="309"/>
  <c r="R305" i="309"/>
  <c r="R303" i="309"/>
  <c r="S143" i="309"/>
  <c r="U213" i="309"/>
  <c r="S208" i="309"/>
  <c r="U171" i="309"/>
  <c r="T161" i="309"/>
  <c r="U23" i="309"/>
  <c r="U65" i="309"/>
  <c r="S81" i="309"/>
  <c r="U98" i="309"/>
  <c r="R284" i="309"/>
  <c r="R204" i="309"/>
  <c r="S262" i="309"/>
  <c r="T201" i="309"/>
  <c r="S51" i="309"/>
  <c r="U190" i="309"/>
  <c r="S250" i="309"/>
  <c r="S73" i="309"/>
  <c r="U66" i="309"/>
  <c r="R279" i="309"/>
  <c r="U180" i="309"/>
  <c r="T96" i="309"/>
  <c r="U128" i="309"/>
  <c r="T221" i="309"/>
  <c r="S199" i="309"/>
  <c r="R30" i="309"/>
  <c r="R216" i="309"/>
  <c r="R267" i="309"/>
  <c r="S226" i="309"/>
  <c r="S94" i="309"/>
  <c r="R13" i="309"/>
  <c r="S268" i="309"/>
  <c r="S70" i="309"/>
  <c r="T11" i="309"/>
  <c r="R134" i="309"/>
  <c r="S76" i="309"/>
  <c r="R225" i="309"/>
  <c r="T25" i="309"/>
  <c r="U105" i="309"/>
  <c r="T29" i="309"/>
  <c r="R301" i="309"/>
  <c r="T155" i="309"/>
  <c r="S259" i="309"/>
  <c r="R152" i="309"/>
  <c r="R208" i="309"/>
  <c r="S39" i="309"/>
  <c r="U44" i="309"/>
  <c r="T277" i="309"/>
  <c r="R169" i="309"/>
  <c r="R19" i="309"/>
  <c r="S71" i="309"/>
  <c r="T190" i="309"/>
  <c r="R130" i="309"/>
  <c r="S283" i="309"/>
  <c r="U83" i="309"/>
  <c r="T268" i="309"/>
  <c r="R72" i="309"/>
  <c r="R166" i="309"/>
  <c r="R215" i="309"/>
  <c r="R224" i="309"/>
  <c r="R242" i="309"/>
  <c r="R20" i="309"/>
  <c r="S116" i="309"/>
  <c r="R56" i="309"/>
  <c r="U216" i="309"/>
  <c r="R154" i="309"/>
  <c r="U205" i="309"/>
  <c r="S114" i="309"/>
  <c r="U153" i="309"/>
  <c r="T253" i="309"/>
  <c r="R281" i="309"/>
  <c r="S269" i="309"/>
  <c r="U234" i="309"/>
  <c r="T168" i="309"/>
  <c r="T228" i="309"/>
  <c r="S84" i="309"/>
  <c r="R286" i="309"/>
  <c r="R52" i="309"/>
  <c r="S244" i="309"/>
  <c r="U138" i="309"/>
  <c r="T294" i="309"/>
  <c r="U243" i="309"/>
  <c r="S158" i="309"/>
  <c r="U236" i="309"/>
  <c r="U238" i="309"/>
  <c r="S168" i="309"/>
  <c r="T66" i="309"/>
  <c r="S128" i="309"/>
  <c r="S275" i="309"/>
  <c r="U92" i="309"/>
  <c r="R109" i="309"/>
  <c r="S50" i="309"/>
  <c r="S122" i="309"/>
  <c r="U251" i="309"/>
  <c r="R222" i="309"/>
  <c r="U198" i="309"/>
  <c r="R162" i="309"/>
  <c r="U227" i="309"/>
  <c r="T61" i="309"/>
  <c r="S194" i="309"/>
  <c r="R233" i="309"/>
  <c r="R183" i="309"/>
  <c r="U146" i="309"/>
  <c r="S220" i="309"/>
  <c r="U77" i="309"/>
  <c r="S98" i="309"/>
  <c r="T157" i="309"/>
  <c r="T39" i="309"/>
  <c r="U6" i="309"/>
  <c r="S108" i="309"/>
  <c r="S82" i="309"/>
  <c r="S165" i="309"/>
  <c r="U212" i="309"/>
  <c r="R237" i="309"/>
  <c r="S247" i="309"/>
  <c r="T34" i="309"/>
  <c r="S176" i="309"/>
  <c r="S78" i="309"/>
  <c r="R9" i="309"/>
  <c r="U53" i="309"/>
  <c r="R269" i="309"/>
  <c r="U25" i="309"/>
  <c r="U14" i="309"/>
  <c r="S197" i="309"/>
  <c r="S300" i="309"/>
  <c r="T240" i="309"/>
  <c r="S25" i="309"/>
  <c r="S62" i="309"/>
  <c r="R58" i="309"/>
  <c r="R39" i="309"/>
  <c r="S96" i="309"/>
  <c r="S30" i="309"/>
  <c r="R57" i="309"/>
  <c r="S279" i="309"/>
  <c r="R285" i="309"/>
  <c r="U63" i="309"/>
  <c r="S233" i="309"/>
  <c r="R207" i="309"/>
  <c r="U76" i="309"/>
  <c r="S153" i="309"/>
  <c r="U40" i="309"/>
  <c r="S255" i="309"/>
  <c r="T207" i="309"/>
  <c r="S37" i="309"/>
  <c r="S6" i="309"/>
  <c r="T237" i="309"/>
  <c r="S187" i="309"/>
  <c r="R66" i="309"/>
  <c r="R253" i="309"/>
  <c r="T234" i="309"/>
  <c r="S138" i="309"/>
  <c r="S92" i="309"/>
  <c r="U304" i="309"/>
  <c r="U202" i="309"/>
  <c r="U177" i="309"/>
  <c r="R85" i="309"/>
  <c r="T224" i="309"/>
  <c r="R140" i="309"/>
  <c r="T247" i="309"/>
  <c r="U237" i="309"/>
  <c r="R21" i="309"/>
  <c r="U118" i="309"/>
  <c r="U207" i="309"/>
  <c r="S227" i="309"/>
  <c r="U74" i="309"/>
  <c r="S298" i="309"/>
  <c r="T115" i="309"/>
  <c r="S60" i="309"/>
  <c r="T30" i="309"/>
  <c r="S221" i="309"/>
  <c r="T191" i="309"/>
  <c r="S188" i="309"/>
  <c r="S110" i="309"/>
  <c r="S274" i="309"/>
  <c r="S152" i="309"/>
  <c r="R252" i="309"/>
  <c r="U167" i="309"/>
  <c r="U166" i="309"/>
  <c r="T7" i="309"/>
  <c r="R142" i="309"/>
  <c r="R10" i="309"/>
  <c r="S129" i="309"/>
  <c r="T146" i="309"/>
  <c r="T138" i="309"/>
  <c r="S204" i="309"/>
  <c r="S225" i="309"/>
  <c r="T216" i="309"/>
  <c r="T16" i="309"/>
  <c r="U60" i="309"/>
  <c r="R122" i="309"/>
  <c r="U152" i="309"/>
  <c r="S13" i="309"/>
  <c r="R74" i="309"/>
  <c r="T13" i="309"/>
  <c r="R35" i="309"/>
  <c r="S238" i="309"/>
  <c r="S263" i="309"/>
  <c r="T48" i="309"/>
  <c r="T91" i="309"/>
  <c r="U45" i="309"/>
  <c r="U147" i="309"/>
  <c r="U209" i="309"/>
  <c r="R277" i="309"/>
  <c r="U172" i="309"/>
  <c r="R73" i="309"/>
  <c r="R182" i="309"/>
  <c r="R81" i="309"/>
  <c r="R193" i="309"/>
  <c r="S100" i="309"/>
  <c r="U210" i="309"/>
  <c r="T52" i="309"/>
  <c r="S104" i="309"/>
  <c r="U295" i="309"/>
  <c r="R179" i="309"/>
  <c r="S77" i="309"/>
  <c r="R255" i="309"/>
  <c r="T292" i="309"/>
  <c r="T296" i="309"/>
  <c r="S190" i="309"/>
  <c r="T193" i="309"/>
  <c r="S202" i="309"/>
  <c r="S42" i="309"/>
  <c r="U90" i="309"/>
  <c r="S293" i="309"/>
  <c r="R47" i="309"/>
  <c r="T285" i="309"/>
  <c r="S232" i="309"/>
  <c r="R93" i="309"/>
  <c r="T202" i="309"/>
  <c r="T148" i="309"/>
  <c r="U224" i="309"/>
  <c r="R105" i="309"/>
  <c r="U55" i="309"/>
  <c r="T251" i="309"/>
  <c r="T226" i="309"/>
  <c r="U24" i="309"/>
  <c r="T17" i="309"/>
  <c r="T128" i="309"/>
  <c r="U109" i="309"/>
  <c r="U219" i="309"/>
  <c r="S7" i="309"/>
  <c r="U17" i="309"/>
  <c r="R11" i="309"/>
  <c r="R211" i="309"/>
  <c r="U73" i="309"/>
  <c r="U29" i="309"/>
  <c r="T69" i="309"/>
  <c r="S49" i="309"/>
  <c r="R54" i="309"/>
  <c r="S8" i="309"/>
  <c r="T101" i="309"/>
  <c r="T288" i="309"/>
  <c r="U280" i="309"/>
  <c r="T108" i="309"/>
  <c r="U165" i="309"/>
  <c r="U226" i="309"/>
  <c r="S16" i="309"/>
  <c r="U116" i="309"/>
  <c r="U141" i="309"/>
  <c r="S18" i="309"/>
  <c r="R226" i="309"/>
  <c r="T53" i="309"/>
  <c r="U9" i="309"/>
  <c r="S205" i="309"/>
  <c r="R146" i="309"/>
  <c r="S31" i="309"/>
  <c r="U159" i="309"/>
  <c r="S178" i="309"/>
  <c r="R49" i="309"/>
  <c r="S48" i="309"/>
  <c r="U28" i="309"/>
  <c r="R78" i="309"/>
  <c r="S65" i="309"/>
  <c r="S278" i="309"/>
  <c r="S121" i="309"/>
  <c r="U203" i="309"/>
  <c r="R125" i="309"/>
  <c r="R302" i="309"/>
  <c r="T186" i="309"/>
  <c r="U69" i="309"/>
  <c r="T271" i="309"/>
  <c r="R151" i="309"/>
  <c r="T135" i="309"/>
  <c r="T119" i="309"/>
  <c r="S106" i="309"/>
  <c r="R23" i="309"/>
  <c r="T281" i="309"/>
  <c r="S206" i="309"/>
  <c r="U64" i="309"/>
  <c r="R195" i="309"/>
  <c r="S52" i="309"/>
  <c r="T238" i="309"/>
  <c r="U78" i="309"/>
  <c r="T215" i="309"/>
  <c r="R304" i="309"/>
  <c r="U145" i="309"/>
  <c r="S169" i="309"/>
  <c r="T120" i="309"/>
  <c r="S175" i="309"/>
  <c r="U32" i="309"/>
  <c r="U75" i="309"/>
  <c r="S295" i="309"/>
  <c r="U37" i="309"/>
  <c r="R106" i="309"/>
  <c r="S93" i="309"/>
  <c r="T81" i="309"/>
  <c r="R167" i="309"/>
  <c r="S83" i="309"/>
  <c r="T263" i="309"/>
  <c r="S237" i="309"/>
  <c r="U276" i="309"/>
  <c r="S66" i="309"/>
  <c r="U208" i="309"/>
  <c r="T102" i="309"/>
  <c r="U204" i="309"/>
  <c r="U33" i="309"/>
  <c r="R135" i="309"/>
  <c r="S63" i="309"/>
  <c r="S276" i="309"/>
  <c r="R266" i="309"/>
  <c r="S130" i="309"/>
  <c r="T269" i="309"/>
  <c r="R245" i="309"/>
  <c r="U277" i="309"/>
  <c r="U16" i="309"/>
  <c r="T259" i="309"/>
  <c r="T99" i="309"/>
  <c r="S234" i="309"/>
  <c r="S288" i="309"/>
  <c r="U195" i="309"/>
  <c r="T76" i="309"/>
  <c r="R96" i="309"/>
  <c r="R147" i="309"/>
  <c r="S149" i="309"/>
  <c r="S203" i="309"/>
  <c r="T77" i="309"/>
  <c r="T270" i="309"/>
  <c r="S19" i="309"/>
  <c r="U291" i="309"/>
  <c r="T78" i="309"/>
  <c r="R129" i="309"/>
  <c r="S21" i="309"/>
  <c r="T114" i="309"/>
  <c r="U86" i="309"/>
  <c r="U303" i="309"/>
  <c r="T88" i="309"/>
  <c r="R293" i="309"/>
  <c r="T250" i="309"/>
  <c r="S117" i="309"/>
  <c r="R290" i="309"/>
  <c r="R120" i="309"/>
  <c r="S246" i="309"/>
  <c r="R232" i="309"/>
  <c r="T213" i="309"/>
  <c r="S258" i="309"/>
  <c r="U54" i="309"/>
  <c r="S142" i="309"/>
  <c r="T19" i="309"/>
  <c r="R191" i="309"/>
  <c r="R234" i="309"/>
  <c r="S180" i="309"/>
  <c r="T51" i="309"/>
  <c r="S40" i="309"/>
  <c r="U42" i="309"/>
  <c r="R185" i="309"/>
  <c r="T98" i="309"/>
  <c r="T123" i="309"/>
  <c r="T291" i="309"/>
  <c r="T85" i="309"/>
  <c r="T33" i="309"/>
  <c r="T280" i="309"/>
  <c r="S264" i="309"/>
  <c r="R247" i="309"/>
  <c r="R280" i="309"/>
  <c r="U158" i="309"/>
  <c r="T204" i="309"/>
  <c r="U143" i="309"/>
  <c r="R291" i="309"/>
  <c r="U292" i="309"/>
  <c r="U229" i="309"/>
  <c r="R203" i="309"/>
  <c r="S119" i="309"/>
  <c r="S69" i="309"/>
  <c r="R89" i="309"/>
  <c r="S285" i="309"/>
  <c r="R150" i="309"/>
  <c r="U221" i="309"/>
  <c r="S27" i="309"/>
  <c r="S29" i="309"/>
  <c r="T31" i="309"/>
  <c r="U8" i="309"/>
  <c r="T242" i="309"/>
  <c r="S242" i="309"/>
  <c r="T245" i="309"/>
  <c r="T180" i="309"/>
  <c r="S224" i="309"/>
  <c r="T118" i="309"/>
  <c r="U233" i="309"/>
  <c r="T184" i="309"/>
  <c r="S261" i="309"/>
  <c r="R34" i="309"/>
  <c r="S182" i="309"/>
  <c r="R87" i="309"/>
  <c r="U247" i="309"/>
  <c r="U253" i="309"/>
  <c r="S15" i="309"/>
  <c r="T217" i="309"/>
  <c r="U220" i="309"/>
  <c r="R126" i="309"/>
  <c r="U120" i="309"/>
  <c r="R229" i="309"/>
  <c r="T15" i="309"/>
  <c r="R116" i="309"/>
  <c r="U48" i="309"/>
  <c r="U140" i="309"/>
  <c r="U255" i="309"/>
  <c r="T87" i="309"/>
  <c r="U81" i="309"/>
  <c r="T199" i="309"/>
  <c r="U47" i="309"/>
  <c r="R261" i="309"/>
  <c r="S43" i="309"/>
  <c r="S107" i="309"/>
  <c r="S207" i="309"/>
  <c r="U114" i="309"/>
  <c r="R177" i="309"/>
  <c r="U260" i="309"/>
  <c r="R289" i="309"/>
  <c r="U189" i="309"/>
  <c r="T112" i="309"/>
  <c r="U196" i="309"/>
  <c r="S251" i="309"/>
  <c r="R297" i="309"/>
  <c r="S126" i="309"/>
  <c r="U127" i="309"/>
  <c r="U211" i="309"/>
  <c r="U20" i="309"/>
  <c r="T23" i="309"/>
  <c r="T111" i="309"/>
  <c r="R75" i="309"/>
  <c r="S222" i="309"/>
  <c r="S249" i="309"/>
  <c r="T106" i="309"/>
  <c r="T195" i="309"/>
  <c r="U131" i="309"/>
  <c r="R238" i="309"/>
  <c r="U270" i="309"/>
  <c r="U272" i="309"/>
  <c r="T133" i="309"/>
  <c r="T38" i="309"/>
  <c r="S192" i="309"/>
  <c r="T142" i="309"/>
  <c r="T54" i="309"/>
  <c r="S20" i="309"/>
  <c r="T230" i="309"/>
  <c r="T185" i="309"/>
  <c r="T153" i="309"/>
  <c r="S243" i="309"/>
  <c r="U50" i="309"/>
  <c r="U96" i="309"/>
  <c r="S241" i="309"/>
  <c r="R218" i="309"/>
  <c r="T59" i="309"/>
  <c r="U30" i="309"/>
  <c r="R178" i="309"/>
  <c r="S45" i="309"/>
  <c r="U174" i="309"/>
  <c r="R210" i="309"/>
  <c r="S68" i="309"/>
  <c r="U52" i="309"/>
  <c r="R33" i="309"/>
  <c r="U111" i="309"/>
  <c r="R299" i="309"/>
  <c r="T304" i="309"/>
  <c r="R114" i="309"/>
  <c r="T126" i="309"/>
  <c r="R273" i="309"/>
  <c r="T24" i="309"/>
  <c r="U43" i="309"/>
  <c r="T275" i="309"/>
  <c r="T177" i="309"/>
  <c r="T170" i="309"/>
  <c r="R254" i="309"/>
  <c r="S254" i="309"/>
  <c r="T162" i="309"/>
  <c r="R139" i="309"/>
  <c r="U161" i="309"/>
  <c r="S245" i="309"/>
  <c r="U18" i="309"/>
  <c r="T73" i="309"/>
  <c r="R124" i="309"/>
  <c r="S155" i="309"/>
  <c r="S14" i="309"/>
  <c r="S99" i="309"/>
  <c r="S91" i="309"/>
  <c r="T258" i="309"/>
  <c r="S113" i="309"/>
  <c r="T37" i="309"/>
  <c r="T22" i="309"/>
  <c r="R31" i="309"/>
  <c r="U56" i="309"/>
  <c r="U108" i="309"/>
  <c r="U244" i="309"/>
  <c r="U27" i="309"/>
  <c r="S47" i="309"/>
  <c r="S26" i="309"/>
  <c r="R82" i="309"/>
  <c r="R244" i="309"/>
  <c r="U181" i="309"/>
  <c r="S184" i="309"/>
  <c r="U87" i="309"/>
  <c r="T261" i="309"/>
  <c r="R143" i="309"/>
  <c r="U156" i="309"/>
  <c r="R127" i="309"/>
  <c r="R36" i="309"/>
  <c r="S132" i="309"/>
  <c r="R159" i="309"/>
  <c r="R186" i="309"/>
  <c r="U94" i="309"/>
  <c r="U71" i="309"/>
  <c r="S163" i="309"/>
  <c r="U170" i="309"/>
  <c r="R53" i="309"/>
  <c r="U11" i="309"/>
  <c r="U97" i="309"/>
  <c r="R80" i="309"/>
  <c r="S102" i="309"/>
  <c r="T160" i="309"/>
  <c r="R257" i="309"/>
  <c r="T279" i="309"/>
  <c r="T159" i="309"/>
  <c r="S97" i="309"/>
  <c r="R184" i="309"/>
  <c r="S85" i="309"/>
  <c r="S230" i="309"/>
  <c r="R84" i="309"/>
  <c r="S209" i="309"/>
  <c r="T152" i="309"/>
  <c r="R68" i="309"/>
  <c r="S164" i="309"/>
  <c r="S185" i="309"/>
  <c r="T176" i="309"/>
  <c r="R104" i="309"/>
  <c r="U38" i="309"/>
  <c r="R164" i="309"/>
  <c r="T218" i="309"/>
  <c r="T136" i="309"/>
  <c r="T252" i="309"/>
  <c r="U104" i="309"/>
  <c r="U263" i="309"/>
  <c r="S299" i="309"/>
  <c r="R101" i="309"/>
  <c r="U61" i="309"/>
  <c r="S139" i="309"/>
  <c r="R123" i="309"/>
  <c r="S196" i="309"/>
  <c r="U283" i="309"/>
  <c r="S34" i="309"/>
  <c r="R200" i="309"/>
  <c r="T150" i="309"/>
  <c r="U10" i="309"/>
  <c r="U112" i="309"/>
  <c r="U200" i="309"/>
  <c r="T97" i="309"/>
  <c r="R168" i="309"/>
  <c r="R24" i="309"/>
  <c r="S120" i="309"/>
  <c r="T107" i="309"/>
  <c r="U194" i="309"/>
  <c r="T121" i="309"/>
  <c r="U254" i="309"/>
  <c r="T35" i="309"/>
  <c r="T299" i="309"/>
  <c r="S115" i="309"/>
  <c r="T12" i="309"/>
  <c r="U157" i="309"/>
  <c r="T100" i="309"/>
  <c r="R171" i="309"/>
  <c r="R59" i="309"/>
  <c r="U67" i="309"/>
  <c r="T65" i="309"/>
  <c r="R110" i="309"/>
  <c r="U154" i="309"/>
  <c r="U121" i="309"/>
  <c r="U228" i="309"/>
  <c r="T169" i="309"/>
  <c r="U169" i="309"/>
  <c r="T227" i="309"/>
  <c r="U257" i="309"/>
  <c r="U132" i="309"/>
  <c r="R250" i="309"/>
  <c r="S118" i="309"/>
  <c r="T28" i="309"/>
  <c r="R69" i="309"/>
  <c r="U89" i="309"/>
  <c r="R97" i="309"/>
  <c r="U57" i="309"/>
  <c r="S217" i="309"/>
  <c r="S36" i="309"/>
  <c r="R107" i="309"/>
  <c r="S12" i="309"/>
  <c r="R43" i="309"/>
  <c r="S133" i="309"/>
  <c r="S137" i="309"/>
  <c r="U88" i="309"/>
  <c r="S195" i="309"/>
  <c r="S305" i="309"/>
  <c r="S181" i="309"/>
  <c r="T105" i="309"/>
  <c r="T63" i="309"/>
  <c r="S260" i="309"/>
  <c r="R235" i="309"/>
  <c r="R205" i="309"/>
  <c r="U91" i="309"/>
  <c r="U249" i="309"/>
  <c r="U225" i="309"/>
  <c r="R227" i="309"/>
  <c r="S252" i="309"/>
  <c r="R37" i="309"/>
  <c r="S271" i="309"/>
  <c r="T166" i="309"/>
  <c r="U305" i="309"/>
  <c r="T89" i="309"/>
  <c r="U293" i="309"/>
  <c r="T6" i="309"/>
  <c r="S44" i="309"/>
  <c r="S17" i="309"/>
  <c r="S111" i="309"/>
  <c r="T130" i="309"/>
  <c r="R173" i="309"/>
  <c r="R83" i="309"/>
  <c r="T14" i="309"/>
  <c r="S290" i="309"/>
  <c r="U286" i="309"/>
  <c r="T80" i="309"/>
  <c r="R282" i="309"/>
  <c r="R249" i="309"/>
  <c r="U231" i="309"/>
  <c r="S198" i="309"/>
  <c r="S297" i="309"/>
  <c r="U164" i="309"/>
  <c r="T58" i="309"/>
  <c r="U235" i="309"/>
  <c r="T137" i="309"/>
  <c r="U201" i="309"/>
  <c r="U256" i="309"/>
  <c r="R221" i="309"/>
  <c r="R155" i="309"/>
  <c r="R202" i="309"/>
  <c r="T188" i="309"/>
  <c r="T302" i="309"/>
  <c r="T75" i="309"/>
  <c r="U187" i="309"/>
  <c r="T286" i="309"/>
  <c r="S101" i="309"/>
  <c r="S280" i="309"/>
  <c r="T149" i="309"/>
  <c r="U182" i="309"/>
  <c r="T55" i="309"/>
  <c r="U148" i="309"/>
  <c r="R275" i="309"/>
  <c r="S57" i="309"/>
  <c r="S80" i="309"/>
  <c r="R41" i="309"/>
  <c r="R113" i="309"/>
  <c r="R294" i="309"/>
  <c r="T95" i="309"/>
  <c r="U84" i="309"/>
  <c r="R8" i="309"/>
  <c r="S61" i="309"/>
  <c r="R272" i="309"/>
  <c r="U183" i="309"/>
  <c r="T67" i="309"/>
  <c r="R15" i="309"/>
  <c r="U297" i="309"/>
  <c r="U175" i="309"/>
  <c r="S191" i="309"/>
  <c r="R138" i="309"/>
  <c r="T283" i="309"/>
  <c r="S46" i="309"/>
  <c r="R108" i="309"/>
  <c r="T178" i="309"/>
  <c r="U179" i="309"/>
  <c r="T43" i="309"/>
  <c r="U133" i="309"/>
  <c r="R160" i="309"/>
  <c r="R161" i="309"/>
  <c r="T70" i="309"/>
  <c r="R172" i="309"/>
  <c r="R276" i="309"/>
  <c r="U95" i="309"/>
  <c r="S183" i="309"/>
  <c r="T36" i="309"/>
  <c r="R17" i="309"/>
  <c r="S302" i="309"/>
  <c r="R67" i="309"/>
  <c r="U101" i="309"/>
  <c r="U296" i="309"/>
  <c r="S294" i="309"/>
  <c r="S24" i="309"/>
  <c r="U259" i="309"/>
  <c r="U300" i="309"/>
  <c r="U19" i="309"/>
  <c r="U107" i="309"/>
  <c r="T174" i="309"/>
  <c r="U284" i="309"/>
  <c r="S127" i="309"/>
  <c r="U123" i="309"/>
  <c r="R28" i="309"/>
  <c r="R27" i="309"/>
  <c r="U22" i="309"/>
  <c r="T229" i="309"/>
  <c r="U150" i="309"/>
  <c r="T214" i="309"/>
  <c r="U184" i="309"/>
  <c r="S56" i="309"/>
  <c r="T164" i="309"/>
  <c r="R45" i="309"/>
  <c r="T223" i="309"/>
  <c r="T41" i="309"/>
  <c r="S53" i="309"/>
  <c r="R298" i="309"/>
  <c r="S58" i="309"/>
  <c r="S214" i="309"/>
  <c r="T124" i="309"/>
  <c r="R76" i="309"/>
  <c r="T300" i="309"/>
  <c r="S211" i="309"/>
  <c r="R18" i="309"/>
  <c r="R79" i="309"/>
  <c r="S134" i="309"/>
  <c r="U176" i="309"/>
  <c r="T72" i="309"/>
  <c r="S59" i="309"/>
  <c r="R46" i="309"/>
  <c r="R50" i="309"/>
  <c r="S89" i="309"/>
  <c r="R259" i="309"/>
  <c r="U240" i="309"/>
  <c r="R38" i="309"/>
  <c r="T103" i="309"/>
  <c r="R118" i="309"/>
  <c r="S135" i="309"/>
  <c r="R137" i="309"/>
  <c r="U124" i="309"/>
  <c r="S54" i="309"/>
  <c r="R98" i="309"/>
  <c r="S174" i="309"/>
  <c r="T287" i="309"/>
  <c r="R288" i="309"/>
  <c r="T47" i="309"/>
  <c r="T86" i="309"/>
  <c r="U135" i="309"/>
  <c r="U93" i="309"/>
  <c r="T181" i="309"/>
  <c r="R260" i="309"/>
  <c r="U287" i="309"/>
  <c r="T116" i="309"/>
  <c r="U68" i="309"/>
  <c r="T243" i="309"/>
  <c r="S212" i="309"/>
  <c r="T284" i="309"/>
  <c r="R144" i="309"/>
  <c r="S167" i="309"/>
  <c r="R165" i="309"/>
  <c r="R243" i="309"/>
  <c r="R14" i="309"/>
  <c r="U102" i="309"/>
  <c r="S228" i="309"/>
  <c r="R228" i="309"/>
  <c r="U62" i="309"/>
  <c r="S301" i="309"/>
  <c r="U79" i="309"/>
  <c r="R117" i="309"/>
  <c r="S291" i="309"/>
  <c r="R94" i="309"/>
  <c r="R196" i="309"/>
  <c r="S140" i="309"/>
  <c r="S90" i="309"/>
  <c r="T231" i="309"/>
  <c r="T44" i="309"/>
  <c r="T267" i="309"/>
  <c r="S9" i="309"/>
  <c r="R90" i="309"/>
  <c r="T122" i="309"/>
  <c r="T241" i="309"/>
  <c r="R136" i="309"/>
  <c r="R102" i="309"/>
  <c r="U82" i="309"/>
  <c r="T18" i="309"/>
  <c r="R71" i="309"/>
  <c r="T301" i="309"/>
  <c r="U129" i="309"/>
  <c r="T163" i="309"/>
  <c r="R231" i="309"/>
  <c r="S253" i="309"/>
  <c r="T113" i="309"/>
  <c r="R65" i="309"/>
  <c r="S160" i="309"/>
  <c r="R197" i="309"/>
  <c r="R132" i="309"/>
  <c r="R157" i="309"/>
  <c r="T165" i="309"/>
  <c r="U136" i="309"/>
  <c r="T235" i="309"/>
  <c r="S124" i="309"/>
  <c r="R26" i="309"/>
  <c r="T220" i="309"/>
  <c r="R91" i="309"/>
  <c r="S248" i="309"/>
  <c r="R170" i="309"/>
  <c r="R7" i="309"/>
  <c r="S79" i="309"/>
  <c r="R32" i="309"/>
  <c r="R296" i="309"/>
  <c r="T194" i="309"/>
  <c r="R99" i="309"/>
  <c r="U70" i="309"/>
  <c r="T256" i="309"/>
  <c r="U13" i="309"/>
  <c r="U35" i="309"/>
  <c r="S281" i="309"/>
  <c r="T140" i="309"/>
  <c r="T187" i="309"/>
  <c r="T68" i="309"/>
  <c r="T32" i="309"/>
  <c r="T154" i="309"/>
  <c r="T132" i="309"/>
  <c r="T246" i="309"/>
  <c r="U273" i="309"/>
  <c r="R223" i="309"/>
  <c r="U232" i="309"/>
  <c r="T131" i="309"/>
  <c r="U246" i="309"/>
  <c r="R12" i="309"/>
  <c r="R175" i="309"/>
  <c r="T109" i="309"/>
  <c r="U223" i="309"/>
  <c r="S131" i="309"/>
  <c r="R163" i="309"/>
  <c r="T90" i="309"/>
  <c r="U49" i="309"/>
  <c r="S223" i="309"/>
  <c r="T297" i="309"/>
  <c r="R60" i="309"/>
  <c r="U197" i="309"/>
  <c r="U139" i="309"/>
  <c r="T278" i="309"/>
  <c r="T82" i="309"/>
  <c r="T92" i="309"/>
  <c r="S123" i="309"/>
  <c r="T156" i="309"/>
  <c r="U168" i="309"/>
  <c r="U51" i="309"/>
  <c r="T60" i="309"/>
  <c r="T197" i="309"/>
  <c r="T42" i="309"/>
  <c r="S156" i="309"/>
  <c r="S33" i="309"/>
  <c r="S159" i="309"/>
  <c r="S150" i="309"/>
  <c r="S38" i="309"/>
  <c r="U137" i="309"/>
  <c r="R40" i="309"/>
  <c r="R62" i="309"/>
  <c r="U193" i="309"/>
  <c r="U285" i="309"/>
  <c r="S179" i="309"/>
  <c r="T10" i="309"/>
  <c r="R103" i="309"/>
  <c r="S22" i="309"/>
  <c r="U126" i="309"/>
  <c r="S173" i="309"/>
  <c r="S272" i="309"/>
  <c r="T211" i="309"/>
  <c r="R100" i="309"/>
  <c r="T266" i="309"/>
  <c r="U248" i="309"/>
  <c r="R64" i="309"/>
  <c r="R156" i="309"/>
  <c r="R192" i="309"/>
  <c r="T45" i="309"/>
  <c r="T295" i="309"/>
  <c r="U192" i="309"/>
  <c r="T200" i="309"/>
  <c r="U103" i="309"/>
  <c r="R209" i="309"/>
  <c r="R181" i="309"/>
  <c r="U39" i="309"/>
  <c r="S74" i="309"/>
  <c r="S148" i="309"/>
  <c r="U36" i="309"/>
  <c r="S41" i="309"/>
  <c r="T56" i="309"/>
  <c r="U26" i="309"/>
  <c r="S170" i="309"/>
  <c r="R271" i="309"/>
  <c r="R48" i="309"/>
  <c r="R44" i="309"/>
  <c r="R55" i="309"/>
  <c r="S229" i="309"/>
  <c r="T46" i="309"/>
  <c r="R148" i="309"/>
  <c r="R133" i="309"/>
  <c r="T143" i="309"/>
  <c r="S28" i="309"/>
  <c r="T26" i="309"/>
  <c r="R295" i="309"/>
  <c r="T104" i="309"/>
  <c r="R88" i="309"/>
  <c r="S11" i="309"/>
  <c r="S162" i="309"/>
  <c r="R29" i="309"/>
  <c r="T27" i="309"/>
  <c r="T289" i="309"/>
  <c r="T203" i="309"/>
  <c r="R61" i="309"/>
  <c r="U59" i="309"/>
  <c r="T265" i="309"/>
  <c r="U282" i="309"/>
  <c r="R220" i="309"/>
  <c r="T8" i="309"/>
  <c r="R95" i="309"/>
  <c r="R263" i="309"/>
  <c r="R262" i="309"/>
  <c r="R187" i="309"/>
  <c r="R6" i="309"/>
  <c r="T182" i="309"/>
  <c r="T158" i="309"/>
  <c r="T273" i="309"/>
  <c r="U265" i="309"/>
  <c r="R86" i="309"/>
  <c r="U267" i="309"/>
  <c r="R153" i="309"/>
  <c r="U31" i="309"/>
  <c r="U106" i="309"/>
  <c r="S287" i="309"/>
  <c r="R219" i="309"/>
  <c r="U34" i="309"/>
  <c r="T49" i="309"/>
  <c r="U41" i="309"/>
  <c r="T84" i="309"/>
  <c r="U199" i="309"/>
  <c r="S86" i="309"/>
  <c r="N86" i="309"/>
  <c r="K86" i="309"/>
  <c r="H219" i="309"/>
  <c r="L287" i="309"/>
  <c r="I153" i="309"/>
  <c r="H86" i="309"/>
  <c r="F86" i="309"/>
  <c r="F6" i="309"/>
  <c r="G187" i="309"/>
  <c r="G262" i="309"/>
  <c r="F263" i="309"/>
  <c r="E263" i="309"/>
  <c r="E95" i="309"/>
  <c r="H220" i="309"/>
  <c r="G61" i="309"/>
  <c r="I29" i="309"/>
  <c r="F29" i="309"/>
  <c r="M162" i="309"/>
  <c r="N11" i="309"/>
  <c r="G88" i="309"/>
  <c r="H295" i="309"/>
  <c r="E295" i="309"/>
  <c r="J28" i="309"/>
  <c r="E133" i="309"/>
  <c r="I148" i="309"/>
  <c r="L229" i="309"/>
  <c r="K229" i="309"/>
  <c r="F55" i="309"/>
  <c r="E44" i="309"/>
  <c r="H48" i="309"/>
  <c r="I271" i="309"/>
  <c r="G271" i="309"/>
  <c r="N170" i="309"/>
  <c r="K41" i="309"/>
  <c r="J148" i="309"/>
  <c r="J74" i="309"/>
  <c r="N74" i="309"/>
  <c r="I181" i="309"/>
  <c r="H209" i="309"/>
  <c r="H192" i="309"/>
  <c r="F156" i="309"/>
  <c r="G156" i="309"/>
  <c r="G64" i="309"/>
  <c r="F100" i="309"/>
  <c r="L272" i="309"/>
  <c r="N173" i="309"/>
  <c r="K173" i="309"/>
  <c r="M22" i="309"/>
  <c r="E103" i="309"/>
  <c r="L179" i="309"/>
  <c r="H62" i="309"/>
  <c r="F62" i="309"/>
  <c r="I40" i="309"/>
  <c r="J38" i="309"/>
  <c r="J150" i="309"/>
  <c r="N159" i="309"/>
  <c r="K159" i="309"/>
  <c r="K33" i="309"/>
  <c r="M156" i="309"/>
  <c r="J123" i="309"/>
  <c r="G60" i="309"/>
  <c r="F60" i="309"/>
  <c r="L223" i="309"/>
  <c r="G163" i="309"/>
  <c r="L131" i="309"/>
  <c r="E175" i="309"/>
  <c r="F175" i="309"/>
  <c r="F12" i="309"/>
  <c r="H223" i="309"/>
  <c r="N281" i="309"/>
  <c r="I99" i="309"/>
  <c r="F99" i="309"/>
  <c r="F296" i="309"/>
  <c r="I32" i="309"/>
  <c r="L79" i="309"/>
  <c r="F7" i="309"/>
  <c r="G7" i="309"/>
  <c r="F170" i="309"/>
  <c r="N248" i="309"/>
  <c r="H91" i="309"/>
  <c r="E26" i="309"/>
  <c r="F26" i="309"/>
  <c r="N124" i="309"/>
  <c r="E157" i="309"/>
  <c r="H132" i="309"/>
  <c r="G197" i="309"/>
  <c r="I197" i="309"/>
  <c r="L160" i="309"/>
  <c r="H65" i="309"/>
  <c r="L253" i="309"/>
  <c r="G231" i="309"/>
  <c r="E231" i="309"/>
  <c r="I71" i="309"/>
  <c r="H102" i="309"/>
  <c r="I136" i="309"/>
  <c r="F90" i="309"/>
  <c r="E90" i="309"/>
  <c r="L9" i="309"/>
  <c r="K90" i="309"/>
  <c r="K140" i="309"/>
  <c r="I196" i="309"/>
  <c r="H196" i="309"/>
  <c r="H94" i="309"/>
  <c r="N291" i="309"/>
  <c r="E117" i="309"/>
  <c r="J301" i="309"/>
  <c r="K301" i="309"/>
  <c r="E228" i="309"/>
  <c r="J228" i="309"/>
  <c r="E14" i="309"/>
  <c r="G243" i="309"/>
  <c r="F243" i="309"/>
  <c r="I165" i="309"/>
  <c r="L167" i="309"/>
  <c r="H144" i="309"/>
  <c r="L212" i="309"/>
  <c r="K212" i="309"/>
  <c r="F260" i="309"/>
  <c r="I288" i="309"/>
  <c r="J174" i="309"/>
  <c r="E98" i="309"/>
  <c r="H98" i="309"/>
  <c r="M54" i="309"/>
  <c r="G137" i="309"/>
  <c r="N135" i="309"/>
  <c r="H118" i="309"/>
  <c r="E118" i="309"/>
  <c r="J86" i="309"/>
  <c r="F219" i="309"/>
  <c r="I219" i="309"/>
  <c r="M287" i="309"/>
  <c r="F153" i="309"/>
  <c r="E86" i="309"/>
  <c r="H6" i="309"/>
  <c r="G6" i="309"/>
  <c r="E187" i="309"/>
  <c r="H262" i="309"/>
  <c r="I263" i="309"/>
  <c r="F95" i="309"/>
  <c r="G95" i="309"/>
  <c r="G220" i="309"/>
  <c r="H61" i="309"/>
  <c r="E29" i="309"/>
  <c r="K162" i="309"/>
  <c r="J162" i="309"/>
  <c r="M11" i="309"/>
  <c r="I88" i="309"/>
  <c r="G295" i="309"/>
  <c r="N28" i="309"/>
  <c r="L28" i="309"/>
  <c r="F133" i="309"/>
  <c r="E148" i="309"/>
  <c r="N229" i="309"/>
  <c r="H55" i="309"/>
  <c r="G55" i="309"/>
  <c r="I44" i="309"/>
  <c r="F48" i="309"/>
  <c r="H271" i="309"/>
  <c r="J170" i="309"/>
  <c r="K170" i="309"/>
  <c r="J41" i="309"/>
  <c r="M148" i="309"/>
  <c r="K74" i="309"/>
  <c r="G181" i="309"/>
  <c r="F181" i="309"/>
  <c r="I209" i="309"/>
  <c r="E192" i="309"/>
  <c r="E156" i="309"/>
  <c r="H64" i="309"/>
  <c r="E64" i="309"/>
  <c r="G100" i="309"/>
  <c r="N272" i="309"/>
  <c r="J173" i="309"/>
  <c r="J22" i="309"/>
  <c r="L22" i="309"/>
  <c r="H103" i="309"/>
  <c r="K179" i="309"/>
  <c r="G62" i="309"/>
  <c r="F40" i="309"/>
  <c r="E40" i="309"/>
  <c r="M38" i="309"/>
  <c r="K150" i="309"/>
  <c r="L159" i="309"/>
  <c r="J33" i="309"/>
  <c r="N33" i="309"/>
  <c r="J156" i="309"/>
  <c r="L123" i="309"/>
  <c r="I60" i="309"/>
  <c r="J223" i="309"/>
  <c r="N223" i="309"/>
  <c r="I163" i="309"/>
  <c r="M131" i="309"/>
  <c r="H175" i="309"/>
  <c r="H12" i="309"/>
  <c r="G12" i="309"/>
  <c r="I223" i="309"/>
  <c r="L281" i="309"/>
  <c r="G99" i="309"/>
  <c r="I296" i="309"/>
  <c r="H296" i="309"/>
  <c r="E32" i="309"/>
  <c r="K79" i="309"/>
  <c r="H7" i="309"/>
  <c r="I170" i="309"/>
  <c r="G170" i="309"/>
  <c r="M248" i="309"/>
  <c r="G91" i="309"/>
  <c r="I26" i="309"/>
  <c r="L124" i="309"/>
  <c r="M124" i="309"/>
  <c r="G157" i="309"/>
  <c r="E132" i="309"/>
  <c r="H197" i="309"/>
  <c r="M160" i="309"/>
  <c r="N160" i="309"/>
  <c r="F65" i="309"/>
  <c r="N253" i="309"/>
  <c r="I231" i="309"/>
  <c r="G71" i="309"/>
  <c r="E71" i="309"/>
  <c r="G102" i="309"/>
  <c r="G136" i="309"/>
  <c r="H90" i="309"/>
  <c r="N9" i="309"/>
  <c r="J9" i="309"/>
  <c r="L90" i="309"/>
  <c r="M140" i="309"/>
  <c r="G196" i="309"/>
  <c r="E94" i="309"/>
  <c r="G94" i="309"/>
  <c r="J291" i="309"/>
  <c r="F117" i="309"/>
  <c r="L301" i="309"/>
  <c r="I228" i="309"/>
  <c r="F228" i="309"/>
  <c r="M228" i="309"/>
  <c r="I14" i="309"/>
  <c r="H243" i="309"/>
  <c r="F165" i="309"/>
  <c r="G165" i="309"/>
  <c r="M167" i="309"/>
  <c r="G144" i="309"/>
  <c r="N212" i="309"/>
  <c r="G260" i="309"/>
  <c r="H260" i="309"/>
  <c r="E288" i="309"/>
  <c r="N174" i="309"/>
  <c r="F98" i="309"/>
  <c r="L54" i="309"/>
  <c r="K54" i="309"/>
  <c r="H137" i="309"/>
  <c r="J135" i="309"/>
  <c r="G118" i="309"/>
  <c r="E38" i="309"/>
  <c r="H38" i="309"/>
  <c r="I259" i="309"/>
  <c r="N89" i="309"/>
  <c r="H50" i="309"/>
  <c r="H46" i="309"/>
  <c r="E46" i="309"/>
  <c r="K59" i="309"/>
  <c r="M134" i="309"/>
  <c r="F79" i="309"/>
  <c r="I18" i="309"/>
  <c r="F18" i="309"/>
  <c r="M211" i="309"/>
  <c r="H76" i="309"/>
  <c r="K214" i="309"/>
  <c r="L58" i="309"/>
  <c r="K58" i="309"/>
  <c r="G298" i="309"/>
  <c r="J53" i="309"/>
  <c r="G45" i="309"/>
  <c r="K56" i="309"/>
  <c r="M56" i="309"/>
  <c r="E27" i="309"/>
  <c r="H28" i="309"/>
  <c r="K127" i="309"/>
  <c r="J24" i="309"/>
  <c r="L24" i="309"/>
  <c r="M294" i="309"/>
  <c r="E67" i="309"/>
  <c r="K302" i="309"/>
  <c r="I17" i="309"/>
  <c r="H17" i="309"/>
  <c r="M183" i="309"/>
  <c r="H276" i="309"/>
  <c r="I172" i="309"/>
  <c r="G161" i="309"/>
  <c r="H161" i="309"/>
  <c r="E160" i="309"/>
  <c r="I108" i="309"/>
  <c r="K46" i="309"/>
  <c r="E138" i="309"/>
  <c r="I138" i="309"/>
  <c r="K191" i="309"/>
  <c r="I15" i="309"/>
  <c r="F272" i="309"/>
  <c r="L61" i="309"/>
  <c r="M61" i="309"/>
  <c r="G8" i="309"/>
  <c r="F294" i="309"/>
  <c r="H113" i="309"/>
  <c r="I41" i="309"/>
  <c r="G41" i="309"/>
  <c r="N80" i="309"/>
  <c r="M57" i="309"/>
  <c r="H275" i="309"/>
  <c r="J280" i="309"/>
  <c r="N280" i="309"/>
  <c r="N101" i="309"/>
  <c r="E202" i="309"/>
  <c r="F155" i="309"/>
  <c r="G221" i="309"/>
  <c r="F221" i="309"/>
  <c r="L297" i="309"/>
  <c r="M198" i="309"/>
  <c r="I249" i="309"/>
  <c r="F282" i="309"/>
  <c r="H282" i="309"/>
  <c r="M290" i="309"/>
  <c r="F83" i="309"/>
  <c r="I173" i="309"/>
  <c r="M111" i="309"/>
  <c r="L111" i="309"/>
  <c r="K17" i="309"/>
  <c r="K44" i="309"/>
  <c r="M271" i="309"/>
  <c r="E37" i="309"/>
  <c r="G37" i="309"/>
  <c r="L252" i="309"/>
  <c r="E227" i="309"/>
  <c r="H205" i="309"/>
  <c r="I235" i="309"/>
  <c r="G235" i="309"/>
  <c r="J260" i="309"/>
  <c r="K181" i="309"/>
  <c r="N305" i="309"/>
  <c r="M195" i="309"/>
  <c r="L195" i="309"/>
  <c r="L137" i="309"/>
  <c r="L133" i="309"/>
  <c r="G43" i="309"/>
  <c r="K12" i="309"/>
  <c r="L12" i="309"/>
  <c r="H107" i="309"/>
  <c r="N36" i="309"/>
  <c r="M217" i="309"/>
  <c r="G97" i="309"/>
  <c r="H97" i="309"/>
  <c r="F69" i="309"/>
  <c r="L118" i="309"/>
  <c r="I250" i="309"/>
  <c r="H110" i="309"/>
  <c r="G110" i="309"/>
  <c r="G59" i="309"/>
  <c r="E171" i="309"/>
  <c r="L115" i="309"/>
  <c r="J120" i="309"/>
  <c r="M120" i="309"/>
  <c r="G24" i="309"/>
  <c r="F168" i="309"/>
  <c r="G200" i="309"/>
  <c r="N34" i="309"/>
  <c r="K34" i="309"/>
  <c r="L196" i="309"/>
  <c r="G123" i="309"/>
  <c r="K139" i="309"/>
  <c r="I101" i="309"/>
  <c r="G101" i="309"/>
  <c r="J299" i="309"/>
  <c r="G164" i="309"/>
  <c r="I104" i="309"/>
  <c r="K185" i="309"/>
  <c r="M185" i="309"/>
  <c r="J164" i="309"/>
  <c r="F68" i="309"/>
  <c r="J209" i="309"/>
  <c r="H84" i="309"/>
  <c r="I84" i="309"/>
  <c r="L230" i="309"/>
  <c r="J85" i="309"/>
  <c r="F184" i="309"/>
  <c r="K97" i="309"/>
  <c r="N97" i="309"/>
  <c r="I257" i="309"/>
  <c r="N102" i="309"/>
  <c r="H80" i="309"/>
  <c r="F53" i="309"/>
  <c r="I53" i="309"/>
  <c r="K163" i="309"/>
  <c r="G186" i="309"/>
  <c r="I159" i="309"/>
  <c r="K132" i="309"/>
  <c r="N132" i="309"/>
  <c r="H36" i="309"/>
  <c r="I127" i="309"/>
  <c r="G143" i="309"/>
  <c r="M184" i="309"/>
  <c r="N184" i="309"/>
  <c r="E244" i="309"/>
  <c r="F82" i="309"/>
  <c r="M26" i="309"/>
  <c r="L47" i="309"/>
  <c r="M47" i="309"/>
  <c r="F31" i="309"/>
  <c r="L113" i="309"/>
  <c r="N91" i="309"/>
  <c r="K99" i="309"/>
  <c r="J99" i="309"/>
  <c r="L14" i="309"/>
  <c r="K155" i="309"/>
  <c r="E124" i="309"/>
  <c r="M245" i="309"/>
  <c r="N245" i="309"/>
  <c r="G139" i="309"/>
  <c r="J254" i="309"/>
  <c r="G254" i="309"/>
  <c r="H273" i="309"/>
  <c r="F273" i="309"/>
  <c r="I114" i="309"/>
  <c r="F299" i="309"/>
  <c r="G33" i="309"/>
  <c r="K68" i="309"/>
  <c r="N68" i="309"/>
  <c r="G210" i="309"/>
  <c r="L45" i="309"/>
  <c r="E178" i="309"/>
  <c r="E218" i="309"/>
  <c r="H218" i="309"/>
  <c r="N241" i="309"/>
  <c r="J243" i="309"/>
  <c r="M20" i="309"/>
  <c r="M192" i="309"/>
  <c r="K192" i="309"/>
  <c r="F238" i="309"/>
  <c r="L249" i="309"/>
  <c r="M222" i="309"/>
  <c r="H75" i="309"/>
  <c r="G75" i="309"/>
  <c r="M126" i="309"/>
  <c r="H297" i="309"/>
  <c r="J251" i="309"/>
  <c r="I289" i="309"/>
  <c r="G289" i="309"/>
  <c r="I177" i="309"/>
  <c r="M207" i="309"/>
  <c r="K107" i="309"/>
  <c r="K43" i="309"/>
  <c r="N43" i="309"/>
  <c r="H261" i="309"/>
  <c r="I116" i="309"/>
  <c r="I229" i="309"/>
  <c r="G126" i="309"/>
  <c r="H126" i="309"/>
  <c r="M15" i="309"/>
  <c r="F87" i="309"/>
  <c r="J182" i="309"/>
  <c r="G34" i="309"/>
  <c r="E34" i="309"/>
  <c r="K261" i="309"/>
  <c r="M224" i="309"/>
  <c r="J242" i="309"/>
  <c r="L29" i="309"/>
  <c r="J29" i="309"/>
  <c r="K27" i="309"/>
  <c r="G150" i="309"/>
  <c r="J285" i="309"/>
  <c r="I89" i="309"/>
  <c r="H89" i="309"/>
  <c r="K69" i="309"/>
  <c r="N119" i="309"/>
  <c r="F203" i="309"/>
  <c r="H291" i="309"/>
  <c r="E291" i="309"/>
  <c r="G280" i="309"/>
  <c r="H247" i="309"/>
  <c r="N264" i="309"/>
  <c r="G185" i="309"/>
  <c r="H185" i="309"/>
  <c r="M40" i="309"/>
  <c r="N180" i="309"/>
  <c r="G234" i="309"/>
  <c r="F191" i="309"/>
  <c r="E191" i="309"/>
  <c r="J142" i="309"/>
  <c r="K258" i="309"/>
  <c r="E232" i="309"/>
  <c r="J246" i="309"/>
  <c r="K246" i="309"/>
  <c r="E120" i="309"/>
  <c r="H290" i="309"/>
  <c r="N117" i="309"/>
  <c r="G293" i="309"/>
  <c r="H293" i="309"/>
  <c r="N21" i="309"/>
  <c r="I129" i="309"/>
  <c r="M19" i="309"/>
  <c r="N203" i="309"/>
  <c r="K203" i="309"/>
  <c r="M149" i="309"/>
  <c r="G147" i="309"/>
  <c r="G96" i="309"/>
  <c r="J288" i="309"/>
  <c r="M288" i="309"/>
  <c r="N234" i="309"/>
  <c r="E245" i="309"/>
  <c r="N130" i="309"/>
  <c r="E266" i="309"/>
  <c r="I266" i="309"/>
  <c r="M276" i="309"/>
  <c r="J63" i="309"/>
  <c r="I135" i="309"/>
  <c r="M66" i="309"/>
  <c r="L66" i="309"/>
  <c r="L237" i="309"/>
  <c r="K83" i="309"/>
  <c r="E167" i="309"/>
  <c r="N93" i="309"/>
  <c r="M93" i="309"/>
  <c r="F106" i="309"/>
  <c r="K295" i="309"/>
  <c r="K175" i="309"/>
  <c r="L169" i="309"/>
  <c r="M169" i="309"/>
  <c r="F304" i="309"/>
  <c r="J52" i="309"/>
  <c r="H195" i="309"/>
  <c r="L206" i="309"/>
  <c r="M206" i="309"/>
  <c r="I23" i="309"/>
  <c r="J106" i="309"/>
  <c r="I151" i="309"/>
  <c r="H302" i="309"/>
  <c r="I302" i="309"/>
  <c r="E125" i="309"/>
  <c r="K121" i="309"/>
  <c r="J278" i="309"/>
  <c r="M65" i="309"/>
  <c r="K65" i="309"/>
  <c r="G78" i="309"/>
  <c r="N48" i="309"/>
  <c r="H49" i="309"/>
  <c r="L178" i="309"/>
  <c r="K178" i="309"/>
  <c r="L31" i="309"/>
  <c r="H146" i="309"/>
  <c r="L205" i="309"/>
  <c r="G226" i="309"/>
  <c r="H226" i="309"/>
  <c r="M18" i="309"/>
  <c r="M16" i="309"/>
  <c r="N8" i="309"/>
  <c r="G54" i="309"/>
  <c r="I54" i="309"/>
  <c r="K49" i="309"/>
  <c r="G211" i="309"/>
  <c r="H11" i="309"/>
  <c r="M7" i="309"/>
  <c r="J7" i="309"/>
  <c r="E105" i="309"/>
  <c r="E93" i="309"/>
  <c r="L232" i="309"/>
  <c r="I47" i="309"/>
  <c r="H47" i="309"/>
  <c r="L293" i="309"/>
  <c r="M42" i="309"/>
  <c r="N202" i="309"/>
  <c r="K190" i="309"/>
  <c r="L190" i="309"/>
  <c r="I255" i="309"/>
  <c r="M77" i="309"/>
  <c r="I179" i="309"/>
  <c r="J104" i="309"/>
  <c r="L104" i="309"/>
  <c r="M100" i="309"/>
  <c r="F193" i="309"/>
  <c r="F81" i="309"/>
  <c r="G182" i="309"/>
  <c r="F182" i="309"/>
  <c r="H73" i="309"/>
  <c r="E277" i="309"/>
  <c r="N263" i="309"/>
  <c r="M238" i="309"/>
  <c r="K238" i="309"/>
  <c r="E35" i="309"/>
  <c r="H74" i="309"/>
  <c r="L13" i="309"/>
  <c r="G122" i="309"/>
  <c r="I122" i="309"/>
  <c r="N225" i="309"/>
  <c r="M204" i="309"/>
  <c r="J129" i="309"/>
  <c r="E10" i="309"/>
  <c r="F10" i="309"/>
  <c r="F142" i="309"/>
  <c r="E252" i="309"/>
  <c r="J152" i="309"/>
  <c r="M274" i="309"/>
  <c r="L274" i="309"/>
  <c r="K110" i="309"/>
  <c r="J188" i="309"/>
  <c r="L221" i="309"/>
  <c r="M60" i="309"/>
  <c r="K60" i="309"/>
  <c r="N298" i="309"/>
  <c r="K227" i="309"/>
  <c r="H21" i="309"/>
  <c r="I140" i="309"/>
  <c r="E140" i="309"/>
  <c r="E85" i="309"/>
  <c r="L92" i="309"/>
  <c r="K138" i="309"/>
  <c r="H253" i="309"/>
  <c r="F253" i="309"/>
  <c r="I66" i="309"/>
  <c r="L187" i="309"/>
  <c r="N6" i="309"/>
  <c r="K37" i="309"/>
  <c r="N37" i="309"/>
  <c r="N255" i="309"/>
  <c r="J153" i="309"/>
  <c r="E207" i="309"/>
  <c r="M233" i="309"/>
  <c r="J233" i="309"/>
  <c r="E285" i="309"/>
  <c r="J279" i="309"/>
  <c r="F57" i="309"/>
  <c r="L30" i="309"/>
  <c r="M86" i="309"/>
  <c r="E219" i="309"/>
  <c r="K287" i="309"/>
  <c r="J287" i="309"/>
  <c r="E153" i="309"/>
  <c r="G86" i="309"/>
  <c r="I6" i="309"/>
  <c r="I187" i="309"/>
  <c r="F187" i="309"/>
  <c r="E262" i="309"/>
  <c r="H263" i="309"/>
  <c r="I95" i="309"/>
  <c r="F220" i="309"/>
  <c r="E220" i="309"/>
  <c r="F61" i="309"/>
  <c r="G29" i="309"/>
  <c r="N162" i="309"/>
  <c r="J11" i="309"/>
  <c r="K11" i="309"/>
  <c r="H88" i="309"/>
  <c r="I295" i="309"/>
  <c r="K28" i="309"/>
  <c r="H133" i="309"/>
  <c r="G133" i="309"/>
  <c r="G148" i="309"/>
  <c r="J229" i="309"/>
  <c r="E55" i="309"/>
  <c r="H44" i="309"/>
  <c r="G44" i="309"/>
  <c r="G48" i="309"/>
  <c r="F271" i="309"/>
  <c r="M170" i="309"/>
  <c r="L41" i="309"/>
  <c r="N41" i="309"/>
  <c r="L148" i="309"/>
  <c r="L74" i="309"/>
  <c r="E181" i="309"/>
  <c r="E209" i="309"/>
  <c r="G209" i="309"/>
  <c r="G192" i="309"/>
  <c r="H156" i="309"/>
  <c r="I64" i="309"/>
  <c r="E100" i="309"/>
  <c r="H100" i="309"/>
  <c r="J272" i="309"/>
  <c r="L173" i="309"/>
  <c r="K22" i="309"/>
  <c r="I103" i="309"/>
  <c r="F103" i="309"/>
  <c r="N179" i="309"/>
  <c r="I62" i="309"/>
  <c r="H40" i="309"/>
  <c r="L38" i="309"/>
  <c r="K38" i="309"/>
  <c r="L150" i="309"/>
  <c r="J159" i="309"/>
  <c r="L33" i="309"/>
  <c r="N156" i="309"/>
  <c r="L156" i="309"/>
  <c r="M123" i="309"/>
  <c r="H60" i="309"/>
  <c r="K223" i="309"/>
  <c r="E163" i="309"/>
  <c r="H163" i="309"/>
  <c r="J131" i="309"/>
  <c r="I175" i="309"/>
  <c r="E12" i="309"/>
  <c r="F223" i="309"/>
  <c r="E223" i="309"/>
  <c r="M281" i="309"/>
  <c r="E99" i="309"/>
  <c r="G296" i="309"/>
  <c r="F32" i="309"/>
  <c r="G32" i="309"/>
  <c r="M79" i="309"/>
  <c r="I7" i="309"/>
  <c r="E170" i="309"/>
  <c r="L248" i="309"/>
  <c r="K248" i="309"/>
  <c r="I91" i="309"/>
  <c r="H26" i="309"/>
  <c r="K124" i="309"/>
  <c r="I157" i="309"/>
  <c r="F157" i="309"/>
  <c r="F132" i="309"/>
  <c r="F197" i="309"/>
  <c r="J160" i="309"/>
  <c r="E65" i="309"/>
  <c r="I65" i="309"/>
  <c r="J253" i="309"/>
  <c r="F231" i="309"/>
  <c r="H71" i="309"/>
  <c r="F102" i="309"/>
  <c r="E102" i="309"/>
  <c r="E136" i="309"/>
  <c r="G90" i="309"/>
  <c r="K9" i="309"/>
  <c r="J90" i="309"/>
  <c r="N90" i="309"/>
  <c r="J140" i="309"/>
  <c r="F196" i="309"/>
  <c r="F94" i="309"/>
  <c r="M291" i="309"/>
  <c r="L291" i="309"/>
  <c r="G117" i="309"/>
  <c r="M301" i="309"/>
  <c r="G228" i="309"/>
  <c r="N228" i="309"/>
  <c r="K228" i="309"/>
  <c r="F14" i="309"/>
  <c r="I243" i="309"/>
  <c r="H165" i="309"/>
  <c r="N167" i="309"/>
  <c r="J167" i="309"/>
  <c r="F144" i="309"/>
  <c r="M212" i="309"/>
  <c r="I260" i="309"/>
  <c r="F288" i="309"/>
  <c r="G288" i="309"/>
  <c r="M174" i="309"/>
  <c r="I98" i="309"/>
  <c r="J54" i="309"/>
  <c r="I137" i="309"/>
  <c r="F137" i="309"/>
  <c r="K135" i="309"/>
  <c r="F118" i="309"/>
  <c r="I38" i="309"/>
  <c r="E259" i="309"/>
  <c r="F259" i="309"/>
  <c r="M89" i="309"/>
  <c r="G50" i="309"/>
  <c r="G46" i="309"/>
  <c r="J59" i="309"/>
  <c r="N59" i="309"/>
  <c r="N134" i="309"/>
  <c r="H79" i="309"/>
  <c r="E18" i="309"/>
  <c r="J211" i="309"/>
  <c r="N211" i="309"/>
  <c r="G76" i="309"/>
  <c r="J214" i="309"/>
  <c r="N58" i="309"/>
  <c r="F298" i="309"/>
  <c r="H298" i="309"/>
  <c r="M53" i="309"/>
  <c r="I45" i="309"/>
  <c r="L56" i="309"/>
  <c r="I27" i="309"/>
  <c r="H27" i="309"/>
  <c r="I28" i="309"/>
  <c r="J127" i="309"/>
  <c r="N24" i="309"/>
  <c r="J294" i="309"/>
  <c r="K294" i="309"/>
  <c r="F67" i="309"/>
  <c r="L302" i="309"/>
  <c r="E17" i="309"/>
  <c r="L183" i="309"/>
  <c r="N183" i="309"/>
  <c r="E276" i="309"/>
  <c r="E172" i="309"/>
  <c r="F161" i="309"/>
  <c r="F160" i="309"/>
  <c r="G160" i="309"/>
  <c r="G108" i="309"/>
  <c r="M46" i="309"/>
  <c r="F138" i="309"/>
  <c r="N191" i="309"/>
  <c r="J191" i="309"/>
  <c r="H15" i="309"/>
  <c r="G272" i="309"/>
  <c r="N61" i="309"/>
  <c r="I8" i="309"/>
  <c r="H8" i="309"/>
  <c r="E294" i="309"/>
  <c r="I113" i="309"/>
  <c r="E41" i="309"/>
  <c r="K80" i="309"/>
  <c r="M80" i="309"/>
  <c r="N57" i="309"/>
  <c r="G275" i="309"/>
  <c r="L280" i="309"/>
  <c r="K101" i="309"/>
  <c r="M101" i="309"/>
  <c r="I202" i="309"/>
  <c r="H155" i="309"/>
  <c r="E221" i="309"/>
  <c r="M297" i="309"/>
  <c r="K297" i="309"/>
  <c r="K198" i="309"/>
  <c r="G249" i="309"/>
  <c r="E282" i="309"/>
  <c r="N290" i="309"/>
  <c r="J290" i="309"/>
  <c r="I83" i="309"/>
  <c r="F173" i="309"/>
  <c r="N111" i="309"/>
  <c r="M17" i="309"/>
  <c r="N17" i="309"/>
  <c r="M44" i="309"/>
  <c r="N271" i="309"/>
  <c r="I37" i="309"/>
  <c r="K252" i="309"/>
  <c r="J252" i="309"/>
  <c r="F227" i="309"/>
  <c r="E205" i="309"/>
  <c r="F235" i="309"/>
  <c r="K260" i="309"/>
  <c r="N260" i="309"/>
  <c r="L181" i="309"/>
  <c r="J305" i="309"/>
  <c r="N195" i="309"/>
  <c r="J137" i="309"/>
  <c r="K137" i="309"/>
  <c r="K133" i="309"/>
  <c r="I43" i="309"/>
  <c r="N12" i="309"/>
  <c r="E107" i="309"/>
  <c r="F107" i="309"/>
  <c r="M36" i="309"/>
  <c r="N217" i="309"/>
  <c r="I97" i="309"/>
  <c r="G69" i="309"/>
  <c r="I69" i="309"/>
  <c r="J118" i="309"/>
  <c r="F250" i="309"/>
  <c r="I110" i="309"/>
  <c r="E59" i="309"/>
  <c r="F59" i="309"/>
  <c r="H171" i="309"/>
  <c r="N115" i="309"/>
  <c r="N120" i="309"/>
  <c r="I24" i="309"/>
  <c r="E24" i="309"/>
  <c r="H168" i="309"/>
  <c r="E200" i="309"/>
  <c r="M34" i="309"/>
  <c r="K196" i="309"/>
  <c r="N196" i="309"/>
  <c r="I123" i="309"/>
  <c r="L139" i="309"/>
  <c r="H101" i="309"/>
  <c r="K299" i="309"/>
  <c r="M299" i="309"/>
  <c r="E164" i="309"/>
  <c r="G104" i="309"/>
  <c r="L185" i="309"/>
  <c r="K164" i="309"/>
  <c r="L164" i="309"/>
  <c r="H68" i="309"/>
  <c r="N209" i="309"/>
  <c r="F84" i="309"/>
  <c r="M230" i="309"/>
  <c r="J230" i="309"/>
  <c r="N85" i="309"/>
  <c r="H184" i="309"/>
  <c r="J97" i="309"/>
  <c r="H257" i="309"/>
  <c r="G257" i="309"/>
  <c r="M102" i="309"/>
  <c r="E80" i="309"/>
  <c r="H53" i="309"/>
  <c r="M163" i="309"/>
  <c r="J163" i="309"/>
  <c r="E186" i="309"/>
  <c r="F159" i="309"/>
  <c r="L132" i="309"/>
  <c r="I36" i="309"/>
  <c r="E36" i="309"/>
  <c r="G127" i="309"/>
  <c r="I143" i="309"/>
  <c r="K184" i="309"/>
  <c r="F244" i="309"/>
  <c r="I244" i="309"/>
  <c r="I82" i="309"/>
  <c r="K26" i="309"/>
  <c r="J47" i="309"/>
  <c r="E31" i="309"/>
  <c r="H31" i="309"/>
  <c r="K113" i="309"/>
  <c r="L91" i="309"/>
  <c r="M99" i="309"/>
  <c r="M14" i="309"/>
  <c r="N14" i="309"/>
  <c r="J155" i="309"/>
  <c r="G124" i="309"/>
  <c r="K245" i="309"/>
  <c r="F139" i="309"/>
  <c r="I139" i="309"/>
  <c r="M254" i="309"/>
  <c r="I254" i="309"/>
  <c r="E273" i="309"/>
  <c r="H114" i="309"/>
  <c r="E114" i="309"/>
  <c r="I299" i="309"/>
  <c r="E33" i="309"/>
  <c r="M68" i="309"/>
  <c r="I210" i="309"/>
  <c r="E210" i="309"/>
  <c r="N45" i="309"/>
  <c r="G178" i="309"/>
  <c r="F218" i="309"/>
  <c r="K241" i="309"/>
  <c r="M241" i="309"/>
  <c r="L243" i="309"/>
  <c r="N20" i="309"/>
  <c r="N192" i="309"/>
  <c r="H238" i="309"/>
  <c r="G238" i="309"/>
  <c r="M249" i="309"/>
  <c r="J222" i="309"/>
  <c r="E75" i="309"/>
  <c r="N126" i="309"/>
  <c r="J126" i="309"/>
  <c r="G297" i="309"/>
  <c r="L251" i="309"/>
  <c r="E289" i="309"/>
  <c r="E177" i="309"/>
  <c r="G177" i="309"/>
  <c r="K207" i="309"/>
  <c r="J107" i="309"/>
  <c r="J43" i="309"/>
  <c r="G261" i="309"/>
  <c r="E261" i="309"/>
  <c r="F116" i="309"/>
  <c r="G229" i="309"/>
  <c r="I126" i="309"/>
  <c r="J15" i="309"/>
  <c r="N15" i="309"/>
  <c r="E87" i="309"/>
  <c r="L182" i="309"/>
  <c r="I34" i="309"/>
  <c r="L261" i="309"/>
  <c r="M261" i="309"/>
  <c r="L224" i="309"/>
  <c r="M242" i="309"/>
  <c r="M29" i="309"/>
  <c r="J27" i="309"/>
  <c r="M27" i="309"/>
  <c r="I150" i="309"/>
  <c r="K285" i="309"/>
  <c r="F89" i="309"/>
  <c r="N69" i="309"/>
  <c r="L69" i="309"/>
  <c r="L119" i="309"/>
  <c r="E203" i="309"/>
  <c r="I291" i="309"/>
  <c r="E280" i="309"/>
  <c r="I280" i="309"/>
  <c r="I247" i="309"/>
  <c r="J264" i="309"/>
  <c r="I185" i="309"/>
  <c r="K40" i="309"/>
  <c r="N40" i="309"/>
  <c r="J180" i="309"/>
  <c r="I234" i="309"/>
  <c r="H191" i="309"/>
  <c r="M142" i="309"/>
  <c r="N142" i="309"/>
  <c r="L258" i="309"/>
  <c r="I232" i="309"/>
  <c r="L246" i="309"/>
  <c r="H120" i="309"/>
  <c r="G120" i="309"/>
  <c r="E290" i="309"/>
  <c r="M117" i="309"/>
  <c r="I293" i="309"/>
  <c r="L21" i="309"/>
  <c r="M21" i="309"/>
  <c r="F129" i="309"/>
  <c r="L19" i="309"/>
  <c r="L203" i="309"/>
  <c r="L149" i="309"/>
  <c r="J149" i="309"/>
  <c r="E147" i="309"/>
  <c r="E96" i="309"/>
  <c r="N288" i="309"/>
  <c r="J234" i="309"/>
  <c r="L234" i="309"/>
  <c r="G245" i="309"/>
  <c r="M130" i="309"/>
  <c r="F266" i="309"/>
  <c r="J276" i="309"/>
  <c r="K276" i="309"/>
  <c r="M63" i="309"/>
  <c r="G135" i="309"/>
  <c r="N66" i="309"/>
  <c r="M237" i="309"/>
  <c r="J237" i="309"/>
  <c r="L83" i="309"/>
  <c r="I167" i="309"/>
  <c r="L93" i="309"/>
  <c r="H106" i="309"/>
  <c r="G106" i="309"/>
  <c r="N295" i="309"/>
  <c r="L175" i="309"/>
  <c r="J169" i="309"/>
  <c r="H304" i="309"/>
  <c r="E304" i="309"/>
  <c r="L52" i="309"/>
  <c r="I195" i="309"/>
  <c r="N206" i="309"/>
  <c r="E23" i="309"/>
  <c r="G23" i="309"/>
  <c r="M106" i="309"/>
  <c r="H151" i="309"/>
  <c r="F302" i="309"/>
  <c r="F125" i="309"/>
  <c r="G125" i="309"/>
  <c r="M121" i="309"/>
  <c r="M278" i="309"/>
  <c r="N65" i="309"/>
  <c r="E78" i="309"/>
  <c r="H78" i="309"/>
  <c r="L48" i="309"/>
  <c r="I49" i="309"/>
  <c r="J178" i="309"/>
  <c r="K31" i="309"/>
  <c r="M31" i="309"/>
  <c r="F146" i="309"/>
  <c r="N205" i="309"/>
  <c r="E226" i="309"/>
  <c r="K18" i="309"/>
  <c r="N18" i="309"/>
  <c r="L16" i="309"/>
  <c r="K8" i="309"/>
  <c r="H54" i="309"/>
  <c r="M49" i="309"/>
  <c r="J49" i="309"/>
  <c r="H211" i="309"/>
  <c r="I11" i="309"/>
  <c r="L7" i="309"/>
  <c r="H105" i="309"/>
  <c r="F105" i="309"/>
  <c r="F93" i="309"/>
  <c r="J232" i="309"/>
  <c r="G47" i="309"/>
  <c r="K293" i="309"/>
  <c r="M293" i="309"/>
  <c r="L42" i="309"/>
  <c r="L202" i="309"/>
  <c r="M190" i="309"/>
  <c r="G255" i="309"/>
  <c r="F255" i="309"/>
  <c r="J77" i="309"/>
  <c r="H179" i="309"/>
  <c r="N104" i="309"/>
  <c r="K100" i="309"/>
  <c r="L100" i="309"/>
  <c r="G193" i="309"/>
  <c r="G81" i="309"/>
  <c r="I182" i="309"/>
  <c r="E73" i="309"/>
  <c r="G73" i="309"/>
  <c r="H277" i="309"/>
  <c r="L263" i="309"/>
  <c r="L238" i="309"/>
  <c r="I35" i="309"/>
  <c r="G35" i="309"/>
  <c r="G74" i="309"/>
  <c r="J13" i="309"/>
  <c r="H122" i="309"/>
  <c r="M225" i="309"/>
  <c r="J225" i="309"/>
  <c r="N204" i="309"/>
  <c r="K129" i="309"/>
  <c r="H10" i="309"/>
  <c r="I142" i="309"/>
  <c r="H142" i="309"/>
  <c r="G252" i="309"/>
  <c r="M152" i="309"/>
  <c r="K274" i="309"/>
  <c r="L110" i="309"/>
  <c r="M110" i="309"/>
  <c r="K188" i="309"/>
  <c r="J221" i="309"/>
  <c r="J60" i="309"/>
  <c r="J298" i="309"/>
  <c r="K298" i="309"/>
  <c r="M227" i="309"/>
  <c r="F21" i="309"/>
  <c r="F140" i="309"/>
  <c r="H85" i="309"/>
  <c r="I85" i="309"/>
  <c r="K92" i="309"/>
  <c r="M138" i="309"/>
  <c r="G253" i="309"/>
  <c r="E66" i="309"/>
  <c r="G66" i="309"/>
  <c r="N187" i="309"/>
  <c r="L6" i="309"/>
  <c r="J37" i="309"/>
  <c r="M255" i="309"/>
  <c r="J255" i="309"/>
  <c r="K153" i="309"/>
  <c r="F207" i="309"/>
  <c r="K233" i="309"/>
  <c r="I285" i="309"/>
  <c r="G285" i="309"/>
  <c r="M279" i="309"/>
  <c r="G57" i="309"/>
  <c r="J30" i="309"/>
  <c r="L96" i="309"/>
  <c r="J96" i="309"/>
  <c r="G39" i="309"/>
  <c r="I58" i="309"/>
  <c r="K62" i="309"/>
  <c r="L25" i="309"/>
  <c r="N25" i="309"/>
  <c r="K300" i="309"/>
  <c r="K197" i="309"/>
  <c r="L86" i="309"/>
  <c r="G219" i="309"/>
  <c r="N287" i="309"/>
  <c r="G153" i="309"/>
  <c r="H153" i="309"/>
  <c r="I86" i="309"/>
  <c r="E6" i="309"/>
  <c r="H187" i="309"/>
  <c r="F262" i="309"/>
  <c r="I262" i="309"/>
  <c r="G263" i="309"/>
  <c r="H95" i="309"/>
  <c r="I220" i="309"/>
  <c r="E61" i="309"/>
  <c r="I61" i="309"/>
  <c r="H29" i="309"/>
  <c r="L162" i="309"/>
  <c r="L11" i="309"/>
  <c r="F88" i="309"/>
  <c r="E88" i="309"/>
  <c r="F295" i="309"/>
  <c r="M28" i="309"/>
  <c r="I133" i="309"/>
  <c r="F148" i="309"/>
  <c r="H148" i="309"/>
  <c r="M229" i="309"/>
  <c r="I55" i="309"/>
  <c r="F44" i="309"/>
  <c r="I48" i="309"/>
  <c r="E48" i="309"/>
  <c r="E271" i="309"/>
  <c r="L170" i="309"/>
  <c r="M41" i="309"/>
  <c r="K148" i="309"/>
  <c r="N148" i="309"/>
  <c r="M74" i="309"/>
  <c r="H181" i="309"/>
  <c r="F209" i="309"/>
  <c r="I192" i="309"/>
  <c r="F192" i="309"/>
  <c r="I156" i="309"/>
  <c r="F64" i="309"/>
  <c r="I100" i="309"/>
  <c r="M272" i="309"/>
  <c r="K272" i="309"/>
  <c r="M173" i="309"/>
  <c r="N22" i="309"/>
  <c r="G103" i="309"/>
  <c r="M179" i="309"/>
  <c r="J179" i="309"/>
  <c r="E62" i="309"/>
  <c r="G40" i="309"/>
  <c r="N38" i="309"/>
  <c r="N150" i="309"/>
  <c r="M150" i="309"/>
  <c r="M159" i="309"/>
  <c r="M33" i="309"/>
  <c r="K156" i="309"/>
  <c r="N123" i="309"/>
  <c r="K123" i="309"/>
  <c r="E60" i="309"/>
  <c r="M223" i="309"/>
  <c r="F163" i="309"/>
  <c r="N131" i="309"/>
  <c r="K131" i="309"/>
  <c r="G175" i="309"/>
  <c r="I12" i="309"/>
  <c r="G223" i="309"/>
  <c r="J281" i="309"/>
  <c r="K281" i="309"/>
  <c r="H99" i="309"/>
  <c r="E296" i="309"/>
  <c r="H32" i="309"/>
  <c r="N79" i="309"/>
  <c r="J79" i="309"/>
  <c r="E7" i="309"/>
  <c r="H170" i="309"/>
  <c r="J248" i="309"/>
  <c r="F91" i="309"/>
  <c r="E91" i="309"/>
  <c r="G26" i="309"/>
  <c r="J124" i="309"/>
  <c r="H157" i="309"/>
  <c r="G132" i="309"/>
  <c r="I132" i="309"/>
  <c r="E197" i="309"/>
  <c r="K160" i="309"/>
  <c r="G65" i="309"/>
  <c r="M253" i="309"/>
  <c r="K253" i="309"/>
  <c r="H231" i="309"/>
  <c r="F71" i="309"/>
  <c r="I102" i="309"/>
  <c r="H136" i="309"/>
  <c r="F136" i="309"/>
  <c r="I90" i="309"/>
  <c r="M9" i="309"/>
  <c r="M90" i="309"/>
  <c r="L140" i="309"/>
  <c r="N140" i="309"/>
  <c r="E196" i="309"/>
  <c r="I94" i="309"/>
  <c r="K291" i="309"/>
  <c r="I117" i="309"/>
  <c r="H117" i="309"/>
  <c r="N301" i="309"/>
  <c r="H228" i="309"/>
  <c r="L228" i="309"/>
  <c r="H14" i="309"/>
  <c r="G14" i="309"/>
  <c r="E243" i="309"/>
  <c r="E165" i="309"/>
  <c r="K167" i="309"/>
  <c r="I144" i="309"/>
  <c r="E144" i="309"/>
  <c r="J212" i="309"/>
  <c r="E260" i="309"/>
  <c r="H288" i="309"/>
  <c r="L174" i="309"/>
  <c r="K174" i="309"/>
  <c r="G98" i="309"/>
  <c r="N54" i="309"/>
  <c r="E137" i="309"/>
  <c r="M135" i="309"/>
  <c r="L135" i="309"/>
  <c r="I118" i="309"/>
  <c r="F38" i="309"/>
  <c r="H259" i="309"/>
  <c r="K89" i="309"/>
  <c r="L89" i="309"/>
  <c r="E50" i="309"/>
  <c r="I46" i="309"/>
  <c r="M59" i="309"/>
  <c r="K134" i="309"/>
  <c r="L134" i="309"/>
  <c r="I79" i="309"/>
  <c r="H18" i="309"/>
  <c r="K211" i="309"/>
  <c r="E76" i="309"/>
  <c r="I76" i="309"/>
  <c r="G38" i="309"/>
  <c r="F50" i="309"/>
  <c r="G79" i="309"/>
  <c r="F76" i="309"/>
  <c r="M58" i="309"/>
  <c r="L53" i="309"/>
  <c r="H45" i="309"/>
  <c r="G27" i="309"/>
  <c r="F28" i="309"/>
  <c r="K24" i="309"/>
  <c r="G67" i="309"/>
  <c r="N302" i="309"/>
  <c r="K183" i="309"/>
  <c r="G276" i="309"/>
  <c r="E161" i="309"/>
  <c r="F108" i="309"/>
  <c r="N46" i="309"/>
  <c r="L191" i="309"/>
  <c r="F15" i="309"/>
  <c r="K61" i="309"/>
  <c r="H294" i="309"/>
  <c r="G113" i="309"/>
  <c r="L80" i="309"/>
  <c r="L57" i="309"/>
  <c r="M280" i="309"/>
  <c r="H202" i="309"/>
  <c r="I155" i="309"/>
  <c r="N297" i="309"/>
  <c r="J198" i="309"/>
  <c r="I282" i="309"/>
  <c r="H83" i="309"/>
  <c r="H173" i="309"/>
  <c r="J17" i="309"/>
  <c r="J44" i="309"/>
  <c r="H37" i="309"/>
  <c r="I227" i="309"/>
  <c r="F205" i="309"/>
  <c r="L260" i="309"/>
  <c r="J181" i="309"/>
  <c r="K195" i="309"/>
  <c r="M133" i="309"/>
  <c r="E43" i="309"/>
  <c r="G107" i="309"/>
  <c r="K36" i="309"/>
  <c r="E97" i="309"/>
  <c r="N118" i="309"/>
  <c r="E250" i="309"/>
  <c r="I59" i="309"/>
  <c r="F171" i="309"/>
  <c r="L120" i="309"/>
  <c r="G168" i="309"/>
  <c r="F200" i="309"/>
  <c r="J196" i="309"/>
  <c r="F123" i="309"/>
  <c r="E101" i="309"/>
  <c r="F164" i="309"/>
  <c r="F104" i="309"/>
  <c r="N164" i="309"/>
  <c r="I68" i="309"/>
  <c r="E84" i="309"/>
  <c r="K85" i="309"/>
  <c r="E184" i="309"/>
  <c r="E257" i="309"/>
  <c r="J102" i="309"/>
  <c r="G53" i="309"/>
  <c r="I186" i="309"/>
  <c r="E159" i="309"/>
  <c r="F36" i="309"/>
  <c r="F127" i="309"/>
  <c r="J184" i="309"/>
  <c r="E82" i="309"/>
  <c r="L26" i="309"/>
  <c r="G31" i="309"/>
  <c r="J113" i="309"/>
  <c r="L99" i="309"/>
  <c r="M155" i="309"/>
  <c r="I124" i="309"/>
  <c r="H139" i="309"/>
  <c r="N254" i="309"/>
  <c r="I273" i="309"/>
  <c r="E299" i="309"/>
  <c r="F33" i="309"/>
  <c r="F210" i="309"/>
  <c r="M45" i="309"/>
  <c r="I218" i="309"/>
  <c r="K243" i="309"/>
  <c r="L20" i="309"/>
  <c r="E238" i="309"/>
  <c r="K249" i="309"/>
  <c r="I75" i="309"/>
  <c r="F297" i="309"/>
  <c r="M251" i="309"/>
  <c r="F177" i="309"/>
  <c r="L207" i="309"/>
  <c r="L43" i="309"/>
  <c r="G116" i="309"/>
  <c r="H229" i="309"/>
  <c r="L15" i="309"/>
  <c r="H87" i="309"/>
  <c r="F34" i="309"/>
  <c r="N224" i="309"/>
  <c r="K242" i="309"/>
  <c r="L27" i="309"/>
  <c r="H150" i="309"/>
  <c r="G89" i="309"/>
  <c r="M119" i="309"/>
  <c r="I203" i="309"/>
  <c r="H280" i="309"/>
  <c r="F247" i="309"/>
  <c r="E185" i="309"/>
  <c r="L180" i="309"/>
  <c r="F234" i="309"/>
  <c r="K142" i="309"/>
  <c r="M258" i="309"/>
  <c r="N246" i="309"/>
  <c r="G290" i="309"/>
  <c r="J117" i="309"/>
  <c r="J21" i="309"/>
  <c r="G129" i="309"/>
  <c r="J203" i="309"/>
  <c r="H147" i="309"/>
  <c r="F96" i="309"/>
  <c r="K234" i="309"/>
  <c r="H245" i="309"/>
  <c r="G266" i="309"/>
  <c r="L63" i="309"/>
  <c r="H135" i="309"/>
  <c r="N237" i="309"/>
  <c r="M83" i="309"/>
  <c r="J93" i="309"/>
  <c r="J295" i="309"/>
  <c r="J175" i="309"/>
  <c r="I304" i="309"/>
  <c r="N52" i="309"/>
  <c r="J206" i="309"/>
  <c r="K106" i="309"/>
  <c r="F151" i="309"/>
  <c r="H125" i="309"/>
  <c r="J121" i="309"/>
  <c r="L65" i="309"/>
  <c r="K48" i="309"/>
  <c r="F49" i="309"/>
  <c r="N31" i="309"/>
  <c r="I146" i="309"/>
  <c r="I226" i="309"/>
  <c r="J16" i="309"/>
  <c r="J8" i="309"/>
  <c r="L49" i="309"/>
  <c r="E211" i="309"/>
  <c r="N7" i="309"/>
  <c r="H93" i="309"/>
  <c r="N232" i="309"/>
  <c r="J293" i="309"/>
  <c r="J42" i="309"/>
  <c r="J190" i="309"/>
  <c r="K77" i="309"/>
  <c r="G179" i="309"/>
  <c r="J100" i="309"/>
  <c r="I193" i="309"/>
  <c r="E182" i="309"/>
  <c r="F277" i="309"/>
  <c r="J263" i="309"/>
  <c r="H35" i="309"/>
  <c r="I74" i="309"/>
  <c r="F122" i="309"/>
  <c r="J204" i="309"/>
  <c r="L129" i="309"/>
  <c r="G142" i="309"/>
  <c r="I252" i="309"/>
  <c r="N274" i="309"/>
  <c r="N188" i="309"/>
  <c r="N221" i="309"/>
  <c r="L298" i="309"/>
  <c r="L227" i="309"/>
  <c r="H140" i="309"/>
  <c r="N92" i="309"/>
  <c r="L138" i="309"/>
  <c r="F66" i="309"/>
  <c r="K187" i="309"/>
  <c r="L37" i="309"/>
  <c r="L153" i="309"/>
  <c r="H207" i="309"/>
  <c r="F285" i="309"/>
  <c r="K279" i="309"/>
  <c r="N30" i="309"/>
  <c r="M96" i="309"/>
  <c r="F39" i="309"/>
  <c r="F58" i="309"/>
  <c r="J62" i="309"/>
  <c r="K25" i="309"/>
  <c r="N300" i="309"/>
  <c r="J197" i="309"/>
  <c r="G269" i="309"/>
  <c r="I9" i="309"/>
  <c r="L78" i="309"/>
  <c r="M176" i="309"/>
  <c r="K176" i="309"/>
  <c r="K247" i="309"/>
  <c r="G237" i="309"/>
  <c r="M165" i="309"/>
  <c r="K82" i="309"/>
  <c r="M82" i="309"/>
  <c r="J108" i="309"/>
  <c r="J98" i="309"/>
  <c r="K220" i="309"/>
  <c r="I183" i="309"/>
  <c r="G183" i="309"/>
  <c r="I233" i="309"/>
  <c r="J194" i="309"/>
  <c r="G162" i="309"/>
  <c r="G222" i="309"/>
  <c r="E222" i="309"/>
  <c r="M122" i="309"/>
  <c r="K50" i="309"/>
  <c r="E109" i="309"/>
  <c r="M275" i="309"/>
  <c r="K275" i="309"/>
  <c r="N128" i="309"/>
  <c r="M168" i="309"/>
  <c r="L158" i="309"/>
  <c r="N244" i="309"/>
  <c r="K244" i="309"/>
  <c r="G52" i="309"/>
  <c r="F286" i="309"/>
  <c r="J84" i="309"/>
  <c r="J269" i="309"/>
  <c r="M269" i="309"/>
  <c r="I281" i="309"/>
  <c r="K114" i="309"/>
  <c r="F154" i="309"/>
  <c r="I56" i="309"/>
  <c r="E56" i="309"/>
  <c r="N116" i="309"/>
  <c r="H20" i="309"/>
  <c r="G242" i="309"/>
  <c r="H224" i="309"/>
  <c r="G224" i="309"/>
  <c r="F215" i="309"/>
  <c r="G166" i="309"/>
  <c r="E72" i="309"/>
  <c r="L283" i="309"/>
  <c r="N283" i="309"/>
  <c r="I130" i="309"/>
  <c r="L71" i="309"/>
  <c r="H19" i="309"/>
  <c r="F169" i="309"/>
  <c r="H169" i="309"/>
  <c r="J39" i="309"/>
  <c r="I208" i="309"/>
  <c r="I152" i="309"/>
  <c r="M259" i="309"/>
  <c r="N259" i="309"/>
  <c r="H301" i="309"/>
  <c r="I225" i="309"/>
  <c r="L76" i="309"/>
  <c r="F134" i="309"/>
  <c r="I134" i="309"/>
  <c r="L70" i="309"/>
  <c r="K268" i="309"/>
  <c r="F13" i="309"/>
  <c r="L94" i="309"/>
  <c r="K94" i="309"/>
  <c r="N226" i="309"/>
  <c r="H267" i="309"/>
  <c r="F216" i="309"/>
  <c r="F30" i="309"/>
  <c r="G30" i="309"/>
  <c r="L199" i="309"/>
  <c r="F279" i="309"/>
  <c r="M73" i="309"/>
  <c r="L250" i="309"/>
  <c r="N250" i="309"/>
  <c r="N51" i="309"/>
  <c r="J262" i="309"/>
  <c r="E204" i="309"/>
  <c r="I284" i="309"/>
  <c r="G284" i="309"/>
  <c r="M81" i="309"/>
  <c r="K208" i="309"/>
  <c r="K143" i="309"/>
  <c r="I303" i="309"/>
  <c r="H303" i="309"/>
  <c r="I305" i="309"/>
  <c r="K303" i="309"/>
  <c r="K277" i="309"/>
  <c r="J235" i="309"/>
  <c r="M235" i="309"/>
  <c r="H239" i="309"/>
  <c r="H128" i="309"/>
  <c r="E115" i="309"/>
  <c r="H212" i="309"/>
  <c r="F212" i="309"/>
  <c r="J177" i="309"/>
  <c r="K236" i="309"/>
  <c r="E292" i="309"/>
  <c r="K95" i="309"/>
  <c r="J95" i="309"/>
  <c r="J109" i="309"/>
  <c r="J75" i="309"/>
  <c r="E141" i="309"/>
  <c r="E217" i="309"/>
  <c r="I217" i="309"/>
  <c r="J210" i="309"/>
  <c r="H201" i="309"/>
  <c r="E51" i="309"/>
  <c r="H270" i="309"/>
  <c r="F270" i="309"/>
  <c r="E189" i="309"/>
  <c r="J216" i="309"/>
  <c r="H240" i="309"/>
  <c r="E274" i="309"/>
  <c r="H274" i="309"/>
  <c r="E246" i="309"/>
  <c r="N218" i="309"/>
  <c r="N273" i="309"/>
  <c r="H256" i="309"/>
  <c r="F256" i="309"/>
  <c r="K172" i="309"/>
  <c r="N239" i="309"/>
  <c r="N166" i="309"/>
  <c r="E180" i="309"/>
  <c r="G180" i="309"/>
  <c r="K200" i="309"/>
  <c r="J219" i="309"/>
  <c r="E236" i="309"/>
  <c r="H188" i="309"/>
  <c r="E188" i="309"/>
  <c r="I283" i="309"/>
  <c r="F230" i="309"/>
  <c r="M304" i="309"/>
  <c r="N161" i="309"/>
  <c r="J161" i="309"/>
  <c r="M147" i="309"/>
  <c r="H198" i="309"/>
  <c r="M136" i="309"/>
  <c r="N10" i="309"/>
  <c r="L10" i="309"/>
  <c r="L256" i="309"/>
  <c r="G16" i="309"/>
  <c r="N87" i="309"/>
  <c r="F264" i="309"/>
  <c r="E264" i="309"/>
  <c r="E241" i="309"/>
  <c r="H22" i="309"/>
  <c r="H158" i="309"/>
  <c r="G251" i="309"/>
  <c r="I251" i="309"/>
  <c r="J231" i="309"/>
  <c r="F111" i="309"/>
  <c r="G213" i="309"/>
  <c r="L141" i="309"/>
  <c r="M141" i="309"/>
  <c r="H278" i="309"/>
  <c r="G176" i="309"/>
  <c r="G145" i="309"/>
  <c r="L296" i="309"/>
  <c r="N296" i="309"/>
  <c r="K193" i="309"/>
  <c r="H199" i="309"/>
  <c r="K112" i="309"/>
  <c r="G300" i="309"/>
  <c r="H300" i="309"/>
  <c r="K144" i="309"/>
  <c r="K145" i="309"/>
  <c r="G119" i="309"/>
  <c r="H42" i="309"/>
  <c r="E42" i="309"/>
  <c r="M282" i="309"/>
  <c r="K265" i="309"/>
  <c r="E63" i="309"/>
  <c r="J213" i="309"/>
  <c r="K213" i="309"/>
  <c r="M289" i="309"/>
  <c r="F214" i="309"/>
  <c r="J55" i="309"/>
  <c r="L35" i="309"/>
  <c r="K35" i="309"/>
  <c r="L151" i="309"/>
  <c r="J284" i="309"/>
  <c r="L64" i="309"/>
  <c r="G92" i="309"/>
  <c r="I92" i="309"/>
  <c r="L146" i="309"/>
  <c r="I287" i="309"/>
  <c r="G70" i="309"/>
  <c r="K157" i="309"/>
  <c r="J157" i="309"/>
  <c r="I121" i="309"/>
  <c r="N257" i="309"/>
  <c r="N88" i="309"/>
  <c r="K201" i="309"/>
  <c r="N201" i="309"/>
  <c r="N171" i="309"/>
  <c r="I258" i="309"/>
  <c r="K72" i="309"/>
  <c r="K270" i="309"/>
  <c r="J270" i="309"/>
  <c r="K292" i="309"/>
  <c r="K154" i="309"/>
  <c r="L105" i="309"/>
  <c r="M23" i="309"/>
  <c r="J23" i="309"/>
  <c r="K240" i="309"/>
  <c r="L189" i="309"/>
  <c r="G265" i="309"/>
  <c r="F248" i="309"/>
  <c r="I248" i="309"/>
  <c r="F25" i="309"/>
  <c r="M32" i="309"/>
  <c r="F190" i="309"/>
  <c r="G268" i="309"/>
  <c r="I268" i="309"/>
  <c r="E206" i="309"/>
  <c r="K266" i="309"/>
  <c r="E174" i="309"/>
  <c r="F149" i="309"/>
  <c r="G149" i="309"/>
  <c r="E131" i="309"/>
  <c r="N186" i="309"/>
  <c r="H77" i="309"/>
  <c r="K125" i="309"/>
  <c r="N125" i="309"/>
  <c r="N215" i="309"/>
  <c r="N286" i="309"/>
  <c r="G112" i="309"/>
  <c r="N267" i="309"/>
  <c r="J267" i="309"/>
  <c r="K103" i="309"/>
  <c r="L67" i="309"/>
  <c r="H194" i="309"/>
  <c r="J89" i="309"/>
  <c r="G18" i="309"/>
  <c r="K53" i="309"/>
  <c r="G28" i="309"/>
  <c r="L127" i="309"/>
  <c r="F17" i="309"/>
  <c r="G172" i="309"/>
  <c r="E108" i="309"/>
  <c r="E15" i="309"/>
  <c r="E272" i="309"/>
  <c r="G294" i="309"/>
  <c r="J57" i="309"/>
  <c r="J101" i="309"/>
  <c r="I221" i="309"/>
  <c r="H249" i="309"/>
  <c r="G83" i="309"/>
  <c r="N44" i="309"/>
  <c r="M252" i="309"/>
  <c r="H235" i="309"/>
  <c r="K305" i="309"/>
  <c r="J133" i="309"/>
  <c r="L36" i="309"/>
  <c r="M118" i="309"/>
  <c r="F110" i="309"/>
  <c r="M115" i="309"/>
  <c r="I168" i="309"/>
  <c r="H123" i="309"/>
  <c r="N299" i="309"/>
  <c r="N185" i="309"/>
  <c r="K209" i="309"/>
  <c r="M85" i="309"/>
  <c r="L102" i="309"/>
  <c r="N163" i="309"/>
  <c r="M132" i="309"/>
  <c r="H143" i="309"/>
  <c r="G82" i="309"/>
  <c r="M113" i="309"/>
  <c r="J14" i="309"/>
  <c r="L245" i="309"/>
  <c r="H254" i="309"/>
  <c r="G299" i="309"/>
  <c r="K45" i="309"/>
  <c r="L241" i="309"/>
  <c r="J192" i="309"/>
  <c r="K222" i="309"/>
  <c r="I297" i="309"/>
  <c r="J207" i="309"/>
  <c r="I261" i="309"/>
  <c r="E126" i="309"/>
  <c r="M182" i="309"/>
  <c r="K224" i="309"/>
  <c r="E150" i="309"/>
  <c r="J69" i="309"/>
  <c r="G291" i="309"/>
  <c r="G247" i="309"/>
  <c r="M264" i="309"/>
  <c r="L40" i="309"/>
  <c r="K180" i="309"/>
  <c r="G191" i="309"/>
  <c r="J258" i="309"/>
  <c r="F232" i="309"/>
  <c r="I120" i="309"/>
  <c r="I290" i="309"/>
  <c r="F293" i="309"/>
  <c r="E129" i="309"/>
  <c r="N149" i="309"/>
  <c r="L288" i="309"/>
  <c r="K130" i="309"/>
  <c r="K63" i="309"/>
  <c r="N83" i="309"/>
  <c r="E106" i="309"/>
  <c r="K169" i="309"/>
  <c r="F195" i="309"/>
  <c r="L106" i="309"/>
  <c r="N121" i="309"/>
  <c r="F78" i="309"/>
  <c r="M178" i="309"/>
  <c r="K205" i="309"/>
  <c r="K16" i="309"/>
  <c r="I211" i="309"/>
  <c r="I105" i="309"/>
  <c r="G259" i="309"/>
  <c r="F46" i="309"/>
  <c r="E79" i="309"/>
  <c r="L214" i="309"/>
  <c r="J58" i="309"/>
  <c r="N53" i="309"/>
  <c r="F45" i="309"/>
  <c r="F27" i="309"/>
  <c r="N127" i="309"/>
  <c r="M24" i="309"/>
  <c r="H67" i="309"/>
  <c r="M302" i="309"/>
  <c r="J183" i="309"/>
  <c r="F172" i="309"/>
  <c r="I161" i="309"/>
  <c r="H108" i="309"/>
  <c r="L46" i="309"/>
  <c r="M191" i="309"/>
  <c r="H272" i="309"/>
  <c r="J61" i="309"/>
  <c r="I294" i="309"/>
  <c r="E113" i="309"/>
  <c r="J80" i="309"/>
  <c r="I275" i="309"/>
  <c r="K280" i="309"/>
  <c r="F202" i="309"/>
  <c r="G155" i="309"/>
  <c r="J297" i="309"/>
  <c r="E249" i="309"/>
  <c r="G282" i="309"/>
  <c r="E83" i="309"/>
  <c r="G173" i="309"/>
  <c r="L17" i="309"/>
  <c r="L271" i="309"/>
  <c r="F37" i="309"/>
  <c r="H227" i="309"/>
  <c r="G205" i="309"/>
  <c r="M260" i="309"/>
  <c r="M305" i="309"/>
  <c r="J195" i="309"/>
  <c r="N133" i="309"/>
  <c r="F43" i="309"/>
  <c r="I107" i="309"/>
  <c r="K217" i="309"/>
  <c r="F97" i="309"/>
  <c r="K118" i="309"/>
  <c r="H250" i="309"/>
  <c r="H59" i="309"/>
  <c r="J115" i="309"/>
  <c r="K120" i="309"/>
  <c r="E168" i="309"/>
  <c r="H200" i="309"/>
  <c r="M196" i="309"/>
  <c r="J139" i="309"/>
  <c r="F101" i="309"/>
  <c r="H164" i="309"/>
  <c r="H104" i="309"/>
  <c r="M164" i="309"/>
  <c r="M209" i="309"/>
  <c r="G84" i="309"/>
  <c r="L85" i="309"/>
  <c r="I184" i="309"/>
  <c r="F257" i="309"/>
  <c r="F80" i="309"/>
  <c r="E53" i="309"/>
  <c r="H186" i="309"/>
  <c r="H159" i="309"/>
  <c r="G36" i="309"/>
  <c r="E143" i="309"/>
  <c r="L184" i="309"/>
  <c r="H82" i="309"/>
  <c r="J26" i="309"/>
  <c r="I31" i="309"/>
  <c r="M91" i="309"/>
  <c r="N99" i="309"/>
  <c r="N155" i="309"/>
  <c r="F124" i="309"/>
  <c r="E139" i="309"/>
  <c r="E254" i="309"/>
  <c r="G273" i="309"/>
  <c r="H299" i="309"/>
  <c r="H33" i="309"/>
  <c r="H210" i="309"/>
  <c r="H178" i="309"/>
  <c r="G218" i="309"/>
  <c r="N243" i="309"/>
  <c r="J20" i="309"/>
  <c r="I238" i="309"/>
  <c r="L222" i="309"/>
  <c r="F75" i="309"/>
  <c r="E297" i="309"/>
  <c r="N251" i="309"/>
  <c r="H177" i="309"/>
  <c r="L107" i="309"/>
  <c r="M43" i="309"/>
  <c r="H116" i="309"/>
  <c r="E229" i="309"/>
  <c r="K15" i="309"/>
  <c r="K182" i="309"/>
  <c r="H34" i="309"/>
  <c r="J224" i="309"/>
  <c r="L242" i="309"/>
  <c r="N27" i="309"/>
  <c r="L285" i="309"/>
  <c r="E89" i="309"/>
  <c r="J119" i="309"/>
  <c r="G203" i="309"/>
  <c r="F280" i="309"/>
  <c r="K264" i="309"/>
  <c r="F185" i="309"/>
  <c r="M180" i="309"/>
  <c r="H234" i="309"/>
  <c r="L142" i="309"/>
  <c r="G232" i="309"/>
  <c r="M246" i="309"/>
  <c r="F290" i="309"/>
  <c r="L117" i="309"/>
  <c r="K21" i="309"/>
  <c r="J19" i="309"/>
  <c r="M203" i="309"/>
  <c r="F147" i="309"/>
  <c r="H96" i="309"/>
  <c r="M234" i="309"/>
  <c r="L130" i="309"/>
  <c r="H266" i="309"/>
  <c r="N63" i="309"/>
  <c r="F135" i="309"/>
  <c r="K237" i="309"/>
  <c r="H167" i="309"/>
  <c r="K93" i="309"/>
  <c r="M295" i="309"/>
  <c r="N175" i="309"/>
  <c r="G304" i="309"/>
  <c r="G195" i="309"/>
  <c r="K206" i="309"/>
  <c r="N106" i="309"/>
  <c r="G151" i="309"/>
  <c r="I125" i="309"/>
  <c r="L278" i="309"/>
  <c r="J65" i="309"/>
  <c r="M48" i="309"/>
  <c r="G49" i="309"/>
  <c r="J31" i="309"/>
  <c r="M205" i="309"/>
  <c r="F226" i="309"/>
  <c r="N16" i="309"/>
  <c r="L8" i="309"/>
  <c r="N49" i="309"/>
  <c r="G11" i="309"/>
  <c r="K7" i="309"/>
  <c r="G93" i="309"/>
  <c r="M232" i="309"/>
  <c r="N293" i="309"/>
  <c r="J202" i="309"/>
  <c r="N190" i="309"/>
  <c r="N77" i="309"/>
  <c r="E179" i="309"/>
  <c r="N100" i="309"/>
  <c r="E81" i="309"/>
  <c r="H182" i="309"/>
  <c r="I277" i="309"/>
  <c r="M263" i="309"/>
  <c r="F35" i="309"/>
  <c r="N13" i="309"/>
  <c r="E122" i="309"/>
  <c r="K204" i="309"/>
  <c r="N129" i="309"/>
  <c r="E142" i="309"/>
  <c r="N152" i="309"/>
  <c r="J274" i="309"/>
  <c r="L188" i="309"/>
  <c r="K221" i="309"/>
  <c r="M298" i="309"/>
  <c r="E21" i="309"/>
  <c r="G140" i="309"/>
  <c r="M92" i="309"/>
  <c r="N138" i="309"/>
  <c r="H66" i="309"/>
  <c r="K6" i="309"/>
  <c r="M37" i="309"/>
  <c r="N153" i="309"/>
  <c r="G207" i="309"/>
  <c r="H285" i="309"/>
  <c r="H57" i="309"/>
  <c r="K30" i="309"/>
  <c r="K96" i="309"/>
  <c r="E39" i="309"/>
  <c r="G58" i="309"/>
  <c r="N62" i="309"/>
  <c r="M300" i="309"/>
  <c r="M197" i="309"/>
  <c r="E269" i="309"/>
  <c r="H269" i="309"/>
  <c r="H9" i="309"/>
  <c r="J78" i="309"/>
  <c r="N176" i="309"/>
  <c r="J247" i="309"/>
  <c r="M247" i="309"/>
  <c r="E237" i="309"/>
  <c r="J165" i="309"/>
  <c r="N82" i="309"/>
  <c r="K108" i="309"/>
  <c r="L108" i="309"/>
  <c r="M98" i="309"/>
  <c r="M220" i="309"/>
  <c r="H183" i="309"/>
  <c r="F233" i="309"/>
  <c r="G233" i="309"/>
  <c r="N194" i="309"/>
  <c r="I162" i="309"/>
  <c r="I222" i="309"/>
  <c r="N122" i="309"/>
  <c r="K122" i="309"/>
  <c r="N50" i="309"/>
  <c r="H109" i="309"/>
  <c r="J275" i="309"/>
  <c r="M128" i="309"/>
  <c r="J128" i="309"/>
  <c r="N168" i="309"/>
  <c r="N158" i="309"/>
  <c r="J244" i="309"/>
  <c r="F52" i="309"/>
  <c r="H52" i="309"/>
  <c r="I286" i="309"/>
  <c r="K84" i="309"/>
  <c r="K269" i="309"/>
  <c r="F281" i="309"/>
  <c r="G281" i="309"/>
  <c r="J114" i="309"/>
  <c r="E154" i="309"/>
  <c r="H56" i="309"/>
  <c r="M116" i="309"/>
  <c r="J116" i="309"/>
  <c r="F20" i="309"/>
  <c r="E242" i="309"/>
  <c r="I224" i="309"/>
  <c r="E215" i="309"/>
  <c r="I215" i="309"/>
  <c r="E166" i="309"/>
  <c r="G72" i="309"/>
  <c r="M283" i="309"/>
  <c r="E130" i="309"/>
  <c r="H130" i="309"/>
  <c r="N71" i="309"/>
  <c r="I19" i="309"/>
  <c r="E169" i="309"/>
  <c r="N39" i="309"/>
  <c r="M39" i="309"/>
  <c r="G208" i="309"/>
  <c r="E152" i="309"/>
  <c r="K259" i="309"/>
  <c r="I301" i="309"/>
  <c r="F301" i="309"/>
  <c r="H225" i="309"/>
  <c r="M76" i="309"/>
  <c r="G134" i="309"/>
  <c r="J70" i="309"/>
  <c r="K70" i="309"/>
  <c r="L268" i="309"/>
  <c r="E13" i="309"/>
  <c r="N94" i="309"/>
  <c r="J226" i="309"/>
  <c r="M226" i="309"/>
  <c r="F267" i="309"/>
  <c r="H216" i="309"/>
  <c r="H30" i="309"/>
  <c r="M199" i="309"/>
  <c r="K199" i="309"/>
  <c r="H279" i="309"/>
  <c r="L73" i="309"/>
  <c r="J250" i="309"/>
  <c r="J51" i="309"/>
  <c r="L51" i="309"/>
  <c r="L262" i="309"/>
  <c r="I204" i="309"/>
  <c r="E284" i="309"/>
  <c r="N81" i="309"/>
  <c r="L81" i="309"/>
  <c r="N208" i="309"/>
  <c r="L143" i="309"/>
  <c r="E303" i="309"/>
  <c r="E305" i="309"/>
  <c r="H305" i="309"/>
  <c r="N303" i="309"/>
  <c r="N277" i="309"/>
  <c r="K235" i="309"/>
  <c r="G239" i="309"/>
  <c r="F239" i="309"/>
  <c r="F128" i="309"/>
  <c r="F115" i="309"/>
  <c r="I212" i="309"/>
  <c r="M177" i="309"/>
  <c r="N177" i="309"/>
  <c r="N236" i="309"/>
  <c r="H292" i="309"/>
  <c r="M95" i="309"/>
  <c r="M109" i="309"/>
  <c r="L109" i="309"/>
  <c r="K75" i="309"/>
  <c r="I141" i="309"/>
  <c r="G217" i="309"/>
  <c r="L210" i="309"/>
  <c r="N210" i="309"/>
  <c r="F201" i="309"/>
  <c r="I51" i="309"/>
  <c r="G270" i="309"/>
  <c r="F189" i="309"/>
  <c r="I189" i="309"/>
  <c r="M216" i="309"/>
  <c r="F240" i="309"/>
  <c r="F274" i="309"/>
  <c r="H246" i="309"/>
  <c r="F246" i="309"/>
  <c r="M218" i="309"/>
  <c r="J273" i="309"/>
  <c r="G256" i="309"/>
  <c r="M172" i="309"/>
  <c r="L172" i="309"/>
  <c r="M239" i="309"/>
  <c r="L166" i="309"/>
  <c r="H180" i="309"/>
  <c r="M200" i="309"/>
  <c r="N200" i="309"/>
  <c r="M219" i="309"/>
  <c r="G236" i="309"/>
  <c r="G188" i="309"/>
  <c r="G283" i="309"/>
  <c r="F283" i="309"/>
  <c r="I230" i="309"/>
  <c r="K304" i="309"/>
  <c r="K161" i="309"/>
  <c r="N147" i="309"/>
  <c r="J147" i="309"/>
  <c r="I198" i="309"/>
  <c r="L136" i="309"/>
  <c r="J10" i="309"/>
  <c r="K256" i="309"/>
  <c r="J256" i="309"/>
  <c r="F16" i="309"/>
  <c r="M87" i="309"/>
  <c r="I264" i="309"/>
  <c r="F241" i="309"/>
  <c r="H241" i="309"/>
  <c r="G22" i="309"/>
  <c r="G158" i="309"/>
  <c r="H251" i="309"/>
  <c r="M231" i="309"/>
  <c r="L231" i="309"/>
  <c r="G111" i="309"/>
  <c r="E213" i="309"/>
  <c r="N141" i="309"/>
  <c r="F278" i="309"/>
  <c r="E278" i="309"/>
  <c r="I176" i="309"/>
  <c r="H145" i="309"/>
  <c r="M296" i="309"/>
  <c r="M193" i="309"/>
  <c r="N193" i="309"/>
  <c r="F199" i="309"/>
  <c r="J112" i="309"/>
  <c r="F300" i="309"/>
  <c r="L144" i="309"/>
  <c r="M144" i="309"/>
  <c r="L145" i="309"/>
  <c r="F119" i="309"/>
  <c r="F42" i="309"/>
  <c r="K282" i="309"/>
  <c r="N282" i="309"/>
  <c r="N265" i="309"/>
  <c r="G63" i="309"/>
  <c r="M213" i="309"/>
  <c r="N289" i="309"/>
  <c r="K289" i="309"/>
  <c r="G214" i="309"/>
  <c r="K55" i="309"/>
  <c r="J35" i="309"/>
  <c r="M151" i="309"/>
  <c r="J151" i="309"/>
  <c r="N284" i="309"/>
  <c r="N64" i="309"/>
  <c r="H92" i="309"/>
  <c r="K146" i="309"/>
  <c r="M146" i="309"/>
  <c r="G287" i="309"/>
  <c r="I70" i="309"/>
  <c r="M157" i="309"/>
  <c r="G121" i="309"/>
  <c r="H121" i="309"/>
  <c r="J257" i="309"/>
  <c r="J88" i="309"/>
  <c r="L201" i="309"/>
  <c r="M171" i="309"/>
  <c r="L171" i="309"/>
  <c r="G258" i="309"/>
  <c r="J72" i="309"/>
  <c r="N270" i="309"/>
  <c r="M292" i="309"/>
  <c r="J292" i="309"/>
  <c r="J154" i="309"/>
  <c r="J105" i="309"/>
  <c r="K23" i="309"/>
  <c r="M240" i="309"/>
  <c r="N240" i="309"/>
  <c r="N189" i="309"/>
  <c r="F265" i="309"/>
  <c r="E248" i="309"/>
  <c r="E25" i="309"/>
  <c r="H25" i="309"/>
  <c r="L32" i="309"/>
  <c r="E190" i="309"/>
  <c r="E268" i="309"/>
  <c r="H206" i="309"/>
  <c r="I206" i="309"/>
  <c r="M266" i="309"/>
  <c r="G174" i="309"/>
  <c r="E149" i="309"/>
  <c r="F131" i="309"/>
  <c r="G131" i="309"/>
  <c r="K186" i="309"/>
  <c r="G77" i="309"/>
  <c r="M125" i="309"/>
  <c r="K215" i="309"/>
  <c r="J215" i="309"/>
  <c r="L286" i="309"/>
  <c r="I112" i="309"/>
  <c r="K267" i="309"/>
  <c r="J103" i="309"/>
  <c r="N103" i="309"/>
  <c r="K67" i="309"/>
  <c r="I194" i="309"/>
  <c r="L59" i="309"/>
  <c r="N214" i="309"/>
  <c r="I298" i="309"/>
  <c r="N56" i="309"/>
  <c r="N294" i="309"/>
  <c r="I67" i="309"/>
  <c r="F276" i="309"/>
  <c r="I160" i="309"/>
  <c r="G138" i="309"/>
  <c r="F8" i="309"/>
  <c r="F41" i="309"/>
  <c r="F275" i="309"/>
  <c r="G202" i="309"/>
  <c r="N198" i="309"/>
  <c r="K290" i="309"/>
  <c r="K111" i="309"/>
  <c r="K271" i="309"/>
  <c r="G227" i="309"/>
  <c r="N181" i="309"/>
  <c r="N137" i="309"/>
  <c r="J12" i="309"/>
  <c r="J217" i="309"/>
  <c r="E69" i="309"/>
  <c r="I171" i="309"/>
  <c r="F24" i="309"/>
  <c r="J34" i="309"/>
  <c r="N139" i="309"/>
  <c r="I164" i="309"/>
  <c r="E68" i="309"/>
  <c r="N230" i="309"/>
  <c r="L97" i="309"/>
  <c r="G80" i="309"/>
  <c r="F186" i="309"/>
  <c r="E127" i="309"/>
  <c r="H244" i="309"/>
  <c r="N47" i="309"/>
  <c r="K91" i="309"/>
  <c r="L155" i="309"/>
  <c r="K254" i="309"/>
  <c r="G114" i="309"/>
  <c r="J68" i="309"/>
  <c r="F178" i="309"/>
  <c r="M243" i="309"/>
  <c r="N249" i="309"/>
  <c r="L126" i="309"/>
  <c r="H289" i="309"/>
  <c r="M107" i="309"/>
  <c r="E116" i="309"/>
  <c r="I87" i="309"/>
  <c r="J261" i="309"/>
  <c r="K29" i="309"/>
  <c r="N285" i="309"/>
  <c r="K119" i="309"/>
  <c r="K19" i="309"/>
  <c r="I147" i="309"/>
  <c r="I245" i="309"/>
  <c r="N276" i="309"/>
  <c r="K66" i="309"/>
  <c r="G167" i="309"/>
  <c r="L295" i="309"/>
  <c r="M52" i="309"/>
  <c r="F23" i="309"/>
  <c r="G302" i="309"/>
  <c r="N278" i="309"/>
  <c r="J48" i="309"/>
  <c r="G146" i="309"/>
  <c r="J18" i="309"/>
  <c r="E54" i="309"/>
  <c r="E11" i="309"/>
  <c r="I93" i="309"/>
  <c r="I50" i="309"/>
  <c r="E298" i="309"/>
  <c r="M127" i="309"/>
  <c r="I276" i="309"/>
  <c r="H138" i="309"/>
  <c r="F113" i="309"/>
  <c r="L101" i="309"/>
  <c r="F249" i="309"/>
  <c r="L44" i="309"/>
  <c r="E235" i="309"/>
  <c r="H43" i="309"/>
  <c r="H69" i="309"/>
  <c r="K115" i="309"/>
  <c r="E123" i="309"/>
  <c r="J185" i="309"/>
  <c r="G184" i="309"/>
  <c r="L163" i="309"/>
  <c r="F143" i="309"/>
  <c r="N113" i="309"/>
  <c r="J245" i="309"/>
  <c r="I33" i="309"/>
  <c r="J241" i="309"/>
  <c r="N222" i="309"/>
  <c r="N207" i="309"/>
  <c r="F126" i="309"/>
  <c r="N242" i="309"/>
  <c r="M69" i="309"/>
  <c r="L264" i="309"/>
  <c r="N258" i="309"/>
  <c r="E293" i="309"/>
  <c r="I96" i="309"/>
  <c r="L276" i="309"/>
  <c r="F167" i="309"/>
  <c r="K52" i="309"/>
  <c r="E302" i="309"/>
  <c r="E49" i="309"/>
  <c r="L18" i="309"/>
  <c r="F11" i="309"/>
  <c r="E47" i="309"/>
  <c r="M202" i="309"/>
  <c r="F179" i="309"/>
  <c r="E193" i="309"/>
  <c r="F73" i="309"/>
  <c r="J238" i="309"/>
  <c r="K13" i="309"/>
  <c r="M129" i="309"/>
  <c r="F252" i="309"/>
  <c r="N110" i="309"/>
  <c r="L60" i="309"/>
  <c r="I21" i="309"/>
  <c r="J138" i="309"/>
  <c r="J187" i="309"/>
  <c r="K255" i="309"/>
  <c r="L233" i="309"/>
  <c r="I57" i="309"/>
  <c r="H39" i="309"/>
  <c r="L62" i="309"/>
  <c r="J300" i="309"/>
  <c r="F269" i="309"/>
  <c r="K78" i="309"/>
  <c r="L176" i="309"/>
  <c r="F237" i="309"/>
  <c r="N165" i="309"/>
  <c r="N108" i="309"/>
  <c r="L220" i="309"/>
  <c r="F183" i="309"/>
  <c r="M194" i="309"/>
  <c r="E162" i="309"/>
  <c r="J122" i="309"/>
  <c r="F109" i="309"/>
  <c r="L275" i="309"/>
  <c r="K168" i="309"/>
  <c r="J158" i="309"/>
  <c r="I52" i="309"/>
  <c r="L84" i="309"/>
  <c r="L269" i="309"/>
  <c r="L114" i="309"/>
  <c r="G154" i="309"/>
  <c r="K116" i="309"/>
  <c r="F242" i="309"/>
  <c r="E224" i="309"/>
  <c r="H166" i="309"/>
  <c r="F72" i="309"/>
  <c r="G130" i="309"/>
  <c r="F19" i="309"/>
  <c r="G169" i="309"/>
  <c r="E208" i="309"/>
  <c r="G152" i="309"/>
  <c r="E301" i="309"/>
  <c r="N76" i="309"/>
  <c r="H134" i="309"/>
  <c r="M268" i="309"/>
  <c r="H13" i="309"/>
  <c r="L226" i="309"/>
  <c r="I216" i="309"/>
  <c r="I30" i="309"/>
  <c r="G279" i="309"/>
  <c r="K73" i="309"/>
  <c r="M51" i="309"/>
  <c r="H204" i="309"/>
  <c r="F284" i="309"/>
  <c r="L208" i="309"/>
  <c r="M143" i="309"/>
  <c r="F305" i="309"/>
  <c r="J277" i="309"/>
  <c r="N235" i="309"/>
  <c r="G128" i="309"/>
  <c r="G115" i="309"/>
  <c r="K177" i="309"/>
  <c r="G292" i="309"/>
  <c r="L95" i="309"/>
  <c r="L75" i="309"/>
  <c r="F141" i="309"/>
  <c r="M210" i="309"/>
  <c r="G51" i="309"/>
  <c r="I270" i="309"/>
  <c r="L216" i="309"/>
  <c r="I240" i="309"/>
  <c r="I246" i="309"/>
  <c r="M273" i="309"/>
  <c r="I256" i="309"/>
  <c r="K239" i="309"/>
  <c r="K166" i="309"/>
  <c r="L200" i="309"/>
  <c r="I236" i="309"/>
  <c r="I188" i="309"/>
  <c r="G230" i="309"/>
  <c r="N304" i="309"/>
  <c r="K147" i="309"/>
  <c r="N136" i="309"/>
  <c r="M10" i="309"/>
  <c r="I16" i="309"/>
  <c r="K87" i="309"/>
  <c r="I241" i="309"/>
  <c r="I158" i="309"/>
  <c r="F251" i="309"/>
  <c r="E111" i="309"/>
  <c r="F213" i="309"/>
  <c r="G278" i="309"/>
  <c r="F145" i="309"/>
  <c r="J296" i="309"/>
  <c r="E199" i="309"/>
  <c r="N112" i="309"/>
  <c r="N144" i="309"/>
  <c r="E119" i="309"/>
  <c r="I42" i="309"/>
  <c r="M265" i="309"/>
  <c r="H63" i="309"/>
  <c r="L289" i="309"/>
  <c r="L55" i="309"/>
  <c r="N35" i="309"/>
  <c r="K284" i="309"/>
  <c r="J64" i="309"/>
  <c r="J146" i="309"/>
  <c r="H70" i="309"/>
  <c r="N157" i="309"/>
  <c r="M257" i="309"/>
  <c r="M88" i="309"/>
  <c r="J171" i="309"/>
  <c r="L72" i="309"/>
  <c r="L270" i="309"/>
  <c r="N154" i="309"/>
  <c r="K105" i="309"/>
  <c r="J240" i="309"/>
  <c r="H265" i="309"/>
  <c r="G248" i="309"/>
  <c r="J32" i="309"/>
  <c r="G190" i="309"/>
  <c r="F206" i="309"/>
  <c r="H174" i="309"/>
  <c r="H149" i="309"/>
  <c r="J186" i="309"/>
  <c r="I77" i="309"/>
  <c r="M215" i="309"/>
  <c r="E112" i="309"/>
  <c r="L267" i="309"/>
  <c r="N67" i="309"/>
  <c r="E194" i="309"/>
  <c r="K151" i="309"/>
  <c r="F92" i="309"/>
  <c r="F70" i="309"/>
  <c r="L257" i="309"/>
  <c r="H258" i="309"/>
  <c r="N292" i="309"/>
  <c r="L23" i="309"/>
  <c r="I265" i="309"/>
  <c r="K32" i="309"/>
  <c r="F174" i="309"/>
  <c r="L186" i="309"/>
  <c r="J125" i="309"/>
  <c r="F112" i="309"/>
  <c r="M67" i="309"/>
  <c r="J66" i="309"/>
  <c r="M175" i="309"/>
  <c r="K278" i="309"/>
  <c r="F54" i="309"/>
  <c r="E255" i="309"/>
  <c r="M104" i="309"/>
  <c r="K263" i="309"/>
  <c r="G10" i="309"/>
  <c r="M221" i="309"/>
  <c r="G85" i="309"/>
  <c r="J6" i="309"/>
  <c r="N96" i="309"/>
  <c r="J25" i="309"/>
  <c r="E9" i="309"/>
  <c r="N247" i="309"/>
  <c r="L82" i="309"/>
  <c r="J220" i="309"/>
  <c r="F162" i="309"/>
  <c r="M50" i="309"/>
  <c r="K128" i="309"/>
  <c r="M244" i="309"/>
  <c r="M84" i="309"/>
  <c r="E281" i="309"/>
  <c r="E20" i="309"/>
  <c r="H242" i="309"/>
  <c r="H72" i="309"/>
  <c r="E19" i="309"/>
  <c r="L39" i="309"/>
  <c r="G225" i="309"/>
  <c r="J76" i="309"/>
  <c r="I13" i="309"/>
  <c r="G216" i="309"/>
  <c r="J199" i="309"/>
  <c r="M250" i="309"/>
  <c r="G204" i="309"/>
  <c r="G303" i="309"/>
  <c r="L277" i="309"/>
  <c r="I115" i="309"/>
  <c r="E212" i="309"/>
  <c r="I292" i="309"/>
  <c r="G141" i="309"/>
  <c r="I201" i="309"/>
  <c r="G189" i="309"/>
  <c r="I274" i="309"/>
  <c r="J172" i="309"/>
  <c r="F180" i="309"/>
  <c r="F236" i="309"/>
  <c r="J304" i="309"/>
  <c r="G198" i="309"/>
  <c r="M256" i="309"/>
  <c r="G264" i="309"/>
  <c r="I22" i="309"/>
  <c r="I213" i="309"/>
  <c r="J141" i="309"/>
  <c r="E145" i="309"/>
  <c r="E300" i="309"/>
  <c r="M145" i="309"/>
  <c r="L282" i="309"/>
  <c r="N213" i="309"/>
  <c r="N55" i="309"/>
  <c r="K64" i="309"/>
  <c r="H287" i="309"/>
  <c r="F121" i="309"/>
  <c r="M201" i="309"/>
  <c r="N72" i="309"/>
  <c r="M286" i="309"/>
  <c r="K226" i="309"/>
  <c r="J143" i="309"/>
  <c r="L235" i="309"/>
  <c r="L177" i="309"/>
  <c r="N75" i="309"/>
  <c r="G201" i="309"/>
  <c r="E240" i="309"/>
  <c r="J218" i="309"/>
  <c r="M166" i="309"/>
  <c r="H230" i="309"/>
  <c r="F198" i="309"/>
  <c r="H16" i="309"/>
  <c r="I111" i="309"/>
  <c r="I278" i="309"/>
  <c r="G199" i="309"/>
  <c r="N145" i="309"/>
  <c r="F63" i="309"/>
  <c r="L284" i="309"/>
  <c r="F287" i="309"/>
  <c r="K257" i="309"/>
  <c r="K171" i="309"/>
  <c r="L154" i="309"/>
  <c r="H248" i="309"/>
  <c r="G206" i="309"/>
  <c r="M186" i="309"/>
  <c r="M267" i="309"/>
  <c r="J134" i="309"/>
  <c r="E45" i="309"/>
  <c r="L294" i="309"/>
  <c r="H172" i="309"/>
  <c r="G15" i="309"/>
  <c r="H41" i="309"/>
  <c r="E155" i="309"/>
  <c r="L290" i="309"/>
  <c r="J271" i="309"/>
  <c r="M181" i="309"/>
  <c r="M12" i="309"/>
  <c r="G250" i="309"/>
  <c r="H24" i="309"/>
  <c r="M139" i="309"/>
  <c r="G68" i="309"/>
  <c r="M97" i="309"/>
  <c r="G159" i="309"/>
  <c r="G244" i="309"/>
  <c r="J91" i="309"/>
  <c r="L254" i="309"/>
  <c r="L68" i="309"/>
  <c r="K20" i="309"/>
  <c r="K126" i="309"/>
  <c r="N107" i="309"/>
  <c r="G87" i="309"/>
  <c r="N29" i="309"/>
  <c r="H203" i="309"/>
  <c r="J40" i="309"/>
  <c r="H232" i="309"/>
  <c r="H129" i="309"/>
  <c r="K288" i="309"/>
  <c r="E135" i="309"/>
  <c r="I106" i="309"/>
  <c r="E195" i="309"/>
  <c r="L121" i="309"/>
  <c r="N178" i="309"/>
  <c r="M8" i="309"/>
  <c r="G105" i="309"/>
  <c r="N42" i="309"/>
  <c r="H255" i="309"/>
  <c r="K104" i="309"/>
  <c r="I81" i="309"/>
  <c r="G277" i="309"/>
  <c r="E74" i="309"/>
  <c r="L225" i="309"/>
  <c r="I10" i="309"/>
  <c r="K152" i="309"/>
  <c r="M188" i="309"/>
  <c r="J227" i="309"/>
  <c r="F85" i="309"/>
  <c r="E253" i="309"/>
  <c r="M6" i="309"/>
  <c r="M153" i="309"/>
  <c r="L279" i="309"/>
  <c r="M30" i="309"/>
  <c r="E58" i="309"/>
  <c r="M25" i="309"/>
  <c r="N197" i="309"/>
  <c r="G9" i="309"/>
  <c r="M78" i="309"/>
  <c r="L247" i="309"/>
  <c r="I237" i="309"/>
  <c r="J82" i="309"/>
  <c r="N98" i="309"/>
  <c r="N220" i="309"/>
  <c r="H233" i="309"/>
  <c r="L194" i="309"/>
  <c r="H222" i="309"/>
  <c r="L50" i="309"/>
  <c r="I109" i="309"/>
  <c r="L128" i="309"/>
  <c r="J168" i="309"/>
  <c r="L244" i="309"/>
  <c r="E286" i="309"/>
  <c r="N84" i="309"/>
  <c r="H281" i="309"/>
  <c r="N114" i="309"/>
  <c r="G56" i="309"/>
  <c r="G20" i="309"/>
  <c r="I242" i="309"/>
  <c r="G215" i="309"/>
  <c r="I166" i="309"/>
  <c r="K283" i="309"/>
  <c r="K71" i="309"/>
  <c r="G19" i="309"/>
  <c r="K39" i="309"/>
  <c r="H208" i="309"/>
  <c r="L259" i="309"/>
  <c r="F225" i="309"/>
  <c r="K76" i="309"/>
  <c r="N70" i="309"/>
  <c r="J268" i="309"/>
  <c r="J94" i="309"/>
  <c r="I267" i="309"/>
  <c r="E216" i="309"/>
  <c r="N199" i="309"/>
  <c r="E279" i="309"/>
  <c r="K250" i="309"/>
  <c r="M262" i="309"/>
  <c r="F204" i="309"/>
  <c r="K81" i="309"/>
  <c r="J208" i="309"/>
  <c r="F303" i="309"/>
  <c r="L303" i="309"/>
  <c r="M277" i="309"/>
  <c r="I239" i="309"/>
  <c r="I128" i="309"/>
  <c r="G212" i="309"/>
  <c r="J236" i="309"/>
  <c r="F292" i="309"/>
  <c r="K109" i="309"/>
  <c r="M75" i="309"/>
  <c r="F217" i="309"/>
  <c r="E201" i="309"/>
  <c r="H51" i="309"/>
  <c r="H189" i="309"/>
  <c r="N216" i="309"/>
  <c r="G274" i="309"/>
  <c r="K218" i="309"/>
  <c r="K273" i="309"/>
  <c r="N172" i="309"/>
  <c r="J239" i="309"/>
  <c r="I180" i="309"/>
  <c r="N219" i="309"/>
  <c r="H236" i="309"/>
  <c r="E283" i="309"/>
  <c r="E230" i="309"/>
  <c r="L161" i="309"/>
  <c r="E198" i="309"/>
  <c r="J136" i="309"/>
  <c r="N256" i="309"/>
  <c r="E16" i="309"/>
  <c r="H264" i="309"/>
  <c r="F22" i="309"/>
  <c r="F158" i="309"/>
  <c r="N231" i="309"/>
  <c r="H111" i="309"/>
  <c r="K141" i="309"/>
  <c r="F176" i="309"/>
  <c r="I145" i="309"/>
  <c r="L193" i="309"/>
  <c r="I199" i="309"/>
  <c r="I300" i="309"/>
  <c r="J145" i="309"/>
  <c r="H119" i="309"/>
  <c r="J282" i="309"/>
  <c r="J265" i="309"/>
  <c r="L213" i="309"/>
  <c r="I214" i="309"/>
  <c r="M55" i="309"/>
  <c r="M284" i="309"/>
  <c r="E287" i="309"/>
  <c r="E121" i="309"/>
  <c r="J201" i="309"/>
  <c r="M72" i="309"/>
  <c r="M154" i="309"/>
  <c r="M189" i="309"/>
  <c r="I25" i="309"/>
  <c r="F268" i="309"/>
  <c r="N266" i="309"/>
  <c r="I131" i="309"/>
  <c r="J286" i="309"/>
  <c r="L103" i="309"/>
  <c r="F245" i="309"/>
  <c r="H23" i="309"/>
  <c r="E146" i="309"/>
  <c r="K232" i="309"/>
  <c r="K42" i="309"/>
  <c r="H81" i="309"/>
  <c r="F74" i="309"/>
  <c r="K225" i="309"/>
  <c r="L152" i="309"/>
  <c r="N227" i="309"/>
  <c r="I253" i="309"/>
  <c r="I207" i="309"/>
  <c r="N279" i="309"/>
  <c r="H58" i="309"/>
  <c r="L197" i="309"/>
  <c r="N78" i="309"/>
  <c r="K165" i="309"/>
  <c r="K98" i="309"/>
  <c r="E233" i="309"/>
  <c r="F222" i="309"/>
  <c r="G109" i="309"/>
  <c r="K158" i="309"/>
  <c r="H286" i="309"/>
  <c r="I154" i="309"/>
  <c r="F56" i="309"/>
  <c r="H215" i="309"/>
  <c r="J283" i="309"/>
  <c r="M71" i="309"/>
  <c r="H152" i="309"/>
  <c r="J259" i="309"/>
  <c r="M70" i="309"/>
  <c r="M94" i="309"/>
  <c r="G267" i="309"/>
  <c r="N73" i="309"/>
  <c r="K262" i="309"/>
  <c r="J81" i="309"/>
  <c r="N143" i="309"/>
  <c r="M303" i="309"/>
  <c r="E239" i="309"/>
  <c r="M236" i="309"/>
  <c r="N109" i="309"/>
  <c r="H217" i="309"/>
  <c r="F51" i="309"/>
  <c r="G240" i="309"/>
  <c r="L218" i="309"/>
  <c r="L273" i="309"/>
  <c r="J166" i="309"/>
  <c r="L219" i="309"/>
  <c r="H283" i="309"/>
  <c r="M161" i="309"/>
  <c r="K136" i="309"/>
  <c r="L87" i="309"/>
  <c r="E158" i="309"/>
  <c r="K231" i="309"/>
  <c r="H176" i="309"/>
  <c r="J193" i="309"/>
  <c r="M112" i="309"/>
  <c r="I119" i="309"/>
  <c r="I63" i="309"/>
  <c r="E214" i="309"/>
  <c r="N151" i="309"/>
  <c r="E92" i="309"/>
  <c r="E70" i="309"/>
  <c r="K88" i="309"/>
  <c r="F258" i="309"/>
  <c r="L292" i="309"/>
  <c r="M105" i="309"/>
  <c r="N23" i="309"/>
  <c r="J189" i="309"/>
  <c r="E265" i="309"/>
  <c r="G25" i="309"/>
  <c r="I190" i="309"/>
  <c r="H268" i="309"/>
  <c r="J266" i="309"/>
  <c r="I174" i="309"/>
  <c r="H131" i="309"/>
  <c r="F77" i="309"/>
  <c r="L125" i="309"/>
  <c r="H112" i="309"/>
  <c r="M103" i="309"/>
  <c r="F194" i="309"/>
  <c r="E225" i="309"/>
  <c r="E134" i="309"/>
  <c r="N268" i="309"/>
  <c r="E267" i="309"/>
  <c r="E30" i="309"/>
  <c r="J73" i="309"/>
  <c r="N262" i="309"/>
  <c r="M208" i="309"/>
  <c r="G305" i="309"/>
  <c r="E128" i="309"/>
  <c r="L236" i="309"/>
  <c r="H141" i="309"/>
  <c r="E270" i="309"/>
  <c r="G246" i="309"/>
  <c r="L239" i="309"/>
  <c r="K219" i="309"/>
  <c r="L304" i="309"/>
  <c r="K10" i="309"/>
  <c r="G241" i="309"/>
  <c r="E22" i="309"/>
  <c r="H213" i="309"/>
  <c r="K296" i="309"/>
  <c r="J144" i="309"/>
  <c r="L265" i="309"/>
  <c r="H214" i="309"/>
  <c r="M64" i="309"/>
  <c r="E258" i="309"/>
  <c r="N105" i="309"/>
  <c r="K189" i="309"/>
  <c r="N32" i="309"/>
  <c r="L266" i="309"/>
  <c r="E77" i="309"/>
  <c r="K286" i="309"/>
  <c r="L211" i="309"/>
  <c r="J56" i="309"/>
  <c r="J302" i="309"/>
  <c r="H160" i="309"/>
  <c r="I272" i="309"/>
  <c r="K57" i="309"/>
  <c r="H221" i="309"/>
  <c r="E173" i="309"/>
  <c r="N252" i="309"/>
  <c r="L305" i="309"/>
  <c r="J36" i="309"/>
  <c r="E110" i="309"/>
  <c r="I200" i="309"/>
  <c r="L299" i="309"/>
  <c r="L209" i="309"/>
  <c r="K102" i="309"/>
  <c r="J132" i="309"/>
  <c r="N26" i="309"/>
  <c r="K14" i="309"/>
  <c r="F254" i="309"/>
  <c r="J45" i="309"/>
  <c r="L192" i="309"/>
  <c r="K251" i="309"/>
  <c r="F261" i="309"/>
  <c r="N182" i="309"/>
  <c r="F150" i="309"/>
  <c r="F291" i="309"/>
  <c r="E234" i="309"/>
  <c r="F120" i="309"/>
  <c r="N19" i="309"/>
  <c r="L215" i="309"/>
  <c r="G194" i="309"/>
  <c r="M214" i="309"/>
  <c r="E28" i="309"/>
  <c r="G17" i="309"/>
  <c r="J46" i="309"/>
  <c r="E8" i="309"/>
  <c r="E275" i="309"/>
  <c r="L198" i="309"/>
  <c r="J111" i="309"/>
  <c r="I205" i="309"/>
  <c r="M137" i="309"/>
  <c r="L217" i="309"/>
  <c r="G171" i="309"/>
  <c r="L34" i="309"/>
  <c r="E104" i="309"/>
  <c r="K230" i="309"/>
  <c r="I80" i="309"/>
  <c r="H127" i="309"/>
  <c r="K47" i="309"/>
  <c r="H124" i="309"/>
  <c r="F114" i="309"/>
  <c r="I178" i="309"/>
  <c r="J249" i="309"/>
  <c r="F289" i="309"/>
  <c r="F229" i="309"/>
  <c r="N261" i="309"/>
  <c r="M285" i="309"/>
  <c r="E247" i="309"/>
  <c r="I191" i="309"/>
  <c r="K117" i="309"/>
  <c r="K149" i="309"/>
  <c r="J130" i="309"/>
  <c r="J83" i="309"/>
  <c r="N169" i="309"/>
  <c r="E151" i="309"/>
  <c r="I78" i="309"/>
  <c r="J205" i="309"/>
  <c r="F211" i="309"/>
  <c r="F47" i="309"/>
  <c r="K202" i="309"/>
  <c r="L77" i="309"/>
  <c r="H193" i="309"/>
  <c r="I73" i="309"/>
  <c r="N238" i="309"/>
  <c r="M13" i="309"/>
  <c r="L204" i="309"/>
  <c r="H252" i="309"/>
  <c r="J110" i="309"/>
  <c r="N60" i="309"/>
  <c r="G21" i="309"/>
  <c r="J92" i="309"/>
  <c r="M187" i="309"/>
  <c r="L255" i="309"/>
  <c r="N233" i="309"/>
  <c r="E57" i="309"/>
  <c r="I39" i="309"/>
  <c r="M62" i="309"/>
  <c r="L300" i="309"/>
  <c r="I269" i="309"/>
  <c r="F9" i="309"/>
  <c r="J176" i="309"/>
  <c r="H237" i="309"/>
  <c r="L165" i="309"/>
  <c r="M108" i="309"/>
  <c r="L98" i="309"/>
  <c r="E183" i="309"/>
  <c r="K194" i="309"/>
  <c r="H162" i="309"/>
  <c r="L122" i="309"/>
  <c r="J50" i="309"/>
  <c r="N275" i="309"/>
  <c r="L168" i="309"/>
  <c r="M158" i="309"/>
  <c r="E52" i="309"/>
  <c r="G286" i="309"/>
  <c r="N269" i="309"/>
  <c r="M114" i="309"/>
  <c r="H154" i="309"/>
  <c r="L116" i="309"/>
  <c r="I20" i="309"/>
  <c r="F224" i="309"/>
  <c r="F166" i="309"/>
  <c r="I72" i="309"/>
  <c r="F130" i="309"/>
  <c r="J71" i="309"/>
  <c r="I169" i="309"/>
  <c r="F208" i="309"/>
  <c r="F152" i="309"/>
  <c r="G301" i="309"/>
  <c r="G13" i="309"/>
  <c r="I279" i="309"/>
  <c r="K51" i="309"/>
  <c r="H284" i="309"/>
  <c r="J303" i="309"/>
  <c r="H115" i="309"/>
  <c r="N95" i="309"/>
  <c r="K210" i="309"/>
  <c r="K216" i="309"/>
  <c r="E256" i="309"/>
  <c r="J200" i="309"/>
  <c r="F188" i="309"/>
  <c r="L147" i="309"/>
  <c r="J87" i="309"/>
  <c r="E251" i="309"/>
  <c r="E176" i="309"/>
  <c r="L112" i="309"/>
  <c r="G42" i="309"/>
  <c r="J289" i="309"/>
  <c r="M35" i="309"/>
  <c r="N146" i="309"/>
  <c r="L157" i="309"/>
  <c r="L88" i="309"/>
  <c r="M270" i="309"/>
  <c r="L240" i="309"/>
  <c r="H190" i="309"/>
  <c r="I149" i="309"/>
  <c r="J67" i="309"/>
</calcChain>
</file>

<file path=xl/sharedStrings.xml><?xml version="1.0" encoding="utf-8"?>
<sst xmlns="http://schemas.openxmlformats.org/spreadsheetml/2006/main" count="26032" uniqueCount="2273">
  <si>
    <t>NCC Rating (MVA)</t>
  </si>
  <si>
    <t>&lt;-- Dropdown List of Variable Selection</t>
  </si>
  <si>
    <t>SUMMER</t>
  </si>
  <si>
    <t>WINTER</t>
  </si>
  <si>
    <t>2021/22</t>
  </si>
  <si>
    <t>2022/23</t>
  </si>
  <si>
    <t>2023/24</t>
  </si>
  <si>
    <t>2024/25</t>
  </si>
  <si>
    <t>2025/26</t>
  </si>
  <si>
    <t>Sub Brief</t>
  </si>
  <si>
    <t>Substation</t>
  </si>
  <si>
    <t>Summer Range Dates</t>
  </si>
  <si>
    <t>Winter Range Dates</t>
  </si>
  <si>
    <t>Title</t>
  </si>
  <si>
    <t>Chk</t>
  </si>
  <si>
    <t>Agnes Water (66/22kV)</t>
  </si>
  <si>
    <t>Zone Substation</t>
  </si>
  <si>
    <t>AGWA</t>
  </si>
  <si>
    <t>Agnes Water</t>
  </si>
  <si>
    <t>Aitkenvale (66/11kV)</t>
  </si>
  <si>
    <t>AITK</t>
  </si>
  <si>
    <t>Contracted non-network (MVA)</t>
  </si>
  <si>
    <t>Aitkenvale</t>
  </si>
  <si>
    <t>Alan Sherriff (132/11kV)</t>
  </si>
  <si>
    <t>ALSH</t>
  </si>
  <si>
    <t>10 PoE Load (MVA)</t>
  </si>
  <si>
    <t>Alan Sherriff</t>
  </si>
  <si>
    <t>Alfred Street (33/11kV)</t>
  </si>
  <si>
    <t>ALST</t>
  </si>
  <si>
    <t>LARn (MVA)</t>
  </si>
  <si>
    <t>Alfred Street</t>
  </si>
  <si>
    <t>Alligator Creek BSP (132/33kV)</t>
  </si>
  <si>
    <t>Bulk Supply</t>
  </si>
  <si>
    <t>T065</t>
  </si>
  <si>
    <t>LARn (MW)</t>
  </si>
  <si>
    <t>Alligator Creek BSP</t>
  </si>
  <si>
    <t>Allora (33/11kV)</t>
  </si>
  <si>
    <t>ALLO</t>
  </si>
  <si>
    <t>Power Factor at Peak Load</t>
  </si>
  <si>
    <t>Allora</t>
  </si>
  <si>
    <t>Atherton (66/22kV)</t>
  </si>
  <si>
    <t>ATHE</t>
  </si>
  <si>
    <t>ECC Rating (MVA)</t>
  </si>
  <si>
    <t>Atherton</t>
  </si>
  <si>
    <t>Awoonga (66/11kV)</t>
  </si>
  <si>
    <t>AWOO</t>
  </si>
  <si>
    <t>50 PoE Load (MVA)</t>
  </si>
  <si>
    <t>Awoonga</t>
  </si>
  <si>
    <t>Ayr (66/11kV)</t>
  </si>
  <si>
    <t>AYRZ</t>
  </si>
  <si>
    <t>50 PoE Load &gt;  95%  (MVA)</t>
  </si>
  <si>
    <t>Ayr</t>
  </si>
  <si>
    <t>Balberra (33/11kV)</t>
  </si>
  <si>
    <t>BALB</t>
  </si>
  <si>
    <t>Hours PA &gt;  95%  Peak Load</t>
  </si>
  <si>
    <t>Balberra</t>
  </si>
  <si>
    <t>Bambaroo (66/11kV)</t>
  </si>
  <si>
    <t>BAMB</t>
  </si>
  <si>
    <t>Raw LAR (MVA)</t>
  </si>
  <si>
    <t>Bambaroo</t>
  </si>
  <si>
    <t>Barcaldine (66/22kV)</t>
  </si>
  <si>
    <t>BARR</t>
  </si>
  <si>
    <t>Auto Trans Avail (MVA)</t>
  </si>
  <si>
    <t>Barcaldine</t>
  </si>
  <si>
    <t>Barcaldine BSP (132/66kV)</t>
  </si>
  <si>
    <t>T072</t>
  </si>
  <si>
    <t>Remote Trans Avail (MVA)</t>
  </si>
  <si>
    <t>Barcaldine BSP</t>
  </si>
  <si>
    <t>Bargara (66/11kV)</t>
  </si>
  <si>
    <t>BARG</t>
  </si>
  <si>
    <t>Manual Trans Avail (MVA)</t>
  </si>
  <si>
    <t>Bargara</t>
  </si>
  <si>
    <t>Barratta (66/11kV)</t>
  </si>
  <si>
    <t>Mobile Plant Avail (MVA)</t>
  </si>
  <si>
    <t>Barratta</t>
  </si>
  <si>
    <t>Bedford Weir (66/22kV)</t>
  </si>
  <si>
    <t>BEWE</t>
  </si>
  <si>
    <t>Shed(30min)</t>
  </si>
  <si>
    <t>Bedford Weir</t>
  </si>
  <si>
    <t>Belgian Gardens (66/11kV)</t>
  </si>
  <si>
    <t>BEGA</t>
  </si>
  <si>
    <t>Shed(4Hour)</t>
  </si>
  <si>
    <t>Belgian Gardens</t>
  </si>
  <si>
    <t>Berserker (66/11kV)</t>
  </si>
  <si>
    <t>BERS</t>
  </si>
  <si>
    <t>LARc (MVA)</t>
  </si>
  <si>
    <t>Berserker</t>
  </si>
  <si>
    <t>Biloela (66/11kV)</t>
  </si>
  <si>
    <t>BILO</t>
  </si>
  <si>
    <t>LARc (MW)</t>
  </si>
  <si>
    <t>Biloela</t>
  </si>
  <si>
    <t>Bingegang (66/22kV)</t>
  </si>
  <si>
    <t>BING</t>
  </si>
  <si>
    <t>Substation Category</t>
  </si>
  <si>
    <t>Bingegang</t>
  </si>
  <si>
    <t>Black River (66/11kV)</t>
  </si>
  <si>
    <t>BLRI</t>
  </si>
  <si>
    <t>Meets Security Standard</t>
  </si>
  <si>
    <t>Black River</t>
  </si>
  <si>
    <t>Blackall (66/22kV)</t>
  </si>
  <si>
    <t>BLAK</t>
  </si>
  <si>
    <t>Blackall</t>
  </si>
  <si>
    <t>Blackwater (66/22kV)</t>
  </si>
  <si>
    <t>BLAC</t>
  </si>
  <si>
    <t>Blackwater</t>
  </si>
  <si>
    <t>Blackwater BSP (132/66kV)</t>
  </si>
  <si>
    <t>T032</t>
  </si>
  <si>
    <t>Blackwater BSP</t>
  </si>
  <si>
    <t>Bluewater (66/11kV)</t>
  </si>
  <si>
    <t>BLUE</t>
  </si>
  <si>
    <t>Bluewater</t>
  </si>
  <si>
    <t>Boat Creek BSP (132/66kV)</t>
  </si>
  <si>
    <t>T130</t>
  </si>
  <si>
    <t>Boat Creek BSP</t>
  </si>
  <si>
    <t>Bohle (66/11kV)</t>
  </si>
  <si>
    <t>BOHL</t>
  </si>
  <si>
    <t>Bohle</t>
  </si>
  <si>
    <t>Boondooma Dam (66/11kV)</t>
  </si>
  <si>
    <t>BODA</t>
  </si>
  <si>
    <t>Boondooma Dam</t>
  </si>
  <si>
    <t>Bowen (66/11kV)</t>
  </si>
  <si>
    <t>BOWE</t>
  </si>
  <si>
    <t>Bowen</t>
  </si>
  <si>
    <t>Boyne Residential (66/11kV)</t>
  </si>
  <si>
    <t>BORE</t>
  </si>
  <si>
    <t>Boyne Residential</t>
  </si>
  <si>
    <t>Broadlea BSP (132/66kV)</t>
  </si>
  <si>
    <t>T198</t>
  </si>
  <si>
    <t>Broadlea BSP</t>
  </si>
  <si>
    <t>Broxburn (33/11kV)</t>
  </si>
  <si>
    <t>BROX</t>
  </si>
  <si>
    <t>Broxburn</t>
  </si>
  <si>
    <t>Bullyard (66/11kV)</t>
  </si>
  <si>
    <t>BULL</t>
  </si>
  <si>
    <t>Bullyard</t>
  </si>
  <si>
    <t>Bundaberg BSP (132/66kV)</t>
  </si>
  <si>
    <t>BUND</t>
  </si>
  <si>
    <t>Bundaberg BSP</t>
  </si>
  <si>
    <t>Bundaberg Central (66/11kV)</t>
  </si>
  <si>
    <t>BUCE</t>
  </si>
  <si>
    <t>Bundaberg Central</t>
  </si>
  <si>
    <t>Cairns City (132/22kV)</t>
  </si>
  <si>
    <t>CACI</t>
  </si>
  <si>
    <t>Cairns City</t>
  </si>
  <si>
    <t>Cairns North (132/22kV)</t>
  </si>
  <si>
    <t>CANO</t>
  </si>
  <si>
    <t>Cairns North</t>
  </si>
  <si>
    <t>Calen (66/11kV)</t>
  </si>
  <si>
    <t>CALE</t>
  </si>
  <si>
    <t>Calen</t>
  </si>
  <si>
    <t>Calliope (66/11kV)</t>
  </si>
  <si>
    <t>CALL</t>
  </si>
  <si>
    <t>Calliope</t>
  </si>
  <si>
    <t>Canning Street (66/11kV)</t>
  </si>
  <si>
    <t>CAST</t>
  </si>
  <si>
    <t>Canning Street</t>
  </si>
  <si>
    <t>Cannonvale (66/11kV)</t>
  </si>
  <si>
    <t>CANN</t>
  </si>
  <si>
    <t>Cannonvale</t>
  </si>
  <si>
    <t>Cape Ferguson (66/11kV)</t>
  </si>
  <si>
    <t>CAFE</t>
  </si>
  <si>
    <t>Cape Ferguson</t>
  </si>
  <si>
    <t>Cape River (66/11kV)</t>
  </si>
  <si>
    <t>CARI</t>
  </si>
  <si>
    <t>Cape River</t>
  </si>
  <si>
    <t>Carmila (33/11kV)</t>
  </si>
  <si>
    <t>CARM</t>
  </si>
  <si>
    <t>Carmila</t>
  </si>
  <si>
    <t>Cawdor Skid B (33/11kV)</t>
  </si>
  <si>
    <t>CAWD</t>
  </si>
  <si>
    <t>33/11kV</t>
  </si>
  <si>
    <t>Cecil Plains (33/11kV)</t>
  </si>
  <si>
    <t>CEPL</t>
  </si>
  <si>
    <t>Cecil Plains</t>
  </si>
  <si>
    <t>Charleville (66/2211kV)</t>
  </si>
  <si>
    <t>CHAR</t>
  </si>
  <si>
    <t>Charleville</t>
  </si>
  <si>
    <t>Charlton Skid K (33/11kV)</t>
  </si>
  <si>
    <t>CHAL</t>
  </si>
  <si>
    <t>Charters Towers (66/11kV)</t>
  </si>
  <si>
    <t>CHTW</t>
  </si>
  <si>
    <t>Charters Towers</t>
  </si>
  <si>
    <t>Childers (66/11kV)</t>
  </si>
  <si>
    <t>CHIL</t>
  </si>
  <si>
    <t>Childers</t>
  </si>
  <si>
    <t>Chillagoe (66/22kV)</t>
  </si>
  <si>
    <t>CHIA</t>
  </si>
  <si>
    <t>Chillagoe</t>
  </si>
  <si>
    <t>Chinchilla BSP (132/33kV)</t>
  </si>
  <si>
    <t>CHIN</t>
  </si>
  <si>
    <t>Chinchilla BSP</t>
  </si>
  <si>
    <t>Chinchilla Skid E (33/11kV)</t>
  </si>
  <si>
    <t>SKIE</t>
  </si>
  <si>
    <t>Chinchilla Town (33/11kV)</t>
  </si>
  <si>
    <t>CHTO</t>
  </si>
  <si>
    <t>Chinchilla Town</t>
  </si>
  <si>
    <t>Chumvale BSP (220/66kV)</t>
  </si>
  <si>
    <t>CHUM</t>
  </si>
  <si>
    <t>Chumvale BSP</t>
  </si>
  <si>
    <t>Clare South (66/11kV)</t>
  </si>
  <si>
    <t>CLSO</t>
  </si>
  <si>
    <t>Clare South</t>
  </si>
  <si>
    <t>Clare South BSP (132/66kV)</t>
  </si>
  <si>
    <t>T193</t>
  </si>
  <si>
    <t>Clermont (66/22kV)</t>
  </si>
  <si>
    <t>CLER</t>
  </si>
  <si>
    <t>Clermont</t>
  </si>
  <si>
    <t>Clermont BSP (132/66kV)</t>
  </si>
  <si>
    <t>CLBS</t>
  </si>
  <si>
    <t>Clermont BSP</t>
  </si>
  <si>
    <t>Clifton (33/11kV)</t>
  </si>
  <si>
    <t>CLIF</t>
  </si>
  <si>
    <t>Clifton</t>
  </si>
  <si>
    <t>Clinton (66/11kV)</t>
  </si>
  <si>
    <t>CLIN</t>
  </si>
  <si>
    <t>Clinton</t>
  </si>
  <si>
    <t>Cloncurry (66/11kV)</t>
  </si>
  <si>
    <t>CLON</t>
  </si>
  <si>
    <t>Cloncurry</t>
  </si>
  <si>
    <t>Columboola BSP (132/33kV)</t>
  </si>
  <si>
    <t>COLU</t>
  </si>
  <si>
    <t>Columboola BSP</t>
  </si>
  <si>
    <t>Comet (66/22kV)</t>
  </si>
  <si>
    <t>COME</t>
  </si>
  <si>
    <t>Comet</t>
  </si>
  <si>
    <t>Cooktown (66/22kV)</t>
  </si>
  <si>
    <t>COOK</t>
  </si>
  <si>
    <t>Cooktown</t>
  </si>
  <si>
    <t>Coominglah (66/22kV)</t>
  </si>
  <si>
    <t>COOM</t>
  </si>
  <si>
    <t>Coominglah</t>
  </si>
  <si>
    <t>Craiglie (132/22kV)</t>
  </si>
  <si>
    <t>CRAI</t>
  </si>
  <si>
    <t>Craiglie</t>
  </si>
  <si>
    <t>Cranbrook (66/11kV)</t>
  </si>
  <si>
    <t>CRAN</t>
  </si>
  <si>
    <t>Cranbrook</t>
  </si>
  <si>
    <t>Crediton (66/11kV)</t>
  </si>
  <si>
    <t>CRED</t>
  </si>
  <si>
    <t>Crediton</t>
  </si>
  <si>
    <t>Crows Nest (33/11kV)</t>
  </si>
  <si>
    <t>CRNE</t>
  </si>
  <si>
    <t>Crows Nest</t>
  </si>
  <si>
    <t>Croydon (66/22kV)</t>
  </si>
  <si>
    <t>CROY</t>
  </si>
  <si>
    <t>Croydon</t>
  </si>
  <si>
    <t>Cunnamulla (66/22kV)</t>
  </si>
  <si>
    <t>CUNN</t>
  </si>
  <si>
    <t>Cunnamulla</t>
  </si>
  <si>
    <t>Daandine BSP (110/33kV)</t>
  </si>
  <si>
    <t>T188</t>
  </si>
  <si>
    <t>Daandine BSP</t>
  </si>
  <si>
    <t>Dalby Central (33/11kV)</t>
  </si>
  <si>
    <t>DACE</t>
  </si>
  <si>
    <t>Dalby Central</t>
  </si>
  <si>
    <t>Dalby East BSP (110/33kV)</t>
  </si>
  <si>
    <t>T002</t>
  </si>
  <si>
    <t>Dalby East BSP</t>
  </si>
  <si>
    <t>Dan Gleeson (66/11kV)</t>
  </si>
  <si>
    <t>DAGL</t>
  </si>
  <si>
    <t>Dan Gleeson</t>
  </si>
  <si>
    <t>Degilbo (66/11kV)</t>
  </si>
  <si>
    <t>DEGI</t>
  </si>
  <si>
    <t>Degilbo</t>
  </si>
  <si>
    <t>Dimbulah (66/22kV)</t>
  </si>
  <si>
    <t>DIMB</t>
  </si>
  <si>
    <t>Dimbulah</t>
  </si>
  <si>
    <t>Disraeli (66/11kV)</t>
  </si>
  <si>
    <t>DISR</t>
  </si>
  <si>
    <t>Disraeli</t>
  </si>
  <si>
    <t>Duchess Road (132/66kV)</t>
  </si>
  <si>
    <t>DURO</t>
  </si>
  <si>
    <t>Duchess Road</t>
  </si>
  <si>
    <t>Duchess Road (11/66kV)</t>
  </si>
  <si>
    <t>Duchr2</t>
  </si>
  <si>
    <t>Dysart (66/22kV)</t>
  </si>
  <si>
    <t>DYSA</t>
  </si>
  <si>
    <t>Dysart</t>
  </si>
  <si>
    <t>East Ayr (66/11kV)</t>
  </si>
  <si>
    <t>EAAY</t>
  </si>
  <si>
    <t>East Ayr</t>
  </si>
  <si>
    <t>East Bundaberg (66/11kV)</t>
  </si>
  <si>
    <t>EABU</t>
  </si>
  <si>
    <t>East Bundaberg</t>
  </si>
  <si>
    <t>East Toowoomba (33/11kV)</t>
  </si>
  <si>
    <t>EATO</t>
  </si>
  <si>
    <t>East Toowoomba</t>
  </si>
  <si>
    <t>Edmonton (132/22kV)</t>
  </si>
  <si>
    <t>EDMO</t>
  </si>
  <si>
    <t>Edmonton</t>
  </si>
  <si>
    <t>Eidsvold (66/11kV)</t>
  </si>
  <si>
    <t>EIDS</t>
  </si>
  <si>
    <t>Eidsvold</t>
  </si>
  <si>
    <t>El Arish (132/22kV)</t>
  </si>
  <si>
    <t>ELAR</t>
  </si>
  <si>
    <t>Ellwoods Road (66/11kV)</t>
  </si>
  <si>
    <t>ELRO</t>
  </si>
  <si>
    <t>Ellwoods Road</t>
  </si>
  <si>
    <t>Emerald (66/22kV)</t>
  </si>
  <si>
    <t>EMER</t>
  </si>
  <si>
    <t>Emerald</t>
  </si>
  <si>
    <t>Eton (33/11kV)</t>
  </si>
  <si>
    <t>ETON</t>
  </si>
  <si>
    <t>Eton</t>
  </si>
  <si>
    <t>Eungella Dam (66/11kV)</t>
  </si>
  <si>
    <t>EUDA</t>
  </si>
  <si>
    <t>Eungella Dam</t>
  </si>
  <si>
    <t>Evelyn (66/22kV)</t>
  </si>
  <si>
    <t>EVEL</t>
  </si>
  <si>
    <t>Evelyn</t>
  </si>
  <si>
    <t>Farleigh (33/11kV)</t>
  </si>
  <si>
    <t>FARL</t>
  </si>
  <si>
    <t>Farleigh</t>
  </si>
  <si>
    <t>Farnsfield (66/11kV)</t>
  </si>
  <si>
    <t>FARN</t>
  </si>
  <si>
    <t>Farnsfield</t>
  </si>
  <si>
    <t>Frenchville (66/11kV)</t>
  </si>
  <si>
    <t>FREN</t>
  </si>
  <si>
    <t>Frenchville</t>
  </si>
  <si>
    <t>Friend Street (66/11kV)</t>
  </si>
  <si>
    <t>GLFS</t>
  </si>
  <si>
    <t>Friend Street</t>
  </si>
  <si>
    <t>Garbutt (66/11kV)</t>
  </si>
  <si>
    <t>GARB</t>
  </si>
  <si>
    <t>Garbutt</t>
  </si>
  <si>
    <t>Gayndah (66/11kV)</t>
  </si>
  <si>
    <t>GAYN</t>
  </si>
  <si>
    <t>Gayndah</t>
  </si>
  <si>
    <t>Georgetown (66/22kV)</t>
  </si>
  <si>
    <t>GEOR</t>
  </si>
  <si>
    <t>Georgetown</t>
  </si>
  <si>
    <t>Georgetown BSP (132/66kV)</t>
  </si>
  <si>
    <t>GEOR1</t>
  </si>
  <si>
    <t>Georgetown BSP</t>
  </si>
  <si>
    <t>Giru (66/11kV)</t>
  </si>
  <si>
    <t>GIRU</t>
  </si>
  <si>
    <t>Giru</t>
  </si>
  <si>
    <t>Givelda (66/11kV)</t>
  </si>
  <si>
    <t>GIVE</t>
  </si>
  <si>
    <t>Givelda</t>
  </si>
  <si>
    <t>Gladstone North BSP (132/66kV)</t>
  </si>
  <si>
    <t>GLNO</t>
  </si>
  <si>
    <t>Gladstone North BSP</t>
  </si>
  <si>
    <t>Gladstone South (66/11kV)</t>
  </si>
  <si>
    <t>GLSO</t>
  </si>
  <si>
    <t>Gladstone South</t>
  </si>
  <si>
    <t>Gladstone South BSP (132/66kV)</t>
  </si>
  <si>
    <t>T019</t>
  </si>
  <si>
    <t>Glenden (66/11kV)</t>
  </si>
  <si>
    <t>GLEN</t>
  </si>
  <si>
    <t>Glenden</t>
  </si>
  <si>
    <t>Glenelg (66/33kV)</t>
  </si>
  <si>
    <t>GLEE</t>
  </si>
  <si>
    <t>Glenelg</t>
  </si>
  <si>
    <t>Glenella 11kV (66/11kV)</t>
  </si>
  <si>
    <t>GLEL</t>
  </si>
  <si>
    <t>Glenella 11kV</t>
  </si>
  <si>
    <t>Gooburrum (66/11kV)</t>
  </si>
  <si>
    <t>GOOB</t>
  </si>
  <si>
    <t>Gooburrum</t>
  </si>
  <si>
    <t>Gootchie (66/11kV)</t>
  </si>
  <si>
    <t>GOOT</t>
  </si>
  <si>
    <t>Gootchie</t>
  </si>
  <si>
    <t>Gracemere (66/11kV)</t>
  </si>
  <si>
    <t>Gracem</t>
  </si>
  <si>
    <t>Gracemere</t>
  </si>
  <si>
    <t>Granite Creek (66/22kV)</t>
  </si>
  <si>
    <t>GRCR</t>
  </si>
  <si>
    <t>Granite Creek</t>
  </si>
  <si>
    <t>Granite Creek BSP (132/66kV)</t>
  </si>
  <si>
    <t>T166</t>
  </si>
  <si>
    <t>Granite Creek BSP</t>
  </si>
  <si>
    <t>Greenvale (66/11kV)</t>
  </si>
  <si>
    <t>GREN</t>
  </si>
  <si>
    <t>Greenvale</t>
  </si>
  <si>
    <t>Gumlu (66/11kV)</t>
  </si>
  <si>
    <t>GUML</t>
  </si>
  <si>
    <t>Gumlu</t>
  </si>
  <si>
    <t>Guthalungra (66/11kV)</t>
  </si>
  <si>
    <t>GUTH</t>
  </si>
  <si>
    <t>Guthalungra</t>
  </si>
  <si>
    <t>Hartley Street (132/22kV)</t>
  </si>
  <si>
    <t>T051</t>
  </si>
  <si>
    <t>Haughton (66/11kV)</t>
  </si>
  <si>
    <t>HAPU</t>
  </si>
  <si>
    <t>Haughton</t>
  </si>
  <si>
    <t>Helenvale (66/22kV)</t>
  </si>
  <si>
    <t>HELE</t>
  </si>
  <si>
    <t>Helenvale</t>
  </si>
  <si>
    <t>Hermit Park (66/11kV)</t>
  </si>
  <si>
    <t>HEPA</t>
  </si>
  <si>
    <t>Hermit Park</t>
  </si>
  <si>
    <t>Highfields (33/11kV)</t>
  </si>
  <si>
    <t>HIGH</t>
  </si>
  <si>
    <t>Highfields</t>
  </si>
  <si>
    <t>Hillsborough (66/11kV)</t>
  </si>
  <si>
    <t>HILL</t>
  </si>
  <si>
    <t>Hillsborough</t>
  </si>
  <si>
    <t>Home Hill (66/11kV)</t>
  </si>
  <si>
    <t>HOHI</t>
  </si>
  <si>
    <t>Home Hill</t>
  </si>
  <si>
    <t>Howard (66/11kV)</t>
  </si>
  <si>
    <t>HOWA</t>
  </si>
  <si>
    <t>Howard</t>
  </si>
  <si>
    <t>Hughenden (66/33kV)</t>
  </si>
  <si>
    <t>HUGH</t>
  </si>
  <si>
    <t>Hughenden</t>
  </si>
  <si>
    <t>Ilbilbie (33/11kV)</t>
  </si>
  <si>
    <t>ILBI</t>
  </si>
  <si>
    <t>Ilbilbie</t>
  </si>
  <si>
    <t>Ingham (66/11kV)</t>
  </si>
  <si>
    <t>INGH</t>
  </si>
  <si>
    <t>Ingham</t>
  </si>
  <si>
    <t>Ingham BSP (132/66kV)</t>
  </si>
  <si>
    <t>T047</t>
  </si>
  <si>
    <t>Innisfail (132/22kV)</t>
  </si>
  <si>
    <t>T050</t>
  </si>
  <si>
    <t>Isis BSP (132/66kV)</t>
  </si>
  <si>
    <t>ISIS</t>
  </si>
  <si>
    <t>Isis BSP</t>
  </si>
  <si>
    <t>Jandowae (33/11kV)</t>
  </si>
  <si>
    <t>JAND</t>
  </si>
  <si>
    <t>Jandowae</t>
  </si>
  <si>
    <t>Jarvisfield (66/11kV)</t>
  </si>
  <si>
    <t>JARV</t>
  </si>
  <si>
    <t>Jarvisfield</t>
  </si>
  <si>
    <t>Jubilee Pocket (66/11kV)</t>
  </si>
  <si>
    <t>JUPO</t>
  </si>
  <si>
    <t>Jubilee Pocket</t>
  </si>
  <si>
    <t>Julia Creek (66/33kV)</t>
  </si>
  <si>
    <t>JUCR</t>
  </si>
  <si>
    <t>Julia Creek</t>
  </si>
  <si>
    <t>Kaimkillenbun (33/11kV)</t>
  </si>
  <si>
    <t>KAIM</t>
  </si>
  <si>
    <t>Kaimkillenbun</t>
  </si>
  <si>
    <t>Kalamia (66/11kV)</t>
  </si>
  <si>
    <t>KALA</t>
  </si>
  <si>
    <t>Kalamia</t>
  </si>
  <si>
    <t>Kamerunga (132/22kV)</t>
  </si>
  <si>
    <t>T053</t>
  </si>
  <si>
    <t>Kearneys Spring (110/11kV)</t>
  </si>
  <si>
    <t>KESP</t>
  </si>
  <si>
    <t>Kearneys Spring</t>
  </si>
  <si>
    <t>Kelsey Creek East (66/11kV)</t>
  </si>
  <si>
    <t>KECE</t>
  </si>
  <si>
    <t>Kelsey Creek East</t>
  </si>
  <si>
    <t>Kidston (132/6.6kV)</t>
  </si>
  <si>
    <t>KIDS</t>
  </si>
  <si>
    <t>Kidston</t>
  </si>
  <si>
    <t>Kilkivan BSP (132/66kV)</t>
  </si>
  <si>
    <t>KILK</t>
  </si>
  <si>
    <t>Kilkivan BSP</t>
  </si>
  <si>
    <t>Kilkivan Town (66/11kV)</t>
  </si>
  <si>
    <t>KITO</t>
  </si>
  <si>
    <t>Kilkivan Town</t>
  </si>
  <si>
    <t>Killarney (33/11kV)</t>
  </si>
  <si>
    <t>KILL</t>
  </si>
  <si>
    <t>Killarney</t>
  </si>
  <si>
    <t>Kingaroy (66/11kV)</t>
  </si>
  <si>
    <t>KING</t>
  </si>
  <si>
    <t>Kingaroy</t>
  </si>
  <si>
    <t>Kirknie (66/11kV)</t>
  </si>
  <si>
    <t>KIRK</t>
  </si>
  <si>
    <t>Kirknie</t>
  </si>
  <si>
    <t>Kogan Creek (33/11kV)</t>
  </si>
  <si>
    <t>KOCR</t>
  </si>
  <si>
    <t>Kogan Creek</t>
  </si>
  <si>
    <t>Koumala (33/11kV)</t>
  </si>
  <si>
    <t>KOUM</t>
  </si>
  <si>
    <t>Koumala</t>
  </si>
  <si>
    <t>Laguna Quays (66/11kV)</t>
  </si>
  <si>
    <t>LAQU</t>
  </si>
  <si>
    <t>Laguna Quays</t>
  </si>
  <si>
    <t>Lakeland (66/22kV)</t>
  </si>
  <si>
    <t>LAKE</t>
  </si>
  <si>
    <t>Lakeland</t>
  </si>
  <si>
    <t>Lakeland BSP (132/66kV)</t>
  </si>
  <si>
    <t>T159</t>
  </si>
  <si>
    <t>Lakeland BSP</t>
  </si>
  <si>
    <t>Lakes Creek (66/11kV)</t>
  </si>
  <si>
    <t>LACR</t>
  </si>
  <si>
    <t>Lakes Creek</t>
  </si>
  <si>
    <t>Landing Road Skid D (66/11kV)</t>
  </si>
  <si>
    <t>LARO</t>
  </si>
  <si>
    <t>66/11kV</t>
  </si>
  <si>
    <t>Lannercost (66/11kV)</t>
  </si>
  <si>
    <t>LANN</t>
  </si>
  <si>
    <t>Lannercost</t>
  </si>
  <si>
    <t>Littlemore (66/11kV)</t>
  </si>
  <si>
    <t>LITT</t>
  </si>
  <si>
    <t>Littlemore</t>
  </si>
  <si>
    <t>Longreach (66/22kV)</t>
  </si>
  <si>
    <t>LONG</t>
  </si>
  <si>
    <t>Longreach</t>
  </si>
  <si>
    <t>Louisa Creek (33/11kV)</t>
  </si>
  <si>
    <t>LOCR</t>
  </si>
  <si>
    <t>Louisa Creek</t>
  </si>
  <si>
    <t>Louisa Creek BSP (132/33kV)</t>
  </si>
  <si>
    <t>T176</t>
  </si>
  <si>
    <t>Louisa Creek BSP</t>
  </si>
  <si>
    <t>Lucinda (66/11kV)</t>
  </si>
  <si>
    <t>LUCI</t>
  </si>
  <si>
    <t>Lucinda</t>
  </si>
  <si>
    <t>Lyndley Lane (33/22kV)</t>
  </si>
  <si>
    <t>LYLA</t>
  </si>
  <si>
    <t>Lyndley Lane</t>
  </si>
  <si>
    <t>Mackay BSP (132/33kV)</t>
  </si>
  <si>
    <t>MACK</t>
  </si>
  <si>
    <t>Mackay City (33/11kV)</t>
  </si>
  <si>
    <t>MACT</t>
  </si>
  <si>
    <t>Macknade (66/11kV)</t>
  </si>
  <si>
    <t>MACN</t>
  </si>
  <si>
    <t>Macknade</t>
  </si>
  <si>
    <t>Malchi (66/11kV)</t>
  </si>
  <si>
    <t>MALC</t>
  </si>
  <si>
    <t>Malchi</t>
  </si>
  <si>
    <t>Mareeba (66/22kV)</t>
  </si>
  <si>
    <t>MARE</t>
  </si>
  <si>
    <t>Mareeba</t>
  </si>
  <si>
    <t>Marian South (66/11kV)</t>
  </si>
  <si>
    <t>MASO</t>
  </si>
  <si>
    <t>Marian South</t>
  </si>
  <si>
    <t>Maryborough BSP (132/66kV)</t>
  </si>
  <si>
    <t>MARY</t>
  </si>
  <si>
    <t>Maryborough BSP</t>
  </si>
  <si>
    <t>Maryborough City (66/11kV)</t>
  </si>
  <si>
    <t>MACI</t>
  </si>
  <si>
    <t>Maryborough City</t>
  </si>
  <si>
    <t>Max Fulton (66/11kV)</t>
  </si>
  <si>
    <t>MAFU</t>
  </si>
  <si>
    <t>Max Fulton</t>
  </si>
  <si>
    <t>McKinley Creek (66/11kV)</t>
  </si>
  <si>
    <t>MCCR</t>
  </si>
  <si>
    <t>McKinley Creek</t>
  </si>
  <si>
    <t>Meadowvale (66/11kV)</t>
  </si>
  <si>
    <t>MEAD</t>
  </si>
  <si>
    <t>Meadowvale</t>
  </si>
  <si>
    <t>Meandarra (33/22kV)</t>
  </si>
  <si>
    <t>MEAN</t>
  </si>
  <si>
    <t>Meandarra</t>
  </si>
  <si>
    <t>Merinda (66/11kV)</t>
  </si>
  <si>
    <t>MERI</t>
  </si>
  <si>
    <t>Merinda</t>
  </si>
  <si>
    <t>Meringandan (33/11kV)</t>
  </si>
  <si>
    <t>MERN</t>
  </si>
  <si>
    <t>Meringandan</t>
  </si>
  <si>
    <t>Middlemount (66/22kV)</t>
  </si>
  <si>
    <t>MIDD</t>
  </si>
  <si>
    <t>Middlemount</t>
  </si>
  <si>
    <t>Miles (33/11kV)</t>
  </si>
  <si>
    <t>MILE</t>
  </si>
  <si>
    <t>Miles</t>
  </si>
  <si>
    <t>Miles-Condamine (33/22kV)</t>
  </si>
  <si>
    <t>MICO</t>
  </si>
  <si>
    <t>Miles-Condamine</t>
  </si>
  <si>
    <t>Millaroo (66/11kV)</t>
  </si>
  <si>
    <t>MILL</t>
  </si>
  <si>
    <t>Millaroo</t>
  </si>
  <si>
    <t>Millchester (66/11kV)</t>
  </si>
  <si>
    <t>MILC</t>
  </si>
  <si>
    <t>Millchester</t>
  </si>
  <si>
    <t>Millchester BSP (132/66kV)</t>
  </si>
  <si>
    <t>T095</t>
  </si>
  <si>
    <t>Millchester BSP</t>
  </si>
  <si>
    <t>Millmerran (33/11kV)</t>
  </si>
  <si>
    <t>MILM</t>
  </si>
  <si>
    <t>Millmerran</t>
  </si>
  <si>
    <t>Mingela (66/11kV)</t>
  </si>
  <si>
    <t>MING</t>
  </si>
  <si>
    <t>Mingela</t>
  </si>
  <si>
    <t>Mirani (66/11kV)</t>
  </si>
  <si>
    <t>MIRA</t>
  </si>
  <si>
    <t>Mirani</t>
  </si>
  <si>
    <t>Miriam Vale (66/22kV)</t>
  </si>
  <si>
    <t>MIVA</t>
  </si>
  <si>
    <t>Miriam Vale</t>
  </si>
  <si>
    <t>Mitchell (33/11kV)</t>
  </si>
  <si>
    <t>MITC</t>
  </si>
  <si>
    <t>Mitchell</t>
  </si>
  <si>
    <t>Mona Park (66/11kV)</t>
  </si>
  <si>
    <t>MOPA</t>
  </si>
  <si>
    <t>Mona Park</t>
  </si>
  <si>
    <t>Monduran Dam (66/11kV)</t>
  </si>
  <si>
    <t>MODA</t>
  </si>
  <si>
    <t>Monduran Dam</t>
  </si>
  <si>
    <t>Monto (66/11kV)</t>
  </si>
  <si>
    <t>MONT</t>
  </si>
  <si>
    <t>Monto</t>
  </si>
  <si>
    <t>Moorvale (66/11kV)</t>
  </si>
  <si>
    <t>MOOR</t>
  </si>
  <si>
    <t>Moorvale</t>
  </si>
  <si>
    <t>Moranbah BSP (132/66kV)</t>
  </si>
  <si>
    <t>T034</t>
  </si>
  <si>
    <t>Mossman (66/22kV)</t>
  </si>
  <si>
    <t>MOSS</t>
  </si>
  <si>
    <t>Mossman</t>
  </si>
  <si>
    <t>Mount Fox (66/33kV)</t>
  </si>
  <si>
    <t>MOFO</t>
  </si>
  <si>
    <t>Mount Fox</t>
  </si>
  <si>
    <t>Mount Leyshon Pump (66/11kV)</t>
  </si>
  <si>
    <t>MLEP</t>
  </si>
  <si>
    <t>Mount Leyshon Pump</t>
  </si>
  <si>
    <t>Mount Rooper (66/11kV)</t>
  </si>
  <si>
    <t>MORO</t>
  </si>
  <si>
    <t>Mount Rooper</t>
  </si>
  <si>
    <t>Moura (66/22kV)</t>
  </si>
  <si>
    <t>MOUR</t>
  </si>
  <si>
    <t>Moura</t>
  </si>
  <si>
    <t>Moura BSP (132/66kV)</t>
  </si>
  <si>
    <t>T027</t>
  </si>
  <si>
    <t>Mt Bassett (33/11kV)</t>
  </si>
  <si>
    <t>MOBA</t>
  </si>
  <si>
    <t>Mt Bassett</t>
  </si>
  <si>
    <t>Mt Garnet (66/22kV)</t>
  </si>
  <si>
    <t>MOGA</t>
  </si>
  <si>
    <t>Mt Garnet</t>
  </si>
  <si>
    <t>Mt Molloy (66/22kV)</t>
  </si>
  <si>
    <t>MOMO</t>
  </si>
  <si>
    <t>Mt Molloy</t>
  </si>
  <si>
    <t>Mt Morgan (66/11kV)</t>
  </si>
  <si>
    <t>MOMR</t>
  </si>
  <si>
    <t>Mt Morgan</t>
  </si>
  <si>
    <t>Mt Mowbullan (33/11kV)</t>
  </si>
  <si>
    <t>MOMW</t>
  </si>
  <si>
    <t>Mt Mowbullan</t>
  </si>
  <si>
    <t>Mt Sibley (33/11kV)</t>
  </si>
  <si>
    <t>MOSI</t>
  </si>
  <si>
    <t>Mt Sibley</t>
  </si>
  <si>
    <t>Mundubbera Town (66/11kV)</t>
  </si>
  <si>
    <t>MUTO</t>
  </si>
  <si>
    <t>Mundubbera Town</t>
  </si>
  <si>
    <t>Murgon (66/11kV)</t>
  </si>
  <si>
    <t>MURG</t>
  </si>
  <si>
    <t>Murgon</t>
  </si>
  <si>
    <t>Mutarnee (66/11kV)</t>
  </si>
  <si>
    <t>MUTA</t>
  </si>
  <si>
    <t>Mutarnee</t>
  </si>
  <si>
    <t>Nanango (66/11kV)</t>
  </si>
  <si>
    <t>NANA</t>
  </si>
  <si>
    <t>Nanango</t>
  </si>
  <si>
    <t>Nandi (33/11kV)</t>
  </si>
  <si>
    <t>NAND</t>
  </si>
  <si>
    <t>Nandi</t>
  </si>
  <si>
    <t>Nebo (132/11kV)</t>
  </si>
  <si>
    <t>NEBO</t>
  </si>
  <si>
    <t>Nebo</t>
  </si>
  <si>
    <t>Neil Smith (66/11kV)</t>
  </si>
  <si>
    <t>NESM</t>
  </si>
  <si>
    <t>Neil Smith</t>
  </si>
  <si>
    <t>Normanton (66/22kV)</t>
  </si>
  <si>
    <t>NORM</t>
  </si>
  <si>
    <t>Normanton</t>
  </si>
  <si>
    <t>North Cloncurry (66/11kV)</t>
  </si>
  <si>
    <t>NOCL</t>
  </si>
  <si>
    <t>North Cloncurry</t>
  </si>
  <si>
    <t>North Mackay (33/11kV)</t>
  </si>
  <si>
    <t>NOMA</t>
  </si>
  <si>
    <t>North Mackay</t>
  </si>
  <si>
    <t>North Street (33/11kV)</t>
  </si>
  <si>
    <t>NOST</t>
  </si>
  <si>
    <t>North Street</t>
  </si>
  <si>
    <t>Norwin (33/11kV)</t>
  </si>
  <si>
    <t>NORW</t>
  </si>
  <si>
    <t>Norwin</t>
  </si>
  <si>
    <t>Oakey (33/11kV)</t>
  </si>
  <si>
    <t>OAKE</t>
  </si>
  <si>
    <t>Oakey</t>
  </si>
  <si>
    <t>Oakey BSP (110/33kV)</t>
  </si>
  <si>
    <t>T189</t>
  </si>
  <si>
    <t>Oakey BSP</t>
  </si>
  <si>
    <t>Oonoonba (66/11kV)</t>
  </si>
  <si>
    <t>OONN</t>
  </si>
  <si>
    <t>Oonoonba</t>
  </si>
  <si>
    <t>Owanyilla (66/11kV)</t>
  </si>
  <si>
    <t>OWAN</t>
  </si>
  <si>
    <t>Owanyilla</t>
  </si>
  <si>
    <t>Pampas (33/11kV)</t>
  </si>
  <si>
    <t>PAMP</t>
  </si>
  <si>
    <t>Pampas</t>
  </si>
  <si>
    <t>Pandoin (66/22kV)</t>
  </si>
  <si>
    <t>PAND</t>
  </si>
  <si>
    <t>Pandoin</t>
  </si>
  <si>
    <t>Parkhurst (66/11kV)</t>
  </si>
  <si>
    <t>PARK</t>
  </si>
  <si>
    <t>Parkhurst</t>
  </si>
  <si>
    <t>Peranga (33/11kV)</t>
  </si>
  <si>
    <t>PERA</t>
  </si>
  <si>
    <t>Peranga</t>
  </si>
  <si>
    <t>Peter Arlett (66/11kV)</t>
  </si>
  <si>
    <t>PEAR</t>
  </si>
  <si>
    <t>Peter Arlett</t>
  </si>
  <si>
    <t>Pialba (66/11kV)</t>
  </si>
  <si>
    <t>PIAL</t>
  </si>
  <si>
    <t>Pialba</t>
  </si>
  <si>
    <t>Pinnacle (66/11kV)</t>
  </si>
  <si>
    <t>PINN</t>
  </si>
  <si>
    <t>Pinnacle</t>
  </si>
  <si>
    <t>Pirrinuan (33/11kV)</t>
  </si>
  <si>
    <t>PIRR</t>
  </si>
  <si>
    <t>Pirrinuan</t>
  </si>
  <si>
    <t>Planella (33/11kV)</t>
  </si>
  <si>
    <t>PLAN</t>
  </si>
  <si>
    <t>Planella</t>
  </si>
  <si>
    <t>Pleystowe (33/11kV)</t>
  </si>
  <si>
    <t>PLEY</t>
  </si>
  <si>
    <t>Pleystowe</t>
  </si>
  <si>
    <t>Point Vernon (66/11kV)</t>
  </si>
  <si>
    <t>POVE</t>
  </si>
  <si>
    <t>Point Vernon</t>
  </si>
  <si>
    <t>Pozieres (33/11kV)</t>
  </si>
  <si>
    <t>POZI</t>
  </si>
  <si>
    <t>Pozieres</t>
  </si>
  <si>
    <t>Proserpine Mill (66/11kV)</t>
  </si>
  <si>
    <t>PRMI</t>
  </si>
  <si>
    <t>Proserpine Mill</t>
  </si>
  <si>
    <t>Proston (66/11kV)</t>
  </si>
  <si>
    <t>PROT</t>
  </si>
  <si>
    <t>Proston</t>
  </si>
  <si>
    <t>Purrawunda (33/11kV)</t>
  </si>
  <si>
    <t>PURR</t>
  </si>
  <si>
    <t>Purrawunda</t>
  </si>
  <si>
    <t>Quilpie (66/11kV)</t>
  </si>
  <si>
    <t>QUIL</t>
  </si>
  <si>
    <t>Quilpie</t>
  </si>
  <si>
    <t>Raglan (66/22kV)</t>
  </si>
  <si>
    <t>RAGL</t>
  </si>
  <si>
    <t>Raglan</t>
  </si>
  <si>
    <t>Rasmussen (66/11kV)</t>
  </si>
  <si>
    <t>RASM</t>
  </si>
  <si>
    <t>Rasmussen</t>
  </si>
  <si>
    <t>Ravenshoe (66/22kV)</t>
  </si>
  <si>
    <t>RAVE</t>
  </si>
  <si>
    <t>Ravenshoe</t>
  </si>
  <si>
    <t>Ravenswood (66/11kV)</t>
  </si>
  <si>
    <t>RAVN</t>
  </si>
  <si>
    <t>Ravenswood</t>
  </si>
  <si>
    <t>Richmond (66/33kV)</t>
  </si>
  <si>
    <t>RICH</t>
  </si>
  <si>
    <t>Richmond</t>
  </si>
  <si>
    <t>Rockhampton Glenmore (66/11kV)</t>
  </si>
  <si>
    <t>ROGL</t>
  </si>
  <si>
    <t>Rockhampton Glenmore</t>
  </si>
  <si>
    <t>Rockhampton South (66/11kV)</t>
  </si>
  <si>
    <t>ROSO</t>
  </si>
  <si>
    <t>Rockhampton South</t>
  </si>
  <si>
    <t>Rocky Street (66/11kV)</t>
  </si>
  <si>
    <t>ROST</t>
  </si>
  <si>
    <t>Rocky Street</t>
  </si>
  <si>
    <t>Rolleston (66/22kV)</t>
  </si>
  <si>
    <t>ROLE</t>
  </si>
  <si>
    <t>Rolleston</t>
  </si>
  <si>
    <t>Rolleston BSP (132/66kV)</t>
  </si>
  <si>
    <t>T163</t>
  </si>
  <si>
    <t>Rolleston BSP</t>
  </si>
  <si>
    <t>Rollingstone (66/11kV)</t>
  </si>
  <si>
    <t>ROLL</t>
  </si>
  <si>
    <t>Rollingstone</t>
  </si>
  <si>
    <t>Roma 33kV BSP (132/33kV)</t>
  </si>
  <si>
    <t>T083</t>
  </si>
  <si>
    <t>Roma 33kV BSP</t>
  </si>
  <si>
    <t>Roma 66kV BSP (132/66kV)</t>
  </si>
  <si>
    <t>ROMA</t>
  </si>
  <si>
    <t>Roma 66kV BSP</t>
  </si>
  <si>
    <t>Roma East (33/11kV)</t>
  </si>
  <si>
    <t>ROEA</t>
  </si>
  <si>
    <t>Roma East</t>
  </si>
  <si>
    <t>Roma West (33/11kV)</t>
  </si>
  <si>
    <t>ROWE</t>
  </si>
  <si>
    <t>Roma West</t>
  </si>
  <si>
    <t>Roo Works (33/11kV)</t>
  </si>
  <si>
    <t>ROWO</t>
  </si>
  <si>
    <t>Roo Works</t>
  </si>
  <si>
    <t>Rosella (33/11kV)</t>
  </si>
  <si>
    <t>ROSE</t>
  </si>
  <si>
    <t>Rosella</t>
  </si>
  <si>
    <t>Ross Plains (66/11kV)</t>
  </si>
  <si>
    <t>ROPL</t>
  </si>
  <si>
    <t>Ross Plains</t>
  </si>
  <si>
    <t>Sarina (33/11kV)</t>
  </si>
  <si>
    <t>SARI</t>
  </si>
  <si>
    <t>Sarina</t>
  </si>
  <si>
    <t>Saunders (66/11kV)</t>
  </si>
  <si>
    <t>SAUN</t>
  </si>
  <si>
    <t>Saunders</t>
  </si>
  <si>
    <t>Shutehaven (66/22kV)</t>
  </si>
  <si>
    <t>SHUT</t>
  </si>
  <si>
    <t>Shutehaven</t>
  </si>
  <si>
    <t>South Blackwater (66/22kV)</t>
  </si>
  <si>
    <t>SOBL</t>
  </si>
  <si>
    <t>South Blackwater</t>
  </si>
  <si>
    <t>South Bundaberg (66/11kV)</t>
  </si>
  <si>
    <t>SOBU</t>
  </si>
  <si>
    <t>South Bundaberg</t>
  </si>
  <si>
    <t>South Kolan (66/11kV)</t>
  </si>
  <si>
    <t>SOKO</t>
  </si>
  <si>
    <t>South Kolan</t>
  </si>
  <si>
    <t>South Mackay (33/11kV)</t>
  </si>
  <si>
    <t>SOMA</t>
  </si>
  <si>
    <t>South Mackay</t>
  </si>
  <si>
    <t>South Toowoomba (33/11kV)</t>
  </si>
  <si>
    <t>SOTO</t>
  </si>
  <si>
    <t>South Toowoomba</t>
  </si>
  <si>
    <t>South Toowoomba BSP (110/33kV)</t>
  </si>
  <si>
    <t>T043</t>
  </si>
  <si>
    <t>South Toowoomba BSP</t>
  </si>
  <si>
    <t>St. George (66/33kV)</t>
  </si>
  <si>
    <t>SAGE</t>
  </si>
  <si>
    <t>St. George</t>
  </si>
  <si>
    <t>St. George Town (33/11kV)</t>
  </si>
  <si>
    <t>SAGT</t>
  </si>
  <si>
    <t>St. George Town</t>
  </si>
  <si>
    <t>Stamford (66/33kV)</t>
  </si>
  <si>
    <t>STAM</t>
  </si>
  <si>
    <t>Stamford</t>
  </si>
  <si>
    <t>Stanthorpe BSP (110/33kV)</t>
  </si>
  <si>
    <t>STAN</t>
  </si>
  <si>
    <t>Stanthorpe BSP</t>
  </si>
  <si>
    <t>Stanthorpe Town (33/11kV)</t>
  </si>
  <si>
    <t>STTO</t>
  </si>
  <si>
    <t>Stanthorpe Town</t>
  </si>
  <si>
    <t>Stuart (66/11kV)</t>
  </si>
  <si>
    <t>STUA</t>
  </si>
  <si>
    <t>Stuart</t>
  </si>
  <si>
    <t>Tanby (66/22kV)</t>
  </si>
  <si>
    <t>TANB</t>
  </si>
  <si>
    <t>Tanby</t>
  </si>
  <si>
    <t>Tara (33/11kV)</t>
  </si>
  <si>
    <t>TARA</t>
  </si>
  <si>
    <t>Tara</t>
  </si>
  <si>
    <t>Theodore (66/22kV)</t>
  </si>
  <si>
    <t>THEO</t>
  </si>
  <si>
    <t>Theodore</t>
  </si>
  <si>
    <t>Tieri (66/22kV)</t>
  </si>
  <si>
    <t>TIER</t>
  </si>
  <si>
    <t>Tieri</t>
  </si>
  <si>
    <t>Toowoomba Central (110/11kV)</t>
  </si>
  <si>
    <t>TWCE</t>
  </si>
  <si>
    <t>Toowoomba Central</t>
  </si>
  <si>
    <t>Torquay (66/11kV)</t>
  </si>
  <si>
    <t>TORQ</t>
  </si>
  <si>
    <t>Torquay</t>
  </si>
  <si>
    <t>Torrington (33/11kV)</t>
  </si>
  <si>
    <t>TORR</t>
  </si>
  <si>
    <t>Torrington</t>
  </si>
  <si>
    <t>Torrington BSP (110/33kV)</t>
  </si>
  <si>
    <t>T116</t>
  </si>
  <si>
    <t>Torrington BSP</t>
  </si>
  <si>
    <t>Townsville Port (66/11kV)</t>
  </si>
  <si>
    <t>TOPO</t>
  </si>
  <si>
    <t>Townsville Port</t>
  </si>
  <si>
    <t>Tuan (66/11kV)</t>
  </si>
  <si>
    <t>TUAN</t>
  </si>
  <si>
    <t>Tuan</t>
  </si>
  <si>
    <t>Tully (132/22kV)</t>
  </si>
  <si>
    <t>TULL</t>
  </si>
  <si>
    <t>Vermont (66/22kV)</t>
  </si>
  <si>
    <t>VERM</t>
  </si>
  <si>
    <t>Vermont</t>
  </si>
  <si>
    <t>Waggamba BSP (132/66kV)</t>
  </si>
  <si>
    <t>T156</t>
  </si>
  <si>
    <t>Wallaville (66/11kV)</t>
  </si>
  <si>
    <t>WALL</t>
  </si>
  <si>
    <t>Wallaville</t>
  </si>
  <si>
    <t>Wandoan (33/22kV)</t>
  </si>
  <si>
    <t>WAND</t>
  </si>
  <si>
    <t>Wandoan</t>
  </si>
  <si>
    <t>Warwick BSP (110/33kV)</t>
  </si>
  <si>
    <t>T058</t>
  </si>
  <si>
    <t>Warwick BSP</t>
  </si>
  <si>
    <t>Warwick East (33/11kV)</t>
  </si>
  <si>
    <t>WAEA</t>
  </si>
  <si>
    <t>Warwick East</t>
  </si>
  <si>
    <t>West Bundaberg (66/11kV)</t>
  </si>
  <si>
    <t>WEBU</t>
  </si>
  <si>
    <t>West Bundaberg</t>
  </si>
  <si>
    <t>West Dalby (33/11kV)</t>
  </si>
  <si>
    <t>WEDA</t>
  </si>
  <si>
    <t>West Dalby</t>
  </si>
  <si>
    <t>West Mackay (33/11kV)</t>
  </si>
  <si>
    <t>WEMA</t>
  </si>
  <si>
    <t>West Mackay</t>
  </si>
  <si>
    <t>West Toowoomba (33/11kV)</t>
  </si>
  <si>
    <t>WETO</t>
  </si>
  <si>
    <t>West Toowoomba</t>
  </si>
  <si>
    <t>West Warwick (33/11kV)</t>
  </si>
  <si>
    <t>WEWA</t>
  </si>
  <si>
    <t>West Warwick</t>
  </si>
  <si>
    <t>Winton (66/11kV)</t>
  </si>
  <si>
    <t>WINT</t>
  </si>
  <si>
    <t>Winton</t>
  </si>
  <si>
    <t>Wirralie (66/33kV)</t>
  </si>
  <si>
    <t>WIRR</t>
  </si>
  <si>
    <t>Wirralie</t>
  </si>
  <si>
    <t>Woodgate (66/11kV)</t>
  </si>
  <si>
    <t>WOOG</t>
  </si>
  <si>
    <t>Woodgate</t>
  </si>
  <si>
    <t>Woodhouse Station (66/11kV)</t>
  </si>
  <si>
    <t>WOOD</t>
  </si>
  <si>
    <t>Woodhouse Station</t>
  </si>
  <si>
    <t>Woodstock South (66/11kV)</t>
  </si>
  <si>
    <t>WOSO</t>
  </si>
  <si>
    <t>Woodstock South</t>
  </si>
  <si>
    <t>Woolooga (66/11kV)</t>
  </si>
  <si>
    <t>WOOL</t>
  </si>
  <si>
    <t>Woolooga</t>
  </si>
  <si>
    <t>Wowan (66/22kV)</t>
  </si>
  <si>
    <t>WOWA</t>
  </si>
  <si>
    <t>Wowan</t>
  </si>
  <si>
    <t>Yarraman (66/11kV)</t>
  </si>
  <si>
    <t>YARR</t>
  </si>
  <si>
    <t>Yarraman</t>
  </si>
  <si>
    <t>Yarranlea BSP (110/33kV)</t>
  </si>
  <si>
    <t>YARA</t>
  </si>
  <si>
    <t>Yarranlea BSP</t>
  </si>
  <si>
    <t>Yarranlea South (33/11kV)</t>
  </si>
  <si>
    <t>YASO</t>
  </si>
  <si>
    <t>Yarranlea South</t>
  </si>
  <si>
    <t>Yeppoon (66/11kV)</t>
  </si>
  <si>
    <t>YEPP</t>
  </si>
  <si>
    <t>Yeppoon</t>
  </si>
  <si>
    <t>Zone Summary Information and Peak Load Forecast</t>
  </si>
  <si>
    <t>AGWA - Agnes Water (66/22kV)</t>
  </si>
  <si>
    <t>Supply</t>
  </si>
  <si>
    <t>T166 - Granite Creek BSP</t>
  </si>
  <si>
    <t>Description</t>
  </si>
  <si>
    <t>Region is Capricornia</t>
  </si>
  <si>
    <t>Transformer size is 2x66/22kV 15/20MVA ONAF</t>
  </si>
  <si>
    <t>Capacity of commissioned Embedded Generation (with Connection Agreements) is 0.0 MVA</t>
  </si>
  <si>
    <t>Growth Rates</t>
  </si>
  <si>
    <t>2021 W 0.2%, 2022 S 0.1% W 0.1%, 2023 S -0.3% W -0.3%2024 S -0.2% W -0.2%2025 S -0.3% W -0.3</t>
  </si>
  <si>
    <t>Latest Peak Compensated Load</t>
  </si>
  <si>
    <t>4.9 MVA on 05/07/2020 at 18:00</t>
  </si>
  <si>
    <t>Hours PA Exceeding 95% Peak Load</t>
  </si>
  <si>
    <t xml:space="preserve"> </t>
  </si>
  <si>
    <t>PEAK LOAD FORECAST AND CAPACITY</t>
  </si>
  <si>
    <t>2021</t>
  </si>
  <si>
    <t>2022</t>
  </si>
  <si>
    <t>2023</t>
  </si>
  <si>
    <t>2024</t>
  </si>
  <si>
    <t>2025</t>
  </si>
  <si>
    <r>
      <rPr>
        <b/>
        <sz val="7"/>
        <color rgb="FF000000"/>
        <rFont val="Arial"/>
        <family val="2"/>
      </rPr>
      <t xml:space="preserve">50 PoE Load &gt;  </t>
    </r>
    <r>
      <rPr>
        <b/>
        <sz val="7"/>
        <color rgb="FF000000"/>
        <rFont val="Arial"/>
        <family val="2"/>
      </rPr>
      <t>95%</t>
    </r>
    <r>
      <rPr>
        <b/>
        <sz val="7"/>
        <color rgb="FF000000"/>
        <rFont val="Arial"/>
        <family val="2"/>
      </rPr>
      <t xml:space="preserve">  (MVA)</t>
    </r>
  </si>
  <si>
    <r>
      <rPr>
        <b/>
        <sz val="7"/>
        <color rgb="FF000000"/>
        <rFont val="Arial"/>
        <family val="2"/>
      </rPr>
      <t xml:space="preserve">Hours PA &gt;  </t>
    </r>
    <r>
      <rPr>
        <b/>
        <sz val="7"/>
        <color rgb="FF000000"/>
        <rFont val="Arial"/>
        <family val="2"/>
      </rPr>
      <t>95%</t>
    </r>
    <r>
      <rPr>
        <b/>
        <sz val="7"/>
        <color rgb="FF000000"/>
        <rFont val="Arial"/>
        <family val="2"/>
      </rPr>
      <t xml:space="preserve">  Peak Load</t>
    </r>
  </si>
  <si>
    <t>6.5</t>
  </si>
  <si>
    <t>Rural/ Remote</t>
  </si>
  <si>
    <t>Yes</t>
  </si>
  <si>
    <t>Return to Index</t>
  </si>
  <si>
    <t>AITK - Aitkenvale (66/11kV)</t>
  </si>
  <si>
    <t>TMES - Townsville Mesh</t>
  </si>
  <si>
    <t>Region is Nth Queensland</t>
  </si>
  <si>
    <t>Transformer size is 2x66/11kV 15/20/25MVA ODAF</t>
  </si>
  <si>
    <t>2021 W -0.2%, 2022 S -0.9% W -0.9%2023 S -1.0% W -1.0%2024 S -1.0% W -1.0%2025 S -1.2% W -1.2</t>
  </si>
  <si>
    <t>21.1 MVA on 08/02/2021 at 15:30</t>
  </si>
  <si>
    <t>8</t>
  </si>
  <si>
    <t>Regional Centre</t>
  </si>
  <si>
    <t>ALLO - Allora (33/11kV)</t>
  </si>
  <si>
    <t>T058 - Warwick BSP</t>
  </si>
  <si>
    <t>Region is South West</t>
  </si>
  <si>
    <t>Transformer size is 2x33/11kV 3MVA ONAN</t>
  </si>
  <si>
    <t>2021 W 0.4%, 2022 S 0.0% W 0.0%, 2023 S -0.2% W -0.2%2024 S -0.2% W -0.2%2025 S -0.3% W -0.3</t>
  </si>
  <si>
    <t>5.1 MVA on 01/12/2020 at 19:00</t>
  </si>
  <si>
    <t>6</t>
  </si>
  <si>
    <t>ALSH - Alan Sherriff (132/11kV)</t>
  </si>
  <si>
    <t>QASF - Alan Sherriff TCP</t>
  </si>
  <si>
    <t>Transformer size is 2x132/11kV 18/22.5/30MVA ODAF</t>
  </si>
  <si>
    <t>2021 W -0.2%, 2022 S -1.0% W -1.0%2023 S -0.8% W -0.8%2024 S -0.6% W -0.6%2025 S -0.7% W -0.7</t>
  </si>
  <si>
    <t>28.8 MVA on 08/02/2021 at 15:30</t>
  </si>
  <si>
    <t>12.5</t>
  </si>
  <si>
    <t>ALST - Alfred Street (33/11kV)</t>
  </si>
  <si>
    <t>MACK - Mackay BSP</t>
  </si>
  <si>
    <t>Region is Mackay</t>
  </si>
  <si>
    <t>Transformer size is 2x33/11kV 35/40MVA ONAF</t>
  </si>
  <si>
    <t>2021 W -0.4%, 2022 S -0.5% W -0.5%2023 S -1.0% W -1.0%2024 S -0.9% W -0.9%2025 S -1.0% W -1.0</t>
  </si>
  <si>
    <t>22.6 MVA on 24/03/2021 at 13:00</t>
  </si>
  <si>
    <t>12</t>
  </si>
  <si>
    <t>ATHE - Atherton (66/22kV)</t>
  </si>
  <si>
    <t>TURK - Turkinje 66kV BSP</t>
  </si>
  <si>
    <t>Region is Far North</t>
  </si>
  <si>
    <t>Transformer size is 1x66/22kV 24/30/40MVA ONAN/ODAN/ODAF;1x66/22kV 24/30/40MVA ONAN/ONAF/ONAF</t>
  </si>
  <si>
    <t>Capacity of commissioned Embedded Generation (with Connection Agreements) is 1.7 MVA</t>
  </si>
  <si>
    <t>2021 W 0.6%, 2022 S 1.0% W 1.0%, 2023 S 0.4% W 0.4%, 2024 S 0.5% W 0.5%, 2025 S 0.5% W 0.5%</t>
  </si>
  <si>
    <t>23.9 MVA on 21/07/2020 at 18:00</t>
  </si>
  <si>
    <t>19.5</t>
  </si>
  <si>
    <t>AWOO - Awoonga (66/11kV)</t>
  </si>
  <si>
    <t>T019 - Gladstone South BSP</t>
  </si>
  <si>
    <t>Transformer size is 2x66/11kV 7.5/10MVA ONAF/OB</t>
  </si>
  <si>
    <t>Capacity of commissioned Embedded Generation (with Connection Agreements) is 1.1 MVA</t>
  </si>
  <si>
    <t>2021 W 0.1%, 2022 S 0.8% W 0.8%, 2023 S -0.3% W -0.3%2024 S -0.2% W -0.2%2025 S -0.4% W -0.4</t>
  </si>
  <si>
    <t>6.3 MVA on 07/02/2021 at 19:00</t>
  </si>
  <si>
    <t>166</t>
  </si>
  <si>
    <t>AYRZ - Ayr (66/11kV)</t>
  </si>
  <si>
    <t>T193 - Clare South BSP</t>
  </si>
  <si>
    <t>Transformer size is 2x66/11kV 7.5/10MVA ONAN/ONAF</t>
  </si>
  <si>
    <t>2021 W -0.1%, 2022 S 0.2% W 0.2%, 2023 S -0.3% W -0.3%2024 S -0.3% W -0.3%2025 S -0.3% W -0.3</t>
  </si>
  <si>
    <t>9.6 MVA on 22/12/2020 at 19:00</t>
  </si>
  <si>
    <t>14</t>
  </si>
  <si>
    <t>BALB - Balberra (33/11kV)</t>
  </si>
  <si>
    <t>T065 - Alligator Creek BSP</t>
  </si>
  <si>
    <t>Transformer size is 1x33/11kV 5MVA ONAN</t>
  </si>
  <si>
    <t>2021 W 0.1%, 2022 S -0.1% W -0.1%2023 S -0.2% W -0.2%2024 S -0.1% W -0.1%2025 S -0.1% W -0.1</t>
  </si>
  <si>
    <t>2.2 MVA on 06/12/2020 at 18:30</t>
  </si>
  <si>
    <t>3</t>
  </si>
  <si>
    <t>BAMB - Bambaroo (66/11kV)</t>
  </si>
  <si>
    <t>T047 - Ingham BSP</t>
  </si>
  <si>
    <t>Transformer size is 1x66/11kV 1.5MVA ONAN</t>
  </si>
  <si>
    <t>2021 W -0.3%, 2022 S -0.7% W -0.7%2023 S -1.0% W -1.0%2024 S -1.1% W -1.1%2025 S -1.3% W -1.3</t>
  </si>
  <si>
    <t>0.6 MVA on 06/11/2020 at 19:00</t>
  </si>
  <si>
    <t>22</t>
  </si>
  <si>
    <t>BARC - Barcaldine (66/22kV)</t>
  </si>
  <si>
    <t>T072 - Barcaldine BSP</t>
  </si>
  <si>
    <t>Transformer size is 2x66/22kV 8/10MVA ONAN/ONAF</t>
  </si>
  <si>
    <t>Capacity of commissioned Embedded Generation (with Connection Agreements) is 28.4 MVA</t>
  </si>
  <si>
    <t>2021 W -0.3%, 2022 S -2.5% W -2.5%2023 S -1.4% W -1.4%2024 S -0.6% W -0.6%2025 S -0.5% W -0.5</t>
  </si>
  <si>
    <t>7.7 MVA on 02/12/2020 at 19:00</t>
  </si>
  <si>
    <t>196</t>
  </si>
  <si>
    <t>BARG - Bargara (66/11kV)</t>
  </si>
  <si>
    <t>BUND - Bundaberg BSP</t>
  </si>
  <si>
    <t>Region is Wide Bay</t>
  </si>
  <si>
    <t>Transformer size is 2x66/11kV 15/18/25MVA ONAN/ODAN/ODAF</t>
  </si>
  <si>
    <t>2021 W 1.4%, 2022 S 1.1% W 1.1%, 2023 S 1.2% W 1.2%, 2024 S 1.4% W 1.4%, 2025 S 1.1% W 1.1%</t>
  </si>
  <si>
    <t>13.3 MVA on 06/01/2021 at 18:30</t>
  </si>
  <si>
    <t>BARR - Barratta (66/11kV)</t>
  </si>
  <si>
    <t>Transformer size is 1xBARR TX NO 1-66/11KV 4MVA ONAN</t>
  </si>
  <si>
    <t>2021 W -0.1%, 2022 S -0.2% W -0.2%2023 S -0.6% W -0.6%2024 S -0.6% W -0.6%2025 S -0.7% W -0.7</t>
  </si>
  <si>
    <t>2.9 MVA on 30/11/2020 at 18:00</t>
  </si>
  <si>
    <t>5.5</t>
  </si>
  <si>
    <t>BEGA - Belgian Gardens (66/11kV)</t>
  </si>
  <si>
    <t>Transformer size is 2x66/11kV 19/26/32MVA ONAN/ODAN/ODAF</t>
  </si>
  <si>
    <t>2021 W 0.8%, 2022 S 1.2% W 1.2%, 2023 S 0.7% W 0.7%, 2024 S 0.8% W 0.8%, 2025 S 0.9% W 0.9%</t>
  </si>
  <si>
    <t>13 MVA on 08/02/2021 at 19:00</t>
  </si>
  <si>
    <t>10.5</t>
  </si>
  <si>
    <t>BERS - Berserker (66/11kV)</t>
  </si>
  <si>
    <t>RMES - Rockhampton Mesh</t>
  </si>
  <si>
    <t>2021 W -0.2%, 2022 S -1.6% W -1.6%2023 S -1.5% W -1.5%2024 S -1.1% W -1.1%2025 S -1.2% W -1.2</t>
  </si>
  <si>
    <t>22.3 MVA on 23/02/2021 at 14:30</t>
  </si>
  <si>
    <t>3.5</t>
  </si>
  <si>
    <t>BEWE - Bedford Weir (66/22kV)</t>
  </si>
  <si>
    <t>T032 - Blackwater BSP</t>
  </si>
  <si>
    <t>Transformer size is 1x66/22kV 10MVA ONAN;1x66/22kV 7.5/10MVA ON/OB</t>
  </si>
  <si>
    <t>2021 W -0.2%, 2022 S 0.8% W 0.8%, 2023 S -0.5% W -0.5%2024 S -0.6% W -0.6%2025 S -0.7% W -0.7</t>
  </si>
  <si>
    <t>8.1 MVA on 02/12/2020 at 19:30</t>
  </si>
  <si>
    <t>BILO - Biloela (66/11kV)</t>
  </si>
  <si>
    <t>T026 - Biloela BSP</t>
  </si>
  <si>
    <t>Transformer size is 1x66/11kV 15/20MVA ONAN/ONAF;1x66/11kV 25/32MVA ONAN/ONAF</t>
  </si>
  <si>
    <t>2021 W -0.4%, 2022 S -0.1% W -0.1%2023 S -0.6% W -0.6%2024 S -0.7% W -0.7%2025 S -0.9% W -0.9</t>
  </si>
  <si>
    <t>16.2 MVA on 23/02/2021 at 16:30</t>
  </si>
  <si>
    <t>BING - Bingegang (66/22kV)</t>
  </si>
  <si>
    <t>Transformer size is 2x66/22kV 5MVA ON</t>
  </si>
  <si>
    <t>2021 W -0.1%, 2022 S 0.7% W 0.7%, 2023 S -0.2% W -0.2%2024 S -0.3% W -0.3%2025 S -0.4% W -0.4</t>
  </si>
  <si>
    <t>1.8 MVA on 02/12/2020 at 19:30</t>
  </si>
  <si>
    <t>22.5</t>
  </si>
  <si>
    <t>BLAC - Blackwater (66/22kV)</t>
  </si>
  <si>
    <t>Transformer size is 2x132/22kV 160 MVA;2x22/11kV 7.5/10MVA ONAN/ONAF</t>
  </si>
  <si>
    <t>2021 W -0.3%, 2022 S 0.2% W 0.2%, 2023 S -0.4% W -0.4%2024 S -0.4% W -0.4%2025 S -0.3% W -0.3</t>
  </si>
  <si>
    <t>10.1 MVA on 02/12/2020 at 19:30</t>
  </si>
  <si>
    <t>BLAK - Blackall (66/22kV)</t>
  </si>
  <si>
    <t>Transformer size is 2x66/22kV 5/6.25MVA ONAN/ONAF</t>
  </si>
  <si>
    <t>2021 W -0.3%, 2022 S -0.3% W -0.3%2023 S -0.6% W -0.6%2024 S -0.5% W -0.5%2025 S -0.5% W -0.5</t>
  </si>
  <si>
    <t>4.7 MVA on 02/12/2020 at 18:00</t>
  </si>
  <si>
    <t>4</t>
  </si>
  <si>
    <t>BLRI - Black River (66/11kV)</t>
  </si>
  <si>
    <t>Transformer size is 1x66/11kV 15/20MVA ONAN/ONAF;1x66/11kV 16/20MVA ONAN/ONAF</t>
  </si>
  <si>
    <t>2021 W 2.3%, 2022 S 2.2% W 2.2%, 2023 S 2.2% W 2.2%, 2024 S 2.2% W 2.2%, 2025 S 2.2% W 2.2%</t>
  </si>
  <si>
    <t>22.7 MVA on 08/02/2021 at 19:00</t>
  </si>
  <si>
    <t>BLUE - Bluewater (66/11kV)</t>
  </si>
  <si>
    <t>Transformer size is 1x66/11kV 5MVA ONAN</t>
  </si>
  <si>
    <t>2021 W 0.4%, 2022 S 0.0% W 0.0%, 2023 S 0.2% W 0.2%, 2024 S 0.5% W 0.5%, 2025 S 0.7% W 0.7%</t>
  </si>
  <si>
    <t>3.9 MVA on 07/02/2021 at 18:30</t>
  </si>
  <si>
    <t>BODA - Boondooma Dam (66/11kV)</t>
  </si>
  <si>
    <t>H018 - Tarong BSP</t>
  </si>
  <si>
    <t>Transformer size is 1x66/11kV 4.1MVA ONAN;1x66/11kV 1MVA ONAN(Standby)</t>
  </si>
  <si>
    <t>2021 W 0.0%, 2022 S 0.1% W 0.1%, 2023 S 0.0% W 0.0%, 2024 S 0.0% W 0.0%, 2025 S 0.0% W 0.0%</t>
  </si>
  <si>
    <t>2 MVA on 15/08/2020 at 18:00</t>
  </si>
  <si>
    <t>2572.5</t>
  </si>
  <si>
    <t>BOHL - Bohle (66/11kV)</t>
  </si>
  <si>
    <t>Transformer size is 1x66/11kV 15/20/25MVA ODAN/ONAF/ODAF;1x66/11kV 15/20/25MVA ONAN/ONAF/ODAF</t>
  </si>
  <si>
    <t>Capacity of commissioned Embedded Generation (with Connection Agreements) is 4.7 MVA</t>
  </si>
  <si>
    <t>2021 W 1.2%, 2022 S 1.5% W 1.5%, 2023 S 1.0% W 1.0%, 2024 S 1.0% W 1.0%, 2025 S 0.9% W 0.9%</t>
  </si>
  <si>
    <t>23.1 MVA on 08/02/2021 at 15:30</t>
  </si>
  <si>
    <t>9</t>
  </si>
  <si>
    <t>BORE - Boyne Residential (66/11kV)</t>
  </si>
  <si>
    <t>2021 W 0.4%, 2022 S 0.3% W 0.3%, 2023 S 0.4% W 0.4%, 2024 S 0.5% W 0.5%, 2025 S 0.6% W 0.6%</t>
  </si>
  <si>
    <t>11 MVA on 22/12/2020 at 20:30</t>
  </si>
  <si>
    <t>7</t>
  </si>
  <si>
    <t>BOWE - Bowen (66/11kV)</t>
  </si>
  <si>
    <t>T181 - Bowen North BSP</t>
  </si>
  <si>
    <t>Transformer size is 2x66/11kV 15/16MVA ONAN/OFDAN</t>
  </si>
  <si>
    <t>2021 W 0.6%, 2022 S 0.7% W 0.7%, 2023 S 0.3% W 0.3%, 2024 S 0.3% W 0.3%, 2025 S 0.2% W 0.2%</t>
  </si>
  <si>
    <t>12.5 MVA on 08/02/2021 at 18:30</t>
  </si>
  <si>
    <t>15.5</t>
  </si>
  <si>
    <t>BROX - Broxburn (33/11kV)</t>
  </si>
  <si>
    <t>YARA - Yarranlea BSP</t>
  </si>
  <si>
    <t>Transformer size is 2x33/11kV 5MVA ONAN</t>
  </si>
  <si>
    <t>2021 W 0.0%, 2022 S -1.0% W -1.0%2023 S -1.2% W -1.2%2024 S -0.5% W -0.5%2025 S 0.0% W 0.0%</t>
  </si>
  <si>
    <t>9.3 MVA on 01/12/2020 at 17:30</t>
  </si>
  <si>
    <t>5</t>
  </si>
  <si>
    <t>BUCE - Bundaberg Central (66/11kV)</t>
  </si>
  <si>
    <t>2021 W -0.7%, 2022 S -0.3% W -0.3%2023 S -1.0% W -1.0%2024 S -0.9% W -0.9%2025 S -1.1% W -1.1</t>
  </si>
  <si>
    <t>15 MVA on 08/02/2021 at 12:00</t>
  </si>
  <si>
    <t>BULL - Bullyard (66/11kV)</t>
  </si>
  <si>
    <t>Transformer size is 2x66/11kV 5MVA ONAN</t>
  </si>
  <si>
    <t>2021 W 0.2%, 2022 S 0.4% W 0.4%, 2023 S 0.1% W 0.1%, 2024 S 0.2% W 0.2%, 2025 S 0.2% W 0.2%</t>
  </si>
  <si>
    <t>2.6 MVA on 07/12/2020 at 19:30</t>
  </si>
  <si>
    <t>7.5</t>
  </si>
  <si>
    <t>Bulk Summary Information and Peak Load Forecast</t>
  </si>
  <si>
    <t>BUND - Bundaberg BSP (132/66kV)</t>
  </si>
  <si>
    <t>QGNG - Gin Gin TCP</t>
  </si>
  <si>
    <t>Transformer size is 1x132/66kV 36/70MVA ONAN/ONAF;2x132/66kV 40/50/60MVA ON/OFN/OFB</t>
  </si>
  <si>
    <t>Capacity of commissioned Embedded Generation (with Connection Agreements) is 2.8 MVA</t>
  </si>
  <si>
    <t>115.2 MVA on 22/02/2021 at 18:30</t>
  </si>
  <si>
    <t>21</t>
  </si>
  <si>
    <t>CACI - Cairns City (132/22kV)</t>
  </si>
  <si>
    <t>QCNS - Cairns 132kV TCP</t>
  </si>
  <si>
    <t>Transformer size is 1x132/22kV 55/80MVA ONAN/ODAN;1x132/22kV 64/80MVA ONAN/ODAN</t>
  </si>
  <si>
    <t>2021 W -0.3%, 2022 S 0.6% W 0.6%, 2023 S -0.6% W -0.6%2024 S -0.6% W -0.6%2025 S -0.8% W -0.8</t>
  </si>
  <si>
    <t>49.3 MVA on 08/02/2021 at 13:00</t>
  </si>
  <si>
    <t>50.5</t>
  </si>
  <si>
    <t>CAFE - Cape Ferguson (66/11kV)</t>
  </si>
  <si>
    <t>Transformer size is 1x66/11kV 2.3MVA ONAN;1x66/11kV 2MVA ONAN</t>
  </si>
  <si>
    <t>2021 W 2.3%, 2022 S 2.4% W 2.4%, 2023 S 1.9% W 1.9%, 2024 S 2.0% W 2.0%, 2025 S 1.9% W 1.9%</t>
  </si>
  <si>
    <t>1.8 MVA on 18/03/2021 at 18:30</t>
  </si>
  <si>
    <t>17</t>
  </si>
  <si>
    <t>CALE - Calen (66/11kV)</t>
  </si>
  <si>
    <t>PROS - Proserpine BSP</t>
  </si>
  <si>
    <t>2021 W 0.4%, 2022 S 0.2% W 0.2%, 2023 S 0.2% W 0.2%, 2024 S 0.2% W 0.2%, 2025 S 0.2% W 0.2%</t>
  </si>
  <si>
    <t>3.4 MVA on 20/12/2020 at 19:00</t>
  </si>
  <si>
    <t>CALL - Calliope (66/11kV)</t>
  </si>
  <si>
    <t>Transformer size is 1x66/11kV 7.5/10MVA ON/OB;1x66/11kV 7.5/10MVA ONAN/ONAF</t>
  </si>
  <si>
    <t>2021 W 0.7%, 2022 S 0.4% W 0.4%, 2023 S 0.4% W 0.4%, 2024 S 0.5% W 0.5%, 2025 S 0.4% W 0.4%</t>
  </si>
  <si>
    <t>9.3 MVA on 22/02/2021 at 18:30</t>
  </si>
  <si>
    <t>CANN - Cannonvale (66/11kV)</t>
  </si>
  <si>
    <t>Transformer size is 2x66/11kV 15MVA ONAN</t>
  </si>
  <si>
    <t>2021 W 0.8%, 2022 S 0.8% W 0.8%, 2023 S 0.7% W 0.7%, 2024 S 0.8% W 0.8%, 2025 S 0.7% W 0.7%</t>
  </si>
  <si>
    <t>16 MVA on 08/02/2021 at 18:00</t>
  </si>
  <si>
    <t>32.5</t>
  </si>
  <si>
    <t>CANO - Cairns North (132/22kV)</t>
  </si>
  <si>
    <t>QWRE - Woree TCP</t>
  </si>
  <si>
    <t>Transformer size is 2x132/22kV 50/63MVA ONAN/ODAN</t>
  </si>
  <si>
    <t>2021 W 0.5%, 2022 S 0.9% W 0.9%, 2023 S 0.3% W 0.3%, 2024 S 0.4% W 0.4%, 2025 S 0.4% W 0.4%</t>
  </si>
  <si>
    <t>48.5 MVA on 08/02/2021 at 19:00</t>
  </si>
  <si>
    <t>16</t>
  </si>
  <si>
    <t>CARI - Cape River (66/11kV)</t>
  </si>
  <si>
    <t>T095 - Millchester BSP</t>
  </si>
  <si>
    <t>Transformer size is 1x66/11kV 1MVA ONAN</t>
  </si>
  <si>
    <t>2021 W 0.1%, 2022 S 0.3% W 0.3%, 2023 S -0.1% W -0.1%2024 S 0.0% W 0.0%, 2025 S 0.0% W 0.0%</t>
  </si>
  <si>
    <t>0.7 MVA on 02/12/2020 at 20:30</t>
  </si>
  <si>
    <t>CARM - Carmila (33/11kV)</t>
  </si>
  <si>
    <t>Transformer size is 1x33/11kV 1MVA ONAN</t>
  </si>
  <si>
    <t>2021 W -0.3%, 2022 S -0.7% W -0.7%2023 S -0.3% W -0.3%2024 S 0.1% W 0.1%, 2025 S 0.7% W 0.7%</t>
  </si>
  <si>
    <t>0.7 MVA on 01/12/2020 at 20:00</t>
  </si>
  <si>
    <t>11.5</t>
  </si>
  <si>
    <t>CAST - Canning Street (66/11kV)</t>
  </si>
  <si>
    <t>Transformer size is 2x16/20 MVA 66/11 ONAF</t>
  </si>
  <si>
    <t>2021 W -0.2%, 2022 S -0.5% W -0.5%2023 S -0.9% W -0.9%2024 S -0.9% W -0.9%2025 S -1.0% W -1.0</t>
  </si>
  <si>
    <t>22.2 MVA on 23/02/2021 at 14:30</t>
  </si>
  <si>
    <t>CAWD - Skid B (Cawdor) (33/11kV)</t>
  </si>
  <si>
    <t>T116 - Torrington BSP</t>
  </si>
  <si>
    <t>Transformer size is 1x33/11kV 10MVA Skid transformer</t>
  </si>
  <si>
    <t>2021 W 1.7%, 2022 S -0.8% W -0.8%2023 S 0.3% W 0.3%, 2024 S 1.0% W 1.0%, 2025 S 0.8% W 0.8%</t>
  </si>
  <si>
    <t>6 MVA on 10/08/2020 at 18:30</t>
  </si>
  <si>
    <t>24</t>
  </si>
  <si>
    <t>CEPL - Cecil Plains (33/11kV)</t>
  </si>
  <si>
    <t>Transformer size is 2x33/11kV 5MVA ON</t>
  </si>
  <si>
    <t>2021 W -0.3%, 2022 S 0.5% W 0.5%, 2023 S -0.2% W -0.2%2024 S -0.1% W -0.1%2025 S -0.2% W -0.2</t>
  </si>
  <si>
    <t>4 MVA on 22/06/2020 at 21:30</t>
  </si>
  <si>
    <t>42</t>
  </si>
  <si>
    <t>CHAL - Skid K (Charlton) (33/11kV)</t>
  </si>
  <si>
    <t>Transformer size is 1x33/11kV 10MVA Skid ONAN/ONAF</t>
  </si>
  <si>
    <t>2021 W -0.4%, 2022 S -0.6% W -0.6%2023 S -0.8% W -0.8%2024 S -0.7% W -0.7%2025 S -0.7% W -0.7</t>
  </si>
  <si>
    <t>4.7 MVA on 30/11/2020 at 16:00</t>
  </si>
  <si>
    <t>CHAR - Charleville (66/2211kV)</t>
  </si>
  <si>
    <t>ROMA - Roma 66kV BSP</t>
  </si>
  <si>
    <t>Transformer size is 1x66/11kV 7.5/8.5MVA ONAF;1x66/22kV 7.5/8.5MVA ONAF</t>
  </si>
  <si>
    <t>2021 W 0.0%, 2022 S 0.0% W 0.0%, 2023 S 0.0% W 0.0%, 2024 S 0.0% W 0.0%, 2025 S 0.0% W 0.0%</t>
  </si>
  <si>
    <t>13.2 MVA on 02/12/2020 at 18:30</t>
  </si>
  <si>
    <t>13.5</t>
  </si>
  <si>
    <t>CHIA - Chillagoe (66/22kV)</t>
  </si>
  <si>
    <t>Transformer size is 1x66/22kV 6.3MVA ONAN</t>
  </si>
  <si>
    <t>2021 W 0.1%, 2022 S 3.1% W 3.1%, 2023 S -1.3% W -1.3%2024 S -1.5% W -1.5%2025 S -2.4% W -2.4</t>
  </si>
  <si>
    <t>0.4 MVA on 01/11/2020 at 18:00</t>
  </si>
  <si>
    <t>15</t>
  </si>
  <si>
    <t>CHIL - Childers (66/11kV)</t>
  </si>
  <si>
    <t>ISIS - Isis BSP</t>
  </si>
  <si>
    <t>Transformer size is 1x66/11kV 10/7.5MVA ONB/ON;1x66/11kV 7.5/10MVA ON/ONB</t>
  </si>
  <si>
    <t>2021 W 0.6%, 2022 S 0.4% W 0.4%, 2023 S 0.1% W 0.1%, 2024 S 0.3% W 0.3%, 2025 S 0.2% W 0.2%</t>
  </si>
  <si>
    <t>6.7 MVA on 23/02/2021 at 17:00</t>
  </si>
  <si>
    <t>CHIN - Chinchilla BSP (132/33kV)</t>
  </si>
  <si>
    <t>QCHA - Chinchilla TCP</t>
  </si>
  <si>
    <t>Transformer size is 1x106/33/11kV 20MVA ON;1x132/110kV 30MVA ONAN;1x132/33/11kV 50/63MVA ONAN/ONAF;1x106/33/5kV 20MVA ON(Standby)</t>
  </si>
  <si>
    <t>Capacity of commissioned Embedded Generation (with Connection Agreements) is 15.3 MVA</t>
  </si>
  <si>
    <t>20.8 MVA on 02/12/2020 at 18:00</t>
  </si>
  <si>
    <t>55</t>
  </si>
  <si>
    <t>CHTO - Charters Towers (66/11kV)</t>
  </si>
  <si>
    <t>Transformer size is 2x66/11kV 8/10MVA ONAN/ONAF</t>
  </si>
  <si>
    <t>2021 W 0.1%, 2022 S 0.3% W 0.3%, 2023 S -0.2% W -0.2%2024 S -0.2% W -0.2%2025 S -0.2% W -0.2</t>
  </si>
  <si>
    <t>10.2 MVA on 07/02/2021 at 19:00</t>
  </si>
  <si>
    <t>31</t>
  </si>
  <si>
    <t>CHTW - Chinchilla Town (33/11kV)</t>
  </si>
  <si>
    <t>CHIN - Chinchilla BSP</t>
  </si>
  <si>
    <t>2021 W 0.3%, 2022 S 0.2% W 0.2%, 2023 S 0.0% W 0.0%, 2024 S 0.1% W 0.1%, 2025 S 0.1% W 0.1%</t>
  </si>
  <si>
    <t>8.5 MVA on 02/12/2020 at 21:00</t>
  </si>
  <si>
    <t>CHUM - Chumvale BSP (220/66kV)</t>
  </si>
  <si>
    <t>QMCH - Mica Creek 220kV TCP</t>
  </si>
  <si>
    <t>Transformer size is 1x220/66kV 30/40MVA ONAN/ONAF</t>
  </si>
  <si>
    <t>7.6 MVA on 01/12/2020 at 18:30</t>
  </si>
  <si>
    <t>16.5</t>
  </si>
  <si>
    <t>CLBS - Clermont BSP (132/66kV)</t>
  </si>
  <si>
    <t>QLCM - Lilyvale (Barcaldine &amp; Clermont) TCP</t>
  </si>
  <si>
    <t>Transformer size is 2x132/69/11kV 30MVA OFDAN</t>
  </si>
  <si>
    <t>Capacity of commissioned Embedded Generation (with Connection Agreements) is 75.0 MVA</t>
  </si>
  <si>
    <t>20.7 MVA on 02/12/2020 at 19:00</t>
  </si>
  <si>
    <t>13</t>
  </si>
  <si>
    <t>CLER - Clermont (66/22kV)</t>
  </si>
  <si>
    <t>CLBS - Clermont BSP</t>
  </si>
  <si>
    <t>Transformer size is 1xCLERSS CL-T6 11KV TRANSF 6 7.5/10 MVA;1xCLERSS TRANSF 5 7.5/10MVA</t>
  </si>
  <si>
    <t>2021 W 0.5%, 2022 S 0.6% W 0.6%, 2023 S 0.3% W 0.3%, 2024 S 0.4% W 0.4%, 2025 S 0.4% W 0.4%</t>
  </si>
  <si>
    <t>10.6 MVA on 07/12/2020 at 19:00</t>
  </si>
  <si>
    <t>CLIF - Clifton (33/11kV)</t>
  </si>
  <si>
    <t>T043 - South Toowoomba BSP</t>
  </si>
  <si>
    <t>2021 W 0.3%, 2022 S 0.1% W 0.1%, 2023 S -0.3% W -0.3%2024 S -0.3% W -0.3%2025 S -0.5% W -0.5</t>
  </si>
  <si>
    <t>4.7 MVA on 02/12/2020 at 16:30</t>
  </si>
  <si>
    <t>4.5</t>
  </si>
  <si>
    <t>CLIN - Clinton (66/11kV)</t>
  </si>
  <si>
    <t>GLNO - Gladstone North BSP</t>
  </si>
  <si>
    <t>Transformer size is 2x66/11kV 16/20/25MVA ONAN/ONAF/ODAF</t>
  </si>
  <si>
    <t>2021 W -0.3%, 2022 S -1.7% W -1.7%2023 S -1.8% W -1.8%2024 S -1.3% W -1.3%2025 S -1.5% W -1.5</t>
  </si>
  <si>
    <t>13.1 MVA on 22/02/2021 at 15:30</t>
  </si>
  <si>
    <t>11</t>
  </si>
  <si>
    <t>CLON - Cloncurry (66/11kV)</t>
  </si>
  <si>
    <t>CHUM - Chumvale BSP</t>
  </si>
  <si>
    <t>Transformer size is 1x66/11kV 2/2.3MVA ONAN/ONAF;1x66/11kV 3.15MVA ONAN</t>
  </si>
  <si>
    <t>2021 W -0.4%, 2022 S 0.1% W 0.1%, 2023 S -0.6% W -0.6%2024 S -0.6% W -0.6%2025 S -0.7% W -0.7</t>
  </si>
  <si>
    <t>3.7 MVA on 02/12/2020 at 18:30</t>
  </si>
  <si>
    <t>51</t>
  </si>
  <si>
    <t>CLSO - Clare South (66/11kV)</t>
  </si>
  <si>
    <t>Transformer size is 1x66/11kV 6.3MVA ONAN</t>
  </si>
  <si>
    <t>2021 W -0.1%, 2022 S 0.4% W 0.4%, 2023 S -0.3% W -0.3%2024 S -0.3% W -0.3%2025 S -0.4% W -0.4</t>
  </si>
  <si>
    <t>2.8 MVA on 21/12/2020 at 19:00</t>
  </si>
  <si>
    <t>COLU - Columboola BSP (132/33kV)</t>
  </si>
  <si>
    <t>T194 - Columboola TCP</t>
  </si>
  <si>
    <t>Transformer size is 1xCOLU 132/3311KV 24/32MVA TRANSF 1</t>
  </si>
  <si>
    <t>16 MVA on 02/12/2020 at 18:30</t>
  </si>
  <si>
    <t>29.5</t>
  </si>
  <si>
    <t>COME - Comet (66/22kV)</t>
  </si>
  <si>
    <t>Transformer size is 1x66/22kV 6.3MVA ON;1x66/22kV 2MVA ON(Standby)</t>
  </si>
  <si>
    <t>2021 W 0.0%, 2022 S 0.1% W 0.1%, 2023 S -0.6% W -0.6%2024 S -0.6% W -0.6%2025 S -0.8% W -0.8</t>
  </si>
  <si>
    <t>2.6 MVA on 13/01/2021 at 08:30</t>
  </si>
  <si>
    <t>28.5</t>
  </si>
  <si>
    <t>COOK - Cooktown (66/22kV)</t>
  </si>
  <si>
    <t>T159 - Lakeland BSP</t>
  </si>
  <si>
    <t>2021 W 0.3%, 2022 S 0.3% W 0.3%, 2023 S -0.2% W -0.2%2024 S -0.2% W -0.2%2025 S 0.4% W 0.4%</t>
  </si>
  <si>
    <t>4 MVA on 08/02/2021 at 18:30</t>
  </si>
  <si>
    <t>26.5</t>
  </si>
  <si>
    <t>COOM - Coominglah (66/22kV)</t>
  </si>
  <si>
    <t>Transformer size is 2x66/22kV 2MVA ONAN</t>
  </si>
  <si>
    <t>2021 W -0.1%, 2022 S -0.2% W -0.2%2023 S -0.2% W -0.2%2024 S -0.2% W -0.2%2025 S -0.2% W -0.2</t>
  </si>
  <si>
    <t>1.6 MVA on 22/02/2021 at 19:00</t>
  </si>
  <si>
    <t>CRAI - Craiglie (132/22kV)</t>
  </si>
  <si>
    <t>QTUH - Turkinje 132kV TCP</t>
  </si>
  <si>
    <t>Transformer size is 2x132/22kV 15/20MVA ONAN/ONAF</t>
  </si>
  <si>
    <t>2021 W 0.3%, 2022 S 0.5% W 0.5%, 2023 S 0.0% W 0.0%, 2024 S 0.1% W 0.1%, 2025 S -0.1% W -0.1</t>
  </si>
  <si>
    <t>15.9 MVA on 31/12/2020 at 17:00</t>
  </si>
  <si>
    <t>8.5</t>
  </si>
  <si>
    <t>CRAN - Cranbrook (66/11kV)</t>
  </si>
  <si>
    <t>Transformer size is 2x66/11kV 15/20/25MVA ONAN/ONAF/OFDAF</t>
  </si>
  <si>
    <t>2021 W -0.3%, 2022 S -1.0% W -1.0%2023 S -1.0% W -1.0%2024 S -0.9% W -0.9%2025 S -1.2% W -1.2</t>
  </si>
  <si>
    <t>17.1 MVA on 08/02/2021 at 15:30</t>
  </si>
  <si>
    <t>CRED - Crediton (66/11kV)</t>
  </si>
  <si>
    <t>PIVA - Pioneer Valley BSP</t>
  </si>
  <si>
    <t>2021 W 0.6%, 2022 S 0.1% W 0.1%, 2023 S 0.1% W 0.1%, 2024 S 0.3% W 0.3%, 2025 S 0.3% W 0.3%</t>
  </si>
  <si>
    <t>0.4 MVA on 18/03/2021 at 17:30</t>
  </si>
  <si>
    <t>232</t>
  </si>
  <si>
    <t>CRNE - Crows Nest (33/11kV)</t>
  </si>
  <si>
    <t>T029 - Postmans Ridge BSP</t>
  </si>
  <si>
    <t>Transformer size is 1x33/11kV 6.3MVA ONAN;1x33/11kV 1.5MVA ON(Standby)</t>
  </si>
  <si>
    <t>2021 W 0.5%, 2022 S -1.1% W -1.1%2023 S -0.5% W -0.5%2024 S -0.3% W -0.3%2025 S 0.0% W 0.0%</t>
  </si>
  <si>
    <t>4.8 MVA on 14/07/2020 at 18:30</t>
  </si>
  <si>
    <t>CROY - Croydon (66/22kV)</t>
  </si>
  <si>
    <t>GEOR - Georgetown BSP</t>
  </si>
  <si>
    <t>2021 W -0.1%, 2022 S 0.2% W 0.2%, 2023 S -0.4% W -0.4%2024 S -0.4% W -0.4%2025 S -0.3% W -0.3</t>
  </si>
  <si>
    <t>0.6 MVA on 17/11/2020 at 19:00</t>
  </si>
  <si>
    <t>CUNN - Cunnamulla (66/22kV)</t>
  </si>
  <si>
    <t>Transformer size is 1x66/11kV 5MVA ONAN;1x66/22kV 5MVA ONAN;1x22/11kV 3MVA ONAN(Standby)</t>
  </si>
  <si>
    <t>5.4 MVA on 01/12/2020 at 18:30</t>
  </si>
  <si>
    <t>DACE - Dalby Central (33/11kV)</t>
  </si>
  <si>
    <t>T002 - Dalby East BSP</t>
  </si>
  <si>
    <t>Transformer size is 2x33/11kV 16/20MVA ONAN/ONAF</t>
  </si>
  <si>
    <t>2021 W -0.1%, 2022 S -0.3% W -0.3%2023 S -0.3% W -0.3%2024 S -0.2% W -0.2%2025 S -0.2% W -0.2</t>
  </si>
  <si>
    <t>17.6 MVA on 02/12/2020 at 16:30</t>
  </si>
  <si>
    <t>DAGL - Dan Gleeson (66/11kV)</t>
  </si>
  <si>
    <t>Transformer size is 1x66/11kV 15/20/25MVA ONAN/ODAN/ODAF;1x66/11kV 15/20/25MVA ONAN/ONAF/ODAF</t>
  </si>
  <si>
    <t>2021 W 0.5%, 2022 S 0.4% W 0.4%, 2023 S 0.2% W 0.2%, 2024 S 0.3% W 0.3%, 2025 S 0.2% W 0.2%</t>
  </si>
  <si>
    <t>26.7 MVA on 08/02/2021 at 19:00</t>
  </si>
  <si>
    <t>DEGI - Degilbo (66/11kV)</t>
  </si>
  <si>
    <t>Transformer size is 2x66/11kV 2MVA ONAN</t>
  </si>
  <si>
    <t>2021 W 0.1%, 2022 S -0.2% W -0.2%2023 S -0.5% W -0.5%2024 S -0.6% W -0.6%2025 S -0.8% W -0.8</t>
  </si>
  <si>
    <t>2.6 MVA on 22/02/2021 at 18:00</t>
  </si>
  <si>
    <t>DIMB - Dimbulah (66/22kV)</t>
  </si>
  <si>
    <t>Transformer size is 2x66/22kV 10MVA ONAN</t>
  </si>
  <si>
    <t>2021 W -1.8%, 2022 S -0.2% W -0.2%2023 S -0.7% W -0.7%2024 S -0.7% W -0.7%2025 S -0.8% W -0.8</t>
  </si>
  <si>
    <t>4.5 MVA on 06/12/2020 at 18:00</t>
  </si>
  <si>
    <t>DISR - Disraeli (66/11kV)</t>
  </si>
  <si>
    <t>Transformer size is 1x66/11kV 0.25MVA</t>
  </si>
  <si>
    <t>0.1 MVA on 25/11/2020 at 13:00</t>
  </si>
  <si>
    <t>Duchr2 - Duchess Road 11/66kV (11/66kV)</t>
  </si>
  <si>
    <t>Duchess Road 66kV accumulator</t>
  </si>
  <si>
    <t>Transformer size is 1xTR4 11/66kV 6.3MVA</t>
  </si>
  <si>
    <t>1.4 MVA on 21/11/2020 at 04:30</t>
  </si>
  <si>
    <t>N/A</t>
  </si>
  <si>
    <t>DURO - Duchess Road (132/66kV)</t>
  </si>
  <si>
    <t>QMCL - Mica Creek 132kV TCP</t>
  </si>
  <si>
    <t>Transformer size is 2x132/11kV 40/60MVA ONAN/ONAF;1x66/11kV 5/6.25MVA ONAF(Standby);1x66/11kV 5/6.25MVA ONAN/ONAF(Standby)</t>
  </si>
  <si>
    <t>2021 W -0.2%, 2022 S 0.2% W 0.2%, 2023 S -0.3% W -0.3%2024 S -0.3% W -0.3%2025 S -0.3% W -0.3</t>
  </si>
  <si>
    <t>37.4 MVA on 01/12/2020 at 18:30</t>
  </si>
  <si>
    <t>DYSA - Dysart (66/22kV)</t>
  </si>
  <si>
    <t>T035 - Dysart BSP</t>
  </si>
  <si>
    <t>2021 W -0.2%, 2022 S 0.1% W 0.1%, 2023 S -0.3% W -0.3%2024 S -0.3% W -0.3%2025 S -0.3% W -0.3</t>
  </si>
  <si>
    <t>8.2 MVA on 07/12/2020 at 19:00</t>
  </si>
  <si>
    <t>EAAY - East Ayr (66/11kV)</t>
  </si>
  <si>
    <t>2021 W 0.3%, 2022 S 0.6% W 0.6%, 2023 S 0.1% W 0.1%, 2024 S 0.2% W 0.2%, 2025 S 0.2% W 0.2%</t>
  </si>
  <si>
    <t>14.1 MVA on 08/02/2021 at 18:30</t>
  </si>
  <si>
    <t>EABU - East Bundaberg (66/11kV)</t>
  </si>
  <si>
    <t>Transformer size is 2x66/11kV 12/16MVA ONAN/ONAF</t>
  </si>
  <si>
    <t>Capacity of commissioned Embedded Generation (with Connection Agreements) is 1.8 MVA</t>
  </si>
  <si>
    <t>2021 W 1.0%, 2022 S 0.6% W 0.6%, 2023 S 0.5% W 0.5%, 2024 S 0.7% W 0.7%, 2025 S 0.6% W 0.6%</t>
  </si>
  <si>
    <t>20.2 MVA on 22/02/2021 at 18:30</t>
  </si>
  <si>
    <t>23</t>
  </si>
  <si>
    <t>EATO - East Toowoomba (33/11kV)</t>
  </si>
  <si>
    <t>Transformer size is 2x33/11kV 15/18/25MVA ONAN/OFDAN/OFDAF</t>
  </si>
  <si>
    <t>2021 W -0.1%, 2022 S -1.9% W -1.9%2023 S -1.4% W -1.4%2024 S -1.7% W -1.7%2025 S -2.4% W -2.4</t>
  </si>
  <si>
    <t>33.7 MVA on 10/08/2020 at 17:30</t>
  </si>
  <si>
    <t>EDMO - Edmonton (132/22kV)</t>
  </si>
  <si>
    <t>QEMT - Edmonton TCP</t>
  </si>
  <si>
    <t>Transformer size is 2xEDMOSS TRANSFORMER</t>
  </si>
  <si>
    <t>Capacity of commissioned Embedded Generation (with Connection Agreements) is 16.3 MVA</t>
  </si>
  <si>
    <t>2021 W 0.9%, 2022 S 1.0% W 1.0%, 2023 S 0.8% W 0.8%, 2024 S 0.9% W 0.9%, 2025 S 1.0% W 1.0%</t>
  </si>
  <si>
    <t>44.7 MVA on 08/02/2021 at 18:30</t>
  </si>
  <si>
    <t>9.5</t>
  </si>
  <si>
    <t>EIDS - Eidsvold (66/11kV)</t>
  </si>
  <si>
    <t>Transformer size is 1x62/11kV 2MVA ON;1x66/11kV 2MVA ONAN</t>
  </si>
  <si>
    <t>2021 W -0.0%, 2022 S 0.2% W 0.2%, 2023 S -0.3% W -0.3%2024 S -0.2% W -0.2%2025 S -0.2% W -0.2</t>
  </si>
  <si>
    <t>2 MVA on 02/12/2020 at 19:00</t>
  </si>
  <si>
    <t>18</t>
  </si>
  <si>
    <t>ELAR - El Arish (132/22kV)</t>
  </si>
  <si>
    <t>QELA - El Arish TCP</t>
  </si>
  <si>
    <t>Transformer size is 1xELAR TFMR-1-1 TRANSFORMER - 132/22KV - 65MVA;1xELAR TFMR-3-3 TRANSFORMER - 132/22KV - 65MVA</t>
  </si>
  <si>
    <t>2021 W 0.2%, 2022 S 0.7% W 0.7%, 2023 S 0.1% W 0.1%, 2024 S 0.2% W 0.2%, 2025 S 0.2% W 0.2%</t>
  </si>
  <si>
    <t>5.7 MVA on 23/12/2020 at 19:00</t>
  </si>
  <si>
    <t>182.5</t>
  </si>
  <si>
    <t>ELRO - Ellwoods Road (66/11kV)</t>
  </si>
  <si>
    <t>Transformer size is 2x66/11kV 4.1MVA ONAN</t>
  </si>
  <si>
    <t>2021 W -0.1%, 2022 S 0.2% W 0.2%, 2023 S -0.5% W -0.5%2024 S -0.5% W -0.5%2025 S -0.5% W -0.5</t>
  </si>
  <si>
    <t>2.6 MVA on 03/02/2021 at 10:30</t>
  </si>
  <si>
    <t>58.5</t>
  </si>
  <si>
    <t>EMER - Emerald (66/22kV)</t>
  </si>
  <si>
    <t>H015 - Lilyvale BSP</t>
  </si>
  <si>
    <t>Transformer size is 2x66/22kV 15/20MVA ONAN/ONAF;1x66/22kV 16/20MVA ONAN/ONAF</t>
  </si>
  <si>
    <t>2021 W 0.1%, 2022 S -0.1% W -0.1%2023 S -0.4% W -0.4%2024 S -0.3% W -0.3%2025 S -0.5% W -0.5</t>
  </si>
  <si>
    <t>34.2 MVA on 02/12/2020 at 19:00</t>
  </si>
  <si>
    <t>ETON - Eton (33/11kV)</t>
  </si>
  <si>
    <t>Transformer size is 2x33/11kV 7.5/5MVA ONAF/ONAN</t>
  </si>
  <si>
    <t>2021 W 0.1%, 2022 S 0.3% W 0.3%, 2023 S 0.0% W 0.0%, 2024 S 0.0% W 0.0%, 2025 S 0.1% W 0.1%</t>
  </si>
  <si>
    <t>6.6 MVA on 01/12/2020 at 20:30</t>
  </si>
  <si>
    <t>EUDA - Eungella Dam (66/11kV)</t>
  </si>
  <si>
    <t>Transformer size is 1x66/11kV 1MVA ONAN;1x66/11kV 5MVA ONAN</t>
  </si>
  <si>
    <t>0.9 MVA on 01/01/2021 at 17:00</t>
  </si>
  <si>
    <t>6989</t>
  </si>
  <si>
    <t>EVEL - Evelyn (66/22kV)</t>
  </si>
  <si>
    <t>Transformer size is 1x66/22kV 6.3 MVA</t>
  </si>
  <si>
    <t>2021 W 0.1%, 2022 S -0.4% W -0.4%2023 S -0.6% W -0.6%2024 S -0.5% W -0.5%2025 S -0.6% W -0.6</t>
  </si>
  <si>
    <t>1.4 MVA on 07/11/2020 at 17:00</t>
  </si>
  <si>
    <t>90.5</t>
  </si>
  <si>
    <t>FARL - Farleigh (33/11kV)</t>
  </si>
  <si>
    <t>Transformer size is 2x33/11kV 5.5MVA ONAN</t>
  </si>
  <si>
    <t>Capacity of commissioned Embedded Generation (with Connection Agreements) is 14.4 MVA</t>
  </si>
  <si>
    <t>2021 W 0.0%, 2022 S 0.6% W 0.6%, 2023 S 0.4% W 0.4%, 2024 S 0.5% W 0.5%, 2025 S 0.5% W 0.5%</t>
  </si>
  <si>
    <t>4.1 MVA on 08/02/2021 at 18:30</t>
  </si>
  <si>
    <t>FARN - Farnsfield (66/11kV)</t>
  </si>
  <si>
    <t>Transformer size is 2x66/11kV 10/12.5MVA ONAN/ONAF</t>
  </si>
  <si>
    <t>2021 W 0.1%, 2022 S 0.5% W 0.5%, 2023 S 0.0% W 0.0%, 2024 S -0.1% W -0.1%2025 S -0.2% W -0.2</t>
  </si>
  <si>
    <t>10.7 MVA on 03/02/2021 at 20:00</t>
  </si>
  <si>
    <t>FREN - Frenchville (66/11kV)</t>
  </si>
  <si>
    <t>Transformer size is 2x66/11kV 15/20MVA ONAN/ONAF</t>
  </si>
  <si>
    <t>2021 W 0.5%, 2022 S -0.2% W -0.2%2023 S 0.0% W 0.0%, 2024 S 0.1% W 0.1%, 2025 S -0.1% W -0.1</t>
  </si>
  <si>
    <t>19.7 MVA on 22/02/2021 at 17:30</t>
  </si>
  <si>
    <t>GARB - Garbutt (66/11kV)</t>
  </si>
  <si>
    <t>Transformer size is 1x66/11kV 21/26.25/35MVA ONAN/ODAN/ODAF;1x66/11kV 21/26.25/35MVA ONAN/ONAF/ODAF</t>
  </si>
  <si>
    <t>2021 W -0.7%, 2022 S -0.5% W -0.5%2023 S -1.1% W -1.1%2024 S -1.2% W -1.2%2025 S -1.5% W -1.5</t>
  </si>
  <si>
    <t>28.1 MVA on 08/02/2021 at 15:30</t>
  </si>
  <si>
    <t>GAYN - Gayndah (66/11kV)</t>
  </si>
  <si>
    <t>2021 W -0.6%, 2022 S -0.5% W -0.5%2023 S -0.8% W -0.8%2024 S -1.0% W -1.0%2025 S -0.8% W -0.8</t>
  </si>
  <si>
    <t>6.3 MVA on 23/02/2021 at 17:00</t>
  </si>
  <si>
    <t>GEOR - Georgetown (66/22kV)</t>
  </si>
  <si>
    <t>2021 W -0.2%, 2022 S 0.1% W 0.1%, 2023 S -0.3% W -0.3%2024 S -0.3% W -0.3%2025 S -0.2% W -0.2</t>
  </si>
  <si>
    <t>1.7 MVA on 02/12/2020 at 19:00</t>
  </si>
  <si>
    <t>GEOR - Georgetown BSP (132/66kV)</t>
  </si>
  <si>
    <t>QROS - Ross (Kidston and Milchester) TCP</t>
  </si>
  <si>
    <t>Transformer size is 2x132/66/6.6kV 8MVA ONAN</t>
  </si>
  <si>
    <t>Capacity of commissioned Embedded Generation (with Connection Agreements) is 5.3 MVA</t>
  </si>
  <si>
    <t>8.1 MVA on 08/12/2020 at 18:30</t>
  </si>
  <si>
    <t>GIRU - Giru (66/11kV)</t>
  </si>
  <si>
    <t>Transformer size is 2x66/11kV 4MVA ONAN</t>
  </si>
  <si>
    <t>2021 W 0.1%, 2022 S -0.4% W -0.4%2023 S -0.5% W -0.5%2024 S -0.5% W -0.5%2025 S -0.6% W -0.6</t>
  </si>
  <si>
    <t>2.4 MVA on 23/12/2020 at 19:00</t>
  </si>
  <si>
    <t>333</t>
  </si>
  <si>
    <t>GIVE - Givelda (66/11kV)</t>
  </si>
  <si>
    <t>Transformer size is 1x66/11kV 10MVA ONAN;1x66/11kV 7.5/10MVA ONAN/ONAF</t>
  </si>
  <si>
    <t>2021 W 0.0%, 2022 S 0.6% W 0.6%, 2023 S -0.2% W -0.2%2024 S -0.3% W -0.3%2025 S -0.5% W -0.5</t>
  </si>
  <si>
    <t>6.5 MVA on 12/02/2021 at 18:30</t>
  </si>
  <si>
    <t>99.5</t>
  </si>
  <si>
    <t>GLEE - Glenelg (66/33kV)</t>
  </si>
  <si>
    <t>Transformer size is 1x66/33kV 0.63MVA ONAN</t>
  </si>
  <si>
    <t>2021 W -0.2%, 2022 S 0.2% W 0.2%, 2023 S -0.2% W -0.2%2024 S -0.2% W -0.2%2025 S -0.3% W -0.3</t>
  </si>
  <si>
    <t>0.6 MVA on 06/12/2020 at 18:30</t>
  </si>
  <si>
    <t>GLEL - Glenella 11kV (66/11kV)</t>
  </si>
  <si>
    <t>2021 W 0.1%, 2022 S 0.4% W 0.4%, 2023 S 0.2% W 0.2%, 2024 S 0.3% W 0.3%, 2025 S 0.2% W 0.2%</t>
  </si>
  <si>
    <t>10.7 MVA on 23/02/2021 at 17:00</t>
  </si>
  <si>
    <t>GLEN - Glenden (66/11kV)</t>
  </si>
  <si>
    <t>NEWL - Newlands BSP</t>
  </si>
  <si>
    <t>Transformer size is 2x66/11kV 7.5MVA ONAN</t>
  </si>
  <si>
    <t>2021 W -0.2%, 2022 S -0.2% W -0.2%2023 S -0.4% W -0.4%2024 S -0.4% W -0.4%2025 S -0.4% W -0.4</t>
  </si>
  <si>
    <t>GLFS - Friend Street (66/11kV)</t>
  </si>
  <si>
    <t>Transformer size is 1x66/11kV 16/20MVA ONAN/ONAF;1x66/11kV 24/32MVA ONAN/ONAF</t>
  </si>
  <si>
    <t>2021 W -0.2%, 2022 S -0.4% W -0.4%2023 S -0.8% W -0.8%2024 S -0.8% W -0.8%2025 S -0.2% W -0.2</t>
  </si>
  <si>
    <t>18.9 MVA on 08/02/2021 at 13:30</t>
  </si>
  <si>
    <t>1175</t>
  </si>
  <si>
    <t>GLNO - Gladstone North BSP (132/66kV)</t>
  </si>
  <si>
    <t>H067 - Calliope River TCP</t>
  </si>
  <si>
    <t>Transformer size is 2x132/66/11kV 60/80MVA ONAN/ODAN</t>
  </si>
  <si>
    <t>50.7 MVA on 21/02/2021 at 19:30</t>
  </si>
  <si>
    <t>GLSO - Gladstone South (66/11kV)</t>
  </si>
  <si>
    <t>Transformer size is 1x66/11kV 15/20 MVA ONAN/ONAF;1x66/11kV 15/20MVA ONAN/ONAF</t>
  </si>
  <si>
    <t>2021 W 0.4%, 2022 S 0.4% W 0.4%, 2023 S 0.6% W 0.6%, 2024 S 0.7% W 0.7%, 2025 S 0.7% W 0.7%</t>
  </si>
  <si>
    <t>21.6 MVA on 22/02/2021 at 17:30</t>
  </si>
  <si>
    <t>10</t>
  </si>
  <si>
    <t>GOOB - Gooburrum (66/11kV)</t>
  </si>
  <si>
    <t>2021 W 0.2%, 2022 S 0.2% W 0.2%, 2023 S 0.0% W 0.0%, 2024 S 0.1% W 0.1%, 2025 S 0.0% W 0.0%</t>
  </si>
  <si>
    <t>5.5 MVA on 22/02/2021 at 18:30</t>
  </si>
  <si>
    <t>14.5</t>
  </si>
  <si>
    <t>GOOT - Gootchie (66/11kV)</t>
  </si>
  <si>
    <t>MARY - Maryborough BSP</t>
  </si>
  <si>
    <t>Transformer size is 1x62/11kV 2MVA ON;1x66/11kV 6.3MVA ONAN</t>
  </si>
  <si>
    <t>2021 W -0.6%, 2022 S 0.2% W 0.2%, 2023 S 0.5% W 0.5%, 2024 S 0.6% W 0.6%, 2025 S 0.7% W 0.7%</t>
  </si>
  <si>
    <t>4.4 MVA on 22/02/2021 at 17:30</t>
  </si>
  <si>
    <t>2.5</t>
  </si>
  <si>
    <t>Gracem - Gracemere (66/11kV)</t>
  </si>
  <si>
    <t>Transformer size is 1x20MVA 66kV Transformer</t>
  </si>
  <si>
    <t>2022 W 0.8%, 2023 S 1.0% W 1.0%, 2024 S 1.2% W 1.2%, 2025 S 1.2% W 1.2%</t>
  </si>
  <si>
    <t xml:space="preserve">No current information, due to be commissioned Winter 2022 </t>
  </si>
  <si>
    <r>
      <rPr>
        <b/>
        <sz val="7"/>
        <color rgb="FF000000"/>
        <rFont val="Arial"/>
        <family val="2"/>
      </rPr>
      <t xml:space="preserve">50 PoE Load &gt;  </t>
    </r>
    <r>
      <rPr>
        <b/>
        <sz val="7"/>
        <color rgb="FF000000"/>
        <rFont val="Arial"/>
        <family val="2"/>
      </rPr>
      <t xml:space="preserve">  (MVA)</t>
    </r>
  </si>
  <si>
    <r>
      <rPr>
        <b/>
        <sz val="7"/>
        <color rgb="FF000000"/>
        <rFont val="Arial"/>
        <family val="2"/>
      </rPr>
      <t xml:space="preserve">Hours PA &gt;  </t>
    </r>
    <r>
      <rPr>
        <b/>
        <sz val="7"/>
        <color rgb="FF000000"/>
        <rFont val="Arial"/>
        <family val="2"/>
      </rPr>
      <t xml:space="preserve">  Peak Load</t>
    </r>
  </si>
  <si>
    <t>GRCR - Granite Creek (66/22kV)</t>
  </si>
  <si>
    <t>Transformer size is 1xGRCRSS 22/22KV REGULATOR 1 REG 1</t>
  </si>
  <si>
    <t>2021 W 0.3%, 2022 S -0.1% W -0.1%2023 S -0.3% W -0.3%2024 S -0.1% W -0.1%2025 S -0.2% W -0.2</t>
  </si>
  <si>
    <t>0.3 MVA on 22/02/2021 at 17:30</t>
  </si>
  <si>
    <t>GREN - Greenvale (66/11kV)</t>
  </si>
  <si>
    <t>Transformer size is 1x66/11kV 0.5MVA ONAN</t>
  </si>
  <si>
    <t>2021 W 0.2%, 2022 S 0.2% W 0.2%, 2023 S -0.1% W -0.1%2024 S -0.1% W -0.1%2025 S -0.0% W -0.0</t>
  </si>
  <si>
    <t>0.5 MVA on 24/11/2020 at 18:30</t>
  </si>
  <si>
    <t>GUML - Gumlu (66/11kV)</t>
  </si>
  <si>
    <t>Transformer size is 1x66/11kV 0.5MVA ONAN;1x66/11kV 1MVA ONAN</t>
  </si>
  <si>
    <t>2021 W -0.2%, 2022 S -0.2% W -0.2%2023 S -1.0% W -1.0%2024 S -1.0% W -1.0%2025 S -1.1% W -1.1</t>
  </si>
  <si>
    <t>1.1 MVA on 16/06/2020 at 19:00</t>
  </si>
  <si>
    <t>159</t>
  </si>
  <si>
    <t>GUTH - Guthalungra (66/11kV)</t>
  </si>
  <si>
    <t>2021 W 0.0%, 2022 S -1.4% W -1.4%2023 S -2.0% W -2.0%2024 S -2.0% W -2.0%2025 S -2.0% W -2.0</t>
  </si>
  <si>
    <t>0.4 MVA on 01/07/2020 at 18:30</t>
  </si>
  <si>
    <t>8750</t>
  </si>
  <si>
    <t>HAPU - Haughton (66/11kV)</t>
  </si>
  <si>
    <t>Transformer size is 1x66/11kV 2.5MVA ONAN;1x66/11kV 4MVA ONAN</t>
  </si>
  <si>
    <t>2021 W 0.3%, 2022 S 1.0% W 1.0%, 2023 S 0.3% W 0.3%, 2024 S 0.3% W 0.3%, 2025 S 0.2% W 0.2%</t>
  </si>
  <si>
    <t>1.2 MVA on 09/12/2020 at 20:30</t>
  </si>
  <si>
    <t>181</t>
  </si>
  <si>
    <t>HELE - Helenvale (66/22kV)</t>
  </si>
  <si>
    <t>Transformer size is 1x66/22kV 5MVA ONAN</t>
  </si>
  <si>
    <t>0.8 MVA on 19/01/2021 at 19:30</t>
  </si>
  <si>
    <t>20</t>
  </si>
  <si>
    <t>HEPA - Hermit Park (66/11kV)</t>
  </si>
  <si>
    <t>Transformer size is 2x66/11kV 15/20/25MVA ONAN/ONAF/ODAF</t>
  </si>
  <si>
    <t>2021 W 0.0%, 2022 S -0.4% W -0.4%2023 S -0.7% W -0.7%2024 S -0.6% W -0.6%2025 S -0.9% W -0.9</t>
  </si>
  <si>
    <t>19.2 MVA on 08/02/2021 at 15:30</t>
  </si>
  <si>
    <t>HIGH - Highfields (33/11kV)</t>
  </si>
  <si>
    <t>2021 W 0.6%, 2022 S 0.1% W 0.1%, 2023 S 0.3% W 0.3%, 2024 S 0.6% W 0.6%, 2025 S 0.3% W 0.3%</t>
  </si>
  <si>
    <t>3.8 MVA on 14/07/2020 at 19:00</t>
  </si>
  <si>
    <t>32</t>
  </si>
  <si>
    <t>HILL - Hillsborough (66/11kV)</t>
  </si>
  <si>
    <t>Transformer size is 1x66/11kV 0.05MVA ONAN</t>
  </si>
  <si>
    <t>0.1 MVA on 01/01/2021 at 17:00</t>
  </si>
  <si>
    <t>8742.5</t>
  </si>
  <si>
    <t>HOHI - Home Hill (66/11kV)</t>
  </si>
  <si>
    <t>Capacity of commissioned Embedded Generation (with Connection Agreements) is 15.1 MVA</t>
  </si>
  <si>
    <t>2021 W -0.2%, 2022 S 0.1% W 0.1%, 2023 S -0.4% W -0.4%2024 S -0.4% W -0.4%2025 S -0.5% W -0.5</t>
  </si>
  <si>
    <t>13 MVA on 21/12/2020 at 19:00</t>
  </si>
  <si>
    <t>HOWA - Howard (66/11kV)</t>
  </si>
  <si>
    <t>Transformer size is 2x62/11kV 7.5MVA ONAN;1x66/11kV 12.5MVA ONAN</t>
  </si>
  <si>
    <t>2021 W 1.2%, 2022 S 0.4% W 0.4%, 2023 S 0.6% W 0.6%, 2024 S 0.9% W 0.9%, 2025 S 1.1% W 1.1%</t>
  </si>
  <si>
    <t>9.1 MVA on 22/02/2021 at 18:30</t>
  </si>
  <si>
    <t>HUGH - Hughenden (66/33kV)</t>
  </si>
  <si>
    <t>Transformer size is 1x66/33/6.6kV 7.5/10MVA ONAF/ONAN;1x66/33/6.6kV7.5/10MVA ONAF/ONAN</t>
  </si>
  <si>
    <t>Capacity of commissioned Embedded Generation (with Connection Agreements) is 10.0 MVA</t>
  </si>
  <si>
    <t>2021 W -0.4%, 2022 S -0.9% W -0.9%2023 S -1.3% W -1.3%2024 S -0.8% W -0.8%2025 S -0.7% W -0.7</t>
  </si>
  <si>
    <t>4.3 MVA on 02/12/2020 at 19:00</t>
  </si>
  <si>
    <t>ILBI - Ilbilbie (33/11kV)</t>
  </si>
  <si>
    <t>2021 W -0.3%, 2022 S 0.5% W 0.5%, 2023 S -0.9% W -0.9%2024 S -0.5% W -0.5%2025 S 0.1% W 0.1%</t>
  </si>
  <si>
    <t>0.7 MVA on 20/12/2020 at 19:00</t>
  </si>
  <si>
    <t>INGH - Ingham (66/11kV)</t>
  </si>
  <si>
    <t>2021 W -0.6%, 2022 S -0.7% W -0.7%2023 S -1.4% W -1.4%2024 S -1.2% W -1.2%2025 S -1.3% W -1.3</t>
  </si>
  <si>
    <t>10.7 MVA on 08/02/2021 at 15:30</t>
  </si>
  <si>
    <t>51.5</t>
  </si>
  <si>
    <t>ISIS - Isis BSP (132/66kV)</t>
  </si>
  <si>
    <t>QTBC - Teebar Creek TCP</t>
  </si>
  <si>
    <t>Transformer size is 1x132/66/11kV 80/100MVA ONAN/ODAN;1x132/66kV 34/42.5/64MVA ONAN/ODAN/ODAF</t>
  </si>
  <si>
    <t>Capacity of commissioned Embedded Generation (with Connection Agreements) is 91.8 MVA</t>
  </si>
  <si>
    <t>54.4 MVA on 22/02/2021 at 18:30</t>
  </si>
  <si>
    <t>JAND - Jandowae (33/11kV)</t>
  </si>
  <si>
    <t>Transformer size is 1x33/11 3.15MVA ONAN;1x33/11kV 0.75MVA ONAN(Standby)</t>
  </si>
  <si>
    <t>2021 W 0.4%, 2022 S -0.2% W -0.2%2023 S -0.1% W -0.1%2024 S 0.0% W 0.0%, 2025 S 0.3% W 0.3%</t>
  </si>
  <si>
    <t>1.6 MVA on 02/12/2020 at 18:00</t>
  </si>
  <si>
    <t>JARV - Jarvisfield (66/11kV)</t>
  </si>
  <si>
    <t>2021 W -0.0%, 2022 S 0.2% W 0.2%, 2023 S -0.2% W -0.2%2024 S -0.2% W -0.2%2025 S -0.2% W -0.2</t>
  </si>
  <si>
    <t>6 MVA on 15/12/2020 at 18:30</t>
  </si>
  <si>
    <t>JUCR - Julia Creek (66/33kV)</t>
  </si>
  <si>
    <t>Transformer size is 1x66/33kV 7.5/6.3MVA ONAF/ONAN</t>
  </si>
  <si>
    <t>2021 W -0.2%, 2022 S -0.3% W -0.3%2023 S -0.8% W -0.8%2024 S -0.7% W -0.7%2025 S -0.5% W -0.5</t>
  </si>
  <si>
    <t>2.9 MVA on 03/12/2020 at 18:30</t>
  </si>
  <si>
    <t>JUPO - Jubilee Pocket (66/11kV)</t>
  </si>
  <si>
    <t>Transformer size is 1x66/11kV 19/26/32MVA ONAN/ODAN/ODAF</t>
  </si>
  <si>
    <t>2021 W 1.3%, 2022 S 1.3% W 1.3%, 2023 S 1.0% W 1.0%, 2024 S 1.1% W 1.1%, 2025 S 1.1% W 1.1%</t>
  </si>
  <si>
    <t>4.6 MVA on 08/02/2021 at 18:30</t>
  </si>
  <si>
    <t>364</t>
  </si>
  <si>
    <t>KAIM - Kaimkillenbun (33/11kV)</t>
  </si>
  <si>
    <t>Transformer size is 1x33/11kV 1MVA ONAN;1x33/11kV 1MVA ONAN(Standby)</t>
  </si>
  <si>
    <t>2021 W 0.4%, 2022 S -0.1% W -0.1%2023 S 0.4% W 0.4%, 2024 S 0.5% W 0.5%, 2025 S 0.7% W 0.7%</t>
  </si>
  <si>
    <t>0.9 MVA on 06/12/2020 at 20:00</t>
  </si>
  <si>
    <t>No</t>
  </si>
  <si>
    <t xml:space="preserve">Note: Slight NCC rating exceedance, monitor future loads. </t>
  </si>
  <si>
    <t>KALA - Kalamia (66/11kV)</t>
  </si>
  <si>
    <t>Transformer size is 1x66/11kV 7.5/10MVA ONAN/ONAF</t>
  </si>
  <si>
    <t>Capacity of commissioned Embedded Generation (with Connection Agreements) is 11.3 MVA</t>
  </si>
  <si>
    <t>2021 W 0.0%, 2022 S 0.6% W 0.6%, 2023 S -0.2% W -0.2%2024 S -0.2% W -0.2%2025 S -0.4% W -0.4</t>
  </si>
  <si>
    <t>4.6 MVA on 22/11/2020 at 19:00</t>
  </si>
  <si>
    <t>19</t>
  </si>
  <si>
    <t>KECE - Kelsey Creek East (66/11kV)</t>
  </si>
  <si>
    <t>Transformer size is 1x66/11kV 12.5/16MVA ONAN/ONAF;1x66/11kV 16/20MVA ONAN/ONAF</t>
  </si>
  <si>
    <t>2021 W 0.5%, 2022 S 0.5% W 0.5%, 2023 S 0.3% W 0.3%, 2024 S 0.3% W 0.3%, 2025 S 0.3% W 0.3%</t>
  </si>
  <si>
    <t>14.7 MVA on 02/12/2020 at 19:00</t>
  </si>
  <si>
    <t>KESP - Kearneys Spring (110/11kV)</t>
  </si>
  <si>
    <t>QMRG - Middle Ridge (Ergon) TCP</t>
  </si>
  <si>
    <t>Transformer size is 2x110/11kV 30/40MVA ONAN/ONAF</t>
  </si>
  <si>
    <t>2021 W -0.7%, 2022 S -1.3% W -1.3%2023 S -0.5% W -0.5%2024 S 0.2% W 0.2%, 2025 S 0.0% W 0.0%</t>
  </si>
  <si>
    <t>27.5 MVA on 14/07/2020 at 18:00</t>
  </si>
  <si>
    <t>KIDS - Kidston (132/6.6kV)</t>
  </si>
  <si>
    <t>Transformer size is 2x132/6.6kV 20MVA ONAN</t>
  </si>
  <si>
    <t>2021 W 0.0%, 2022 S 0.2% W 0.2%, 2023 S -0.1% W -0.1%2024 S -0.1% W -0.1%2025 S -0.1% W -0.1</t>
  </si>
  <si>
    <t>0.3 MVA on 05/01/2021 at 16:00</t>
  </si>
  <si>
    <t>KILK - Kilkivan BSP (132/66kV)</t>
  </si>
  <si>
    <t>QWLN - Woolooga TCP</t>
  </si>
  <si>
    <t>Transformer size is 1x132/66/11kV 25/34MVA ONAF;1x132/66kV 15/18MVA ONAF/ONB(Standby)</t>
  </si>
  <si>
    <t>16 MVA on 02/12/2020 at 19:00</t>
  </si>
  <si>
    <t>28</t>
  </si>
  <si>
    <t>KILL - Killarney (33/11kV)</t>
  </si>
  <si>
    <t>2021 W 1.8%, 2022 S -0.1% W -0.1%2023 S -0.4% W -0.4%2024 S -0.4% W -0.4%2025 S -0.4% W -0.4</t>
  </si>
  <si>
    <t>2.1 MVA on 28/07/2020 at 07:30</t>
  </si>
  <si>
    <t>KING - Kingaroy (66/11kV)</t>
  </si>
  <si>
    <t>Transformer size is 2x66/11kV 20/25/27MVA ONAN/ONAF</t>
  </si>
  <si>
    <t>2021 W 0.1%, 2022 S -0.6% W -0.6%2023 S -0.9% W -0.9%2024 S -0.8% W -0.8%2025 S -0.6% W -0.6</t>
  </si>
  <si>
    <t>25.9 MVA on 02/12/2020 at 16:30</t>
  </si>
  <si>
    <t>KIRK - Kirknie (66/11kV)</t>
  </si>
  <si>
    <t>Transformer size is 1x66/11kV 10MVA ONAN</t>
  </si>
  <si>
    <t>2021 W -0.4%, 2022 S 0.6% W 0.6%, 2023 S -0.2% W -0.2%2024 S -0.2% W -0.2%2025 S -0.4% W -0.4</t>
  </si>
  <si>
    <t>8.1 MVA on 02/12/2020 at 22:30</t>
  </si>
  <si>
    <t>62</t>
  </si>
  <si>
    <t>KITO - Kilkivan Town (66/11kV)</t>
  </si>
  <si>
    <t>KILK - Kilkivan BSP</t>
  </si>
  <si>
    <t>Transformer size is 2x62/11kV 1MVA ON</t>
  </si>
  <si>
    <t>2021 W 0.5%, 2022 S -0.4% W -0.4%2023 S -0.6% W -0.6%2024 S -0.4% W -0.4%2025 S -0.7% W -0.7</t>
  </si>
  <si>
    <t>0.9 MVA on 05/07/2020 at 19:00</t>
  </si>
  <si>
    <t>KOCR - Kogan Creek (33/11kV)</t>
  </si>
  <si>
    <t>Transformer size is 1xKOCR TFR1-66/33KV TRANSF 1</t>
  </si>
  <si>
    <t>2021 W 0.5%, 2022 S -1.7% W -1.7%2023 S -0.9% W -0.9%2024 S -0.3% W -0.3%2025 S -0.4% W -0.4</t>
  </si>
  <si>
    <t>0.4 MVA on 02/12/2020 at 23:00</t>
  </si>
  <si>
    <t>69</t>
  </si>
  <si>
    <t>KOUM - Koumala (33/11kV)</t>
  </si>
  <si>
    <t>2021 W 0.4%, 2022 S 0.8% W 0.8%, 2023 S 0.6% W 0.6%, 2024 S 0.6% W 0.6%, 2025 S 0.7% W 0.7%</t>
  </si>
  <si>
    <t>1.4 MVA on 06/12/2020 at 20:00</t>
  </si>
  <si>
    <t>LACR - Lakes Creek (66/11kV)</t>
  </si>
  <si>
    <t>Transformer size is 2x66/11kV 16/20MVA ONAN/ONAF</t>
  </si>
  <si>
    <t>2021 W -0.1%, 2022 S 0.2% W 0.2%, 2023 S -0.5% W -0.5%2024 S -0.5% W -0.5%2025 S -0.7% W -0.7</t>
  </si>
  <si>
    <t>13.9 MVA on 22/02/2021 at 17:30</t>
  </si>
  <si>
    <t>LAKE - Lakeland (66/22kV)</t>
  </si>
  <si>
    <t>Transformer size is 2x20MVA</t>
  </si>
  <si>
    <t>2021 W 0.1%, 2022 S 0.0% W 0.0%, 2023 S -0.9% W -0.9%2024 S -0.4% W -0.4%2025 S -0.2% W -0.2</t>
  </si>
  <si>
    <t>1.5 MVA on 01/12/2020 at 17:30</t>
  </si>
  <si>
    <t>LANN - Lannercost (66/11kV)</t>
  </si>
  <si>
    <t>2021 W -0.4%, 2022 S -0.5% W -0.5%2023 S -0.7% W -0.7%2024 S -0.7% W -0.7%2025 S -0.7% W -0.7</t>
  </si>
  <si>
    <t>1.8 MVA on 24/02/2021 at 19:00</t>
  </si>
  <si>
    <t>LAQU - Laguna Quays (66/11kV)</t>
  </si>
  <si>
    <t>2021 W 0.6%, 2022 S 0.5% W 0.5%, 2023 S 0.4% W 0.4%, 2024 S 0.6% W 0.6%, 2025 S 0.6% W 0.6%</t>
  </si>
  <si>
    <t>1.9 MVA on 21/12/2020 at 19:00</t>
  </si>
  <si>
    <t>LARO - Skid D (Landing Road) (66/11kV)</t>
  </si>
  <si>
    <t>T130 - Boat Creek BSP</t>
  </si>
  <si>
    <t>Transformer size is 1x66/11kV 10MVA Skid Transformer ONAN</t>
  </si>
  <si>
    <t>1.5 MVA on 22/02/2021 at 15:30</t>
  </si>
  <si>
    <t>62.5</t>
  </si>
  <si>
    <t>LITT - Littlemore (66/11kV)</t>
  </si>
  <si>
    <t>Transformer size is 1x66/11kV 2MVA ON;1x66/11kV 2MVA ON(Standby)</t>
  </si>
  <si>
    <t>2021 W 0.8%, 2022 S 0.8% W 0.8%, 2023 S 0.5% W 0.5%, 2024 S 0.5% W 0.5%, 2025 S 0.5% W 0.5%</t>
  </si>
  <si>
    <t>0.5 MVA on 06/12/2020 at 19:00</t>
  </si>
  <si>
    <t>LOCR - Louisa Creek (33/11kV)</t>
  </si>
  <si>
    <t>T176 - Louisa Creek BSP</t>
  </si>
  <si>
    <t>Transformer size is 1x33/11kV 6.3MVA ONAN</t>
  </si>
  <si>
    <t>2021 W 0.9%, 2022 S 0.8% W 0.8%, 2023 S 0.7% W 0.7%, 2024 S 0.8% W 0.8%, 2025 S 0.9% W 0.9%</t>
  </si>
  <si>
    <t>2.4 MVA on 07/02/2021 at 18:30</t>
  </si>
  <si>
    <t>LONG - Longreach (66/22kV)</t>
  </si>
  <si>
    <t>2021 W -0.8%, 2022 S -0.7% W -0.7%2023 S -1.0% W -1.0%2024 S -0.9% W -0.9%2025 S -0.8% W -0.8</t>
  </si>
  <si>
    <t>9.4 MVA on 01/12/2020 at 18:00</t>
  </si>
  <si>
    <t>LUCI - Lucinda (66/11kV)</t>
  </si>
  <si>
    <t>Transformer size is 1x66/11kV 5/4MVA ONAF/ONAN</t>
  </si>
  <si>
    <t>2021 W -0.2%, 2022 S 0.0% W 0.0%, 2023 S -0.2% W -0.2%2024 S -0.2% W -0.2%2025 S -0.2% W -0.2</t>
  </si>
  <si>
    <t>3 MVA on 01/01/2021 at 20:00</t>
  </si>
  <si>
    <t>34</t>
  </si>
  <si>
    <t>LYLA - Lyndley Lane (33/22kV)</t>
  </si>
  <si>
    <t>Transformer size is 1x33/22kV 0.3MVA ONAN;1x33/22kV 0.75MVA ONAN</t>
  </si>
  <si>
    <t>2021 W 0.3%, 2022 S 0.3% W 0.3%, 2023 S 0.1% W 0.1%, 2024 S 0.2% W 0.2%, 2025 S 0.3% W 0.3%</t>
  </si>
  <si>
    <t>0.6 MVA on 07/02/2021 at 18:30</t>
  </si>
  <si>
    <t>MACI - Maryborough City (66/11kV)</t>
  </si>
  <si>
    <t>Transformer size is 2x66/11kV 14/19MVA ONAN/ONAF</t>
  </si>
  <si>
    <t>Capacity of commissioned Embedded Generation (with Connection Agreements) is 3.0 MVA</t>
  </si>
  <si>
    <t>2021 W -0.4%, 2022 S -0.5% W -0.5%2023 S -0.9% W -0.9%2024 S -0.8% W -0.8%2025 S -1.2% W -1.2</t>
  </si>
  <si>
    <t>15 MVA on 08/12/2020 at 13:30</t>
  </si>
  <si>
    <t>MACK - Mackay BSP (132/33kV)</t>
  </si>
  <si>
    <t>QMKA - Mackay TCP</t>
  </si>
  <si>
    <t>Transformer size is 1x11/33kV Gas Turbine Generation Transform-GENERAT;1xMACK TX NO 1-132/33KV TRANSF 1;1xMACK TX NO 2-132/33KV TRANSF 2;1xMACK TX NO 3-132/33KV TRANSF 3</t>
  </si>
  <si>
    <t>Capacity of commissioned Embedded Generation (with Connection Agreements) is 54.5 MVA</t>
  </si>
  <si>
    <t>87.3 MVA on 08/02/2021 at 15:30</t>
  </si>
  <si>
    <t>MACN - Macknade (66/11kV)</t>
  </si>
  <si>
    <t>Transformer size is 1x6.3MVA 66kV Transformer;1x66/11kV 8/10MVA ONAN/ONAF</t>
  </si>
  <si>
    <t>Capacity of commissioned Embedded Generation (with Connection Agreements) is 8.8 MVA</t>
  </si>
  <si>
    <t>2021 W -0.4%, 2022 S -0.2% W -0.2%2023 S -0.7% W -0.7%2024 S -0.7% W -0.7%2025 S -0.8% W -0.8</t>
  </si>
  <si>
    <t>3.4 MVA on 23/07/2020 at 18:30</t>
  </si>
  <si>
    <t>MACT - Mackay City (33/11kV)</t>
  </si>
  <si>
    <t>Transformer size is 2x15/20MVA ONAN/ONAF 33/11kV;1x33/11kV 10/12.5MVA ONAN/ONAF;1x33/11kV 12.5MVA ON</t>
  </si>
  <si>
    <t>2021 W -0.5%, 2022 S -1.4% W -1.4%2023 S -1.3% W -1.3%2024 S -1.1% W -1.1%2025 S -1.3% W -1.3</t>
  </si>
  <si>
    <t>14.6 MVA on 23/02/2021 at 16:30</t>
  </si>
  <si>
    <t>MAFU - Max Fulton (66/11kV)</t>
  </si>
  <si>
    <t>Transformer size is 2x66/11kV 21/26.25/35MVA ONAN/ODAN/ODAF</t>
  </si>
  <si>
    <t>2021 W -0.3%, 2022 S 0.1% W 0.1%, 2023 S -0.6% W -0.6%2024 S -0.5% W -0.5%2025 S -0.6% W -0.6</t>
  </si>
  <si>
    <t>13 MVA on 08/02/2021 at 15:30</t>
  </si>
  <si>
    <t>MALC - Malchi (66/11kV)</t>
  </si>
  <si>
    <t>2021 W 1.2%, 2022 S 0.8% W 0.8%, 2023 S 1.0% W 1.0%, 2024 S 1.2% W 1.2%, 2025 S 1.2% W 1.2%</t>
  </si>
  <si>
    <t>19.9 MVA on 22/02/2021 at 18:00</t>
  </si>
  <si>
    <t>MARE - Mareeba (66/22kV)</t>
  </si>
  <si>
    <t>Transformer size is 2x66/22kV 20/25MVA ONAN/ONAF</t>
  </si>
  <si>
    <t>2021 W 0.7%, 2022 S 0.7% W 0.7%, 2023 S 0.4% W 0.4%, 2024 S 0.4% W 0.4%, 2025 S 0.4% W 0.4%</t>
  </si>
  <si>
    <t>21.2 MVA on 23/12/2020 at 17:30</t>
  </si>
  <si>
    <t>MARY - Maryborough BSP (132/66kV)</t>
  </si>
  <si>
    <t>Transformer size is 2x132/66/11kV 80/100MVA ONAN/ODAN;1x132/66kV 64/80/90MVA ONAN/ODAN/ODAF</t>
  </si>
  <si>
    <t>Capacity of commissioned Embedded Generation (with Connection Agreements) is 78.4 MVA</t>
  </si>
  <si>
    <t>124.7 MVA on 22/02/2021 at 18:00</t>
  </si>
  <si>
    <t>MASO - Marian South (66/11kV)</t>
  </si>
  <si>
    <t>Transformer size is 1x66/11kV 8/10MVA ONAF</t>
  </si>
  <si>
    <t>Capacity of commissioned Embedded Generation (with Connection Agreements) is 23.4 MVA</t>
  </si>
  <si>
    <t>2021 W 0.3%, 2022 S 0.2% W 0.2%, 2023 S 0.1% W 0.1%, 2024 S 0.2% W 0.2%, 2025 S 0.2% W 0.2%</t>
  </si>
  <si>
    <t>6.2 MVA on 20/12/2020 at 19:00</t>
  </si>
  <si>
    <t>MCCR - McKinley Creek (66/11kV)</t>
  </si>
  <si>
    <t>Transformer size is 1x66/11kV 5/6.3MVA ONAN/ONAF;1xMCCR 66/11KV 5/6.3MVA ONAF</t>
  </si>
  <si>
    <t>2021 W 0.8%, 2022 S 0.6% W 0.6%, 2023 S 0.5% W 0.5%, 2024 S 0.6% W 0.6%, 2025 S 0.6% W 0.6%</t>
  </si>
  <si>
    <t>3.6 MVA on 23/12/2020 at 19:00</t>
  </si>
  <si>
    <t>MEAD - Meadowvale (66/11kV)</t>
  </si>
  <si>
    <t>Transformer size is 1x66/11kV 12/14MVA ONAN/ONAF;1x62/11kV 7.5MVA ONAN(Standby)</t>
  </si>
  <si>
    <t>2021 W 0.2%, 2022 S -0.1% W -0.1%2023 S -0.1% W -0.1%2024 S 0.0% W 0.0%, 2025 S -0.1% W -0.1</t>
  </si>
  <si>
    <t>9.1 MVA on 16/11/2020 at 18:30</t>
  </si>
  <si>
    <t>MEAN - Meandarra (33/22kV)</t>
  </si>
  <si>
    <t>COLU - Columboola BSP</t>
  </si>
  <si>
    <t>Transformer size is 1x33/22/0.415kV 1MVA ONAN;1x33/22/0.415kV 1MVA ONAN(Standby)</t>
  </si>
  <si>
    <t>2021 W 0.0%, 2022 S 0.0% W 0.0%, 2023 S -0.2% W -0.2%2024 S -0.2% W -0.2%2025 S -0.1% W -0.1</t>
  </si>
  <si>
    <t>0.9 MVA on 30/11/2020 at 19:00</t>
  </si>
  <si>
    <t>Note: Slight NCC rating exceedance , monitor future loads</t>
  </si>
  <si>
    <t>MERI - Merinda (66/11kV)</t>
  </si>
  <si>
    <t>Transformer size is 1x66/11kV 6.3MVA ONAN;1x66/11kV 8/10MVA ONAN/ONAF(Standby)</t>
  </si>
  <si>
    <t>2021 W -0.4%, 2022 S 0.3% W 0.3%, 2023 S -0.7% W -0.7%2024 S -0.7% W -0.7%2025 S -0.9% W -0.9</t>
  </si>
  <si>
    <t>9.1 MVA on 20/08/2020 at 17:00</t>
  </si>
  <si>
    <t>173.5</t>
  </si>
  <si>
    <t>MERN - Meringandan (33/11kV)</t>
  </si>
  <si>
    <t>Transformer size is 2x33/11kV 6.3MVA ONAN</t>
  </si>
  <si>
    <t>2021 W 1.2%, 2022 S -0.2% W -0.2%2023 S 0.2% W 0.2%, 2024 S 0.5% W 0.5%, 2025 S 0.4% W 0.4%</t>
  </si>
  <si>
    <t>11.4 MVA on 02/12/2020 at 18:00</t>
  </si>
  <si>
    <t>MICO - Miles-Condamine (33/22kV)</t>
  </si>
  <si>
    <t>Transformer size is 1x33/22kV 0.75MVA ON;1x33/22kV 0.75MVA ONAN</t>
  </si>
  <si>
    <t>2021 W 0.0%, 2022 S 0.1% W 0.1%, 2023 S -0.1% W -0.1%2024 S -0.1% W -0.1%2025 S -0.1% W -0.1</t>
  </si>
  <si>
    <t>0.7 MVA on 30/11/2020 at 19:30</t>
  </si>
  <si>
    <t>MIDD - Middlemount (66/22kV)</t>
  </si>
  <si>
    <t>Transformer size is 2x66/22kV 5/7MVA ONAN</t>
  </si>
  <si>
    <t>2021 W -0.1%, 2022 S 0.2% W 0.2%, 2023 S -0.3% W -0.3%2024 S -0.3% W -0.3%2025 S -0.5% W -0.5</t>
  </si>
  <si>
    <t>5.2 MVA on 07/12/2020 at 19:00</t>
  </si>
  <si>
    <t>MILC - Millchester (66/11kV)</t>
  </si>
  <si>
    <t>2021 W 0.1%, 2022 S 0.1% W 0.1%, 2023 S -0.1% W -0.1%2024 S -0.1% W -0.1%2025 S 0.0% W 0.0%</t>
  </si>
  <si>
    <t>5.8 MVA on 02/12/2020 at 18:00</t>
  </si>
  <si>
    <t>MILE - Miles (33/11kV)</t>
  </si>
  <si>
    <t>Transformer size is 1x33/11kV 5/6.3MVA ONAN;1x33/11KV 1.5MVA ONAN(Standby)</t>
  </si>
  <si>
    <t>2021 W 0.0%, 2022 S -1.3% W -1.3%2023 S -1.5% W -1.5%2024 S -0.9% W -0.9%2025 S -0.9% W -0.9</t>
  </si>
  <si>
    <t>3.8 MVA on 02/12/2020 at 18:30</t>
  </si>
  <si>
    <t>MILL - Millaroo (66/11kV)</t>
  </si>
  <si>
    <t>2021 W -0.1%, 2022 S 0.5% W 0.5%, 2023 S -0.3% W -0.3%2024 S -0.3% W -0.3%2025 S -0.4% W -0.4</t>
  </si>
  <si>
    <t>2.4 MVA on 08/12/2020 at 18:00</t>
  </si>
  <si>
    <t>29</t>
  </si>
  <si>
    <t>MILM - Millmerran (33/11kV)</t>
  </si>
  <si>
    <t>2021 W 0.1%, 2022 S -0.3% W -0.3%2023 S -0.6% W -0.6%2024 S -0.4% W -0.4%2025 S -0.3% W -0.3</t>
  </si>
  <si>
    <t>4.3 MVA on 02/12/2020 at 17:00</t>
  </si>
  <si>
    <t>5391</t>
  </si>
  <si>
    <t>MING - Mingela (66/11kV)</t>
  </si>
  <si>
    <t>Transformer size is 1xMING TX NO 1-66/11KV 0.25MVA</t>
  </si>
  <si>
    <t>0.3 MVA on 01/01/2021 at 17:00</t>
  </si>
  <si>
    <t>1957.5</t>
  </si>
  <si>
    <t>MIRA - Mirani (66/11kV)</t>
  </si>
  <si>
    <t>2021 W 0.3%, 2022 S 0.5% W 0.5%, 2023 S 0.1% W 0.1%, 2024 S 0.2% W 0.2%, 2025 S 0.2% W 0.2%</t>
  </si>
  <si>
    <t>3 MVA on 13/03/2021 at 18:30</t>
  </si>
  <si>
    <t>MITC - Mitchell (33/11kV)</t>
  </si>
  <si>
    <t>T083 - Roma 33kV BSP</t>
  </si>
  <si>
    <t>Transformer size is 3x33/11kV 0.75MVA ON</t>
  </si>
  <si>
    <t>2021 W -0.4%, 2022 S -1.0% W -1.0%2023 S -1.3% W -1.3%2024 S -0.9% W -0.9%2025 S -0.5% W -0.5</t>
  </si>
  <si>
    <t>2.2 MVA on 02/12/2020 at 18:30</t>
  </si>
  <si>
    <t>MIVA - Miriam Vale (66/22kV)</t>
  </si>
  <si>
    <t>2021 W 0.2%, 2022 S -0.4% W -0.4%2023 S -0.3% W -0.3%2024 S -0.1% W -0.1%2025 S -0.2% W -0.2</t>
  </si>
  <si>
    <t>2.8 MVA on 22/02/2021 at 18:30</t>
  </si>
  <si>
    <t>235.5</t>
  </si>
  <si>
    <t>MLEP - Mount Leyshon Pump (66/11kV)</t>
  </si>
  <si>
    <t>Transformer size is 1x66/11kV 0.5MVA</t>
  </si>
  <si>
    <t>635</t>
  </si>
  <si>
    <t>MOBA - Mt Bassett (33/11kV)</t>
  </si>
  <si>
    <t>Transformer size is 1x33/11kV 10MVA ONAN;2x33/11kV 12.5MVA ONAN</t>
  </si>
  <si>
    <t>2021 W 0.4%, 2022 S 0.6% W 0.6%, 2023 S 0.1% W 0.1%, 2024 S 0.2% W 0.2%, 2025 S 0.2% W 0.2%</t>
  </si>
  <si>
    <t>11.5 MVA on 08/02/2021 at 18:30</t>
  </si>
  <si>
    <t>MODA - Monduran Dam (66/11kV)</t>
  </si>
  <si>
    <t>Transformer size is 1xMODA TX NO 2-66/11/3.3KV TRANSF 2(Standby);1xMODA TX NO 1-66/11/3.3KV TRANSF 1</t>
  </si>
  <si>
    <t>2021 W 0.7%, 2022 S -2.8% W -2.8%2023 S -1.5% W -1.5%2024 S 0.0% W 0.0%, 2025 S 1.6% W 1.6%</t>
  </si>
  <si>
    <t>0.1 MVA on 29/06/2020 at 16:30</t>
  </si>
  <si>
    <t>MOFO - Mount Fox (66/33kV)</t>
  </si>
  <si>
    <t>Transformer size is 1x66/11kV 0.63MVA ONAN</t>
  </si>
  <si>
    <t>2021 W -0.4%, 2022 S -0.4% W -0.4%2023 S -0.3% W -0.3%2024 S -0.4% W -0.4%2025 S -0.1% W -0.1</t>
  </si>
  <si>
    <t>1</t>
  </si>
  <si>
    <t>MOGA - Mt Garnet (66/22kV)</t>
  </si>
  <si>
    <t>Transformer size is 2x66/22kV 4MVA ONAN</t>
  </si>
  <si>
    <t>2021 W 0.0%, 2022 S -0.1% W -0.1%2023 S -1.1% W -1.1%2024 S -1.1% W -1.1%2025 S -1.4% W -1.4</t>
  </si>
  <si>
    <t>2.1 MVA on 07/12/2020 at 16:00</t>
  </si>
  <si>
    <t>MOMO - Mt Molloy (66/22kV)</t>
  </si>
  <si>
    <t>Transformer size is 1x66/22kV 10/12.5MVA ONAN/ONAF;1x66/22kV 1.5MVA ONAN(Standby)</t>
  </si>
  <si>
    <t>2021 W 0.3%, 2022 S 0.4% W 0.4%, 2023 S -0.2% W -0.2%2024 S -0.1% W -0.1%2025 S -0.1% W -0.1</t>
  </si>
  <si>
    <t>1.4 MVA on 22/12/2020 at 19:00</t>
  </si>
  <si>
    <t>MOMR - Mt Morgan (66/11kV)</t>
  </si>
  <si>
    <t>Transformer size is 2x66/11kV 5/6.25MVA ONAN/ONAF</t>
  </si>
  <si>
    <t>2021 W 0.0%, 2022 S -0.1% W -0.1%2023 S -0.2% W -0.2%2024 S -0.0% W -0.0%2025 S 0.1% W 0.1%</t>
  </si>
  <si>
    <t>3.2 MVA on 21/02/2021 at 20:30</t>
  </si>
  <si>
    <t>MOMW - Mt Mowbullan (33/11kV)</t>
  </si>
  <si>
    <t>Transformer size is 1x33/11kV 1MVA ON</t>
  </si>
  <si>
    <t>2021 W 0.5%, 2022 S 1.5% W 1.5%, 2023 S 0.3% W 0.3%, 2024 S 0.3% W 0.3%, 2025 S 0.1% W 0.1%</t>
  </si>
  <si>
    <t>0.7 MVA on 04/07/2020 at 19:00</t>
  </si>
  <si>
    <t>MONT - Monto (66/11kV)</t>
  </si>
  <si>
    <t>Transformer size is 2x66/11kV 6.25MVA ONAN</t>
  </si>
  <si>
    <t>2021 W 0.0%, 2022 S 0.3% W 0.3%, 2023 S -0.2% W -0.2%2024 S -0.2% W -0.2%2025 S -0.2% W -0.2</t>
  </si>
  <si>
    <t>5.5 MVA on 06/12/2020 at 19:00</t>
  </si>
  <si>
    <t>MOOR - Moorvale (66/11kV)</t>
  </si>
  <si>
    <t>T198 - Broadlea BSP</t>
  </si>
  <si>
    <t>Transformer size is 1x66/11kV 7.5/10MVA ON/OB</t>
  </si>
  <si>
    <t>2021 W 0.0%, 2022 S 0.4% W 0.4%, 2023 S -0.1% W -0.1%2024 S -0.2% W -0.2%2025 S -0.3% W -0.3</t>
  </si>
  <si>
    <t>5.8 MVA on 07/02/2021 at 19:00</t>
  </si>
  <si>
    <t>MOPA - Mona Park (66/11kV)</t>
  </si>
  <si>
    <t>2021 W -0.4%, 2022 S 0.6% W 0.6%, 2023 S -0.2% W -0.2%2024 S -0.3% W -0.3%2025 S -0.4% W -0.4</t>
  </si>
  <si>
    <t>5.5 MVA on 02/12/2020 at 18:30</t>
  </si>
  <si>
    <t>MORO - Mount Rooper (66/11kV)</t>
  </si>
  <si>
    <t>2021 W 0.0%, 2022 S -0.6% W -0.6%2023 S -0.3% W -0.3%2024 S -0.1% W -0.1%2025 S -0.1% W -0.1</t>
  </si>
  <si>
    <t>1.1 MVA on 24/03/2021 at 14:30</t>
  </si>
  <si>
    <t>85</t>
  </si>
  <si>
    <t>MOSI - Mt Sibley (33/11kV)</t>
  </si>
  <si>
    <t>Transformer size is 1x33/11kV 3MVA ON;1x33/11KV 5MVA ONAN</t>
  </si>
  <si>
    <t>2021 W 0.3%, 2022 S -1.1% W -1.1%2023 S -1.3% W -1.3%2024 S -1.2% W -1.2%2025 S -1.7% W -1.7</t>
  </si>
  <si>
    <t>5.4 MVA on 01/12/2020 at 17:30</t>
  </si>
  <si>
    <t>510</t>
  </si>
  <si>
    <t>MOSS - Mossman (66/22kV)</t>
  </si>
  <si>
    <t>2021 W 0.3%, 2022 S 0.0% W 0.0%, 2023 S -0.3% W -0.3%2024 S -0.0% W -0.0%2025 S -0.1% W -0.1</t>
  </si>
  <si>
    <t>6.8 MVA on 08/02/2021 at 18:30</t>
  </si>
  <si>
    <t>35.5</t>
  </si>
  <si>
    <t>MOUR - Moura (66/22kV)</t>
  </si>
  <si>
    <t>T027 - Moura BSP</t>
  </si>
  <si>
    <t>Transformer size is 2x11/22kV 7.5/10 MVA ONAN/ONAF</t>
  </si>
  <si>
    <t>2021 W -0.3%, 2022 S -0.0% W -0.0%2023 S -0.6% W -0.6%2024 S -0.6% W -0.6%2025 S -0.6% W -0.6</t>
  </si>
  <si>
    <t>8.1 MVA on 07/02/2021 at 19:00</t>
  </si>
  <si>
    <t>MURG - Murgon (66/11kV)</t>
  </si>
  <si>
    <t>Transformer size is 2x66/11kV 8.5/12.5MVA ONAN/ONAF</t>
  </si>
  <si>
    <t>2021 W 0.5%, 2022 S 0.2% W 0.2%, 2023 S -0.1% W -0.1%2024 S 0.0% W 0.0%, 2025 S 0.0% W 0.0%</t>
  </si>
  <si>
    <t>12.8 MVA on 02/12/2020 at 18:30</t>
  </si>
  <si>
    <t>MUTA - Mutarnee (66/11kV)</t>
  </si>
  <si>
    <t>Transformer size is 1x66/11kV 1MVA ON</t>
  </si>
  <si>
    <t>2021 W 0.2%, 2022 S 0.2% W 0.2%, 2023 S -0.1% W -0.1%2024 S 0.1% W 0.1%, 2025 S 0.2% W 0.2%</t>
  </si>
  <si>
    <t>0.4 MVA on 23/12/2020 at 20:00</t>
  </si>
  <si>
    <t>MUTO - Mundubbera Town (66/11kV)</t>
  </si>
  <si>
    <t>Transformer size is 1x66/11kV 16/20MVA ONAN/ONAF;1xMUTO 66/11kV 16/20MVA ONAF</t>
  </si>
  <si>
    <t>2021 W -0.2%, 2022 S 0.1% W 0.1%, 2023 S -0.5% W -0.5%2024 S -0.6% W -0.6%2025 S -0.6% W -0.6</t>
  </si>
  <si>
    <t>6.5 MVA on 02/12/2020 at 18:30</t>
  </si>
  <si>
    <t>NANA - Nanango (66/11kV)</t>
  </si>
  <si>
    <t>2021 W 0.8%, 2022 S 0.4% W 0.4%, 2023 S 0.3% W 0.3%, 2024 S 0.4% W 0.4%, 2025 S 0.3% W 0.3%</t>
  </si>
  <si>
    <t>7.7 MVA on 06/12/2020 at 18:00</t>
  </si>
  <si>
    <t>NAND - Nandi (33/11kV)</t>
  </si>
  <si>
    <t>Transformer size is 1x33/11 3.15MVA ON;1x33/11kV 1MVA ONAN</t>
  </si>
  <si>
    <t>2021 W 0.0%, 2022 S 0.0% W 0.0%, 2023 S -0.6% W -0.6%2024 S -0.7% W -0.7%2025 S -0.8% W -0.8</t>
  </si>
  <si>
    <t>1.2 MVA on 30/11/2020 at 17:30</t>
  </si>
  <si>
    <t>NEBO - Nebo (132/11kV)</t>
  </si>
  <si>
    <t>QNEB - Nebo TCP</t>
  </si>
  <si>
    <t>Transformer size is 1xNEBOSS 3T 132/11KV TRANSF 3 3T;1xNEBOSS TRANSF 4</t>
  </si>
  <si>
    <t>2021 W -0.1%, 2022 S 0.1% W 0.1%, 2023 S -0.4% W -0.4%2024 S -0.3% W -0.3%2025 S -0.3% W -0.3</t>
  </si>
  <si>
    <t>3.3 MVA on 02/12/2020 at 19:00</t>
  </si>
  <si>
    <t>NESM - Neil Smith (66/11kV)</t>
  </si>
  <si>
    <t>Transformer size is 2x66/11kV 15/20/25MVA ON/OB/OFB</t>
  </si>
  <si>
    <t>2021 W 0.1%, 2022 S 0.4% W 0.4%, 2023 S -0.5% W -0.5%2024 S -0.4% W -0.4%2025 S -0.5% W -0.5</t>
  </si>
  <si>
    <t>17.2 MVA on 24/03/2021 at 14:00</t>
  </si>
  <si>
    <t>25.5</t>
  </si>
  <si>
    <t>NOCL - North Cloncurry (66/11kV)</t>
  </si>
  <si>
    <t>Transformer size is 1x66/11kV 5/6.5MVA ONAN/ONAF;1x66/11kV 6.5/5MVA ONAF/ONAN</t>
  </si>
  <si>
    <t>2021 W -0.4%, 2022 S -0.1% W -0.1%2023 S -0.5% W -0.5%2024 S -0.6% W -0.6%2025 S -0.7% W -0.7</t>
  </si>
  <si>
    <t>4 MVA on 01/12/2020 at 18:30</t>
  </si>
  <si>
    <t>446</t>
  </si>
  <si>
    <t>NOMA - North Mackay (33/11kV)</t>
  </si>
  <si>
    <t>GZSA - Glenella ZS Accumulator</t>
  </si>
  <si>
    <t>Transformer size is 2x33/11kV 15/20MVA ONAN/ONAF</t>
  </si>
  <si>
    <t>2021 W 0.7%, 2022 S 0.4% W 0.4%, 2023 S 0.5% W 0.5%, 2024 S 0.7% W 0.7%, 2025 S 0.7% W 0.7%</t>
  </si>
  <si>
    <t>23.2 MVA on 08/02/2021 at 18:00</t>
  </si>
  <si>
    <t>18.5</t>
  </si>
  <si>
    <t>NORM - Normanton (66/22kV)</t>
  </si>
  <si>
    <t>Transformer size is 2xNORM 66/22/6.6KV 5MVA ONAN</t>
  </si>
  <si>
    <t>2021 W 0.0%, 2022 S -2.6% W -2.6%2023 S -1.3% W -1.3%2024 S -0.5% W -0.5%2025 S -0.4% W -0.4</t>
  </si>
  <si>
    <t>4.9 MVA on 03/12/2020 at 16:30</t>
  </si>
  <si>
    <t>NORW - Norwin (33/11kV)</t>
  </si>
  <si>
    <t>Transformer size is 2x7.5/10MVA ONAN/ONAF 33/11kV</t>
  </si>
  <si>
    <t>2021 W 0.0%, 2022 S -0.1% W -0.1%2023 S -0.6% W -0.6%2024 S -0.6% W -0.6%2025 S -0.6% W -0.6</t>
  </si>
  <si>
    <t>2.1 MVA on 30/11/2020 at 18:30</t>
  </si>
  <si>
    <t>NOST - North Street (33/11kV)</t>
  </si>
  <si>
    <t>Transformer size is 3x33/11kV 10MVA ONAN</t>
  </si>
  <si>
    <t>2021 W -0.1%, 2022 S -1.0% W -1.0%2023 S -1.1% W -1.1%2024 S -1.1% W -1.1%2025 S -1.0% W -1.0</t>
  </si>
  <si>
    <t>18.2 MVA on 10/08/2020 at 18:30</t>
  </si>
  <si>
    <t>OAKE - Oakey (33/11kV)</t>
  </si>
  <si>
    <t>T189 - Oakey BSP</t>
  </si>
  <si>
    <t>Transformer size is 2x33/11kV 20/25MVA ONAN/ONAF</t>
  </si>
  <si>
    <t>2021 W -0.5%, 2022 S -3.2% W -3.2%2023 S -2.7% W -2.7%2024 S -0.3% W -0.3%2025 S -0.3% W -0.3</t>
  </si>
  <si>
    <t>16.8 MVA on 02/12/2020 at 16:30</t>
  </si>
  <si>
    <t>OONN - Oonoonba (66/11kV)</t>
  </si>
  <si>
    <t>2021 W 1.6%, 2022 S 1.7% W 1.7%, 2023 S 1.4% W 1.4%, 2024 S 1.5% W 1.5%, 2025 S 1.4% W 1.4%</t>
  </si>
  <si>
    <t>14.1 MVA on 25/03/2021 at 18:30</t>
  </si>
  <si>
    <t>OWAN - Owanyilla (66/11kV)</t>
  </si>
  <si>
    <t>Transformer size is 1x66/11kV 10MVA ONAN;1xOWAN 66/11kV 10 MVA ONAN
RG91765711</t>
  </si>
  <si>
    <t>2021 W 0.5%, 2022 S 0.0% W 0.0%, 2023 S 0.0% W 0.0%, 2024 S 0.2% W 0.2%, 2025 S 0.2% W 0.2%</t>
  </si>
  <si>
    <t>6.2 MVA on 22/02/2021 at 18:00</t>
  </si>
  <si>
    <t>PAMP - Pampas (33/11kV)</t>
  </si>
  <si>
    <t>2021 W -0.1%, 2022 S -0.5% W -0.5%2023 S -0.9% W -0.9%2024 S -0.6% W -0.6%2025 S -0.6% W -0.6</t>
  </si>
  <si>
    <t>7.4 MVA on 25/03/2021 at 17:30</t>
  </si>
  <si>
    <t>PAND - Pandoin (66/22kV)</t>
  </si>
  <si>
    <t>2021 W 0.1%, 2022 S 0.0% W 0.0%, 2023 S -0.3% W -0.3%2024 S -0.2% W -0.2%2025 S -0.3% W -0.3</t>
  </si>
  <si>
    <t>10.6 MVA on 06/12/2020 at 17:30</t>
  </si>
  <si>
    <t>PARK - Parkhurst (66/11kV)</t>
  </si>
  <si>
    <t>2021 W 0.1%, 2022 S -0.9% W -0.9%2023 S -0.5% W -0.5%2024 S 0.0% W 0.0%, 2025 S 0.2% W 0.2%</t>
  </si>
  <si>
    <t>15.6 MVA on 23/02/2021 at 14:30</t>
  </si>
  <si>
    <t>PEAR - Peter Arlett (66/11kV)</t>
  </si>
  <si>
    <t>2021 W 0.6%, 2022 S 0.9% W 0.9%, 2023 S -0.0% W -0.0%2024 S 0.0% W 0.0%, 2025 S 0.0% W 0.0%</t>
  </si>
  <si>
    <t>20.7 MVA on 23/02/2021 at 16:30</t>
  </si>
  <si>
    <t>PERA - Peranga (33/11kV)</t>
  </si>
  <si>
    <t>Transformer size is 1x33/11kV 0.75MVA ON;1x33/11kV 3MVA ON</t>
  </si>
  <si>
    <t>2021 W 0.1%, 2022 S -2.2% W -2.2%2023 S -2.1% W -2.1%2024 S -1.7% W -1.7%2025 S -1.9% W -1.9</t>
  </si>
  <si>
    <t>1.7 MVA on 06/12/2020 at 17:30</t>
  </si>
  <si>
    <t>PIAL - Pialba (66/11kV)</t>
  </si>
  <si>
    <t>Transformer size is 2x66/11kV 12.5/16MVA ONAN/ONAF</t>
  </si>
  <si>
    <t>Capacity of commissioned Embedded Generation (with Connection Agreements) is 0.4 MVA</t>
  </si>
  <si>
    <t>2021 W 0.1%, 2022 S 0.2% W 0.2%, 2023 S -0.1% W -0.1%2024 S 0.2% W 0.2%, 2025 S 0.1% W 0.1%</t>
  </si>
  <si>
    <t>16.8 MVA on 22/02/2021 at 17:00</t>
  </si>
  <si>
    <t>PINN - Pinnacle (66/11kV)</t>
  </si>
  <si>
    <t>2021 W 0.3%, 2022 S 0.4% W 0.4%, 2023 S 0.3% W 0.3%, 2024 S 0.3% W 0.3%, 2025 S 0.4% W 0.4%</t>
  </si>
  <si>
    <t>3.7 MVA on 06/12/2020 at 19:30</t>
  </si>
  <si>
    <t>PIRR - Pirrinuan (33/11kV)</t>
  </si>
  <si>
    <t>Transformer size is 1x33/11kV 3.15MVA ONAN;1x33/11kV 1MVA ON(Standby)</t>
  </si>
  <si>
    <t>2021 W -3.4%, 2022 S -0.6% W -0.6%2023 S -0.9% W -0.9%2024 S -0.8% W -0.8%2025 S -0.7% W -0.7</t>
  </si>
  <si>
    <t>0.6 MVA on 06/12/2020 at 18:00</t>
  </si>
  <si>
    <t>PLAN - Planella (33/11kV)</t>
  </si>
  <si>
    <t>Transformer size is 2x33/11kV 13/15MVA ONAN</t>
  </si>
  <si>
    <t>2021 W 1.3%, 2022 S 1.2% W 1.2%, 2023 S 1.2% W 1.2%, 2024 S 1.3% W 1.3%, 2025 S 1.3% W 1.3%</t>
  </si>
  <si>
    <t>19.2 MVA on 08/02/2021 at 18:30</t>
  </si>
  <si>
    <t>PLEY - Pleystowe (33/11kV)</t>
  </si>
  <si>
    <t>Transformer size is 3x33/11kV 5MVA ONAN</t>
  </si>
  <si>
    <t>2021 W 0.2%, 2022 S 0.1% W 0.1%, 2023 S -0.1% W -0.1%2024 S 0.0% W 0.0%, 2025 S 0.0% W 0.0%</t>
  </si>
  <si>
    <t>7.1 MVA on 08/02/2021 at 18:30</t>
  </si>
  <si>
    <t>POVE - Point Vernon (66/11kV)</t>
  </si>
  <si>
    <t>Transformer size is 2x66/11kV 25/32MVA ONAF</t>
  </si>
  <si>
    <t>2021 W 0.0%, 2022 S -0.9% W -0.9%2023 S -0.5% W -0.5%2024 S -0.1% W -0.1%2025 S -0.5% W -0.5</t>
  </si>
  <si>
    <t>20.5 MVA on 23/02/2021 at 17:30</t>
  </si>
  <si>
    <t>POZI - Pozieres (33/11kV)</t>
  </si>
  <si>
    <t>STAN - Stanthorpe BSP</t>
  </si>
  <si>
    <t>Transformer size is 2x33/11kV 3MVA ON</t>
  </si>
  <si>
    <t>2021 W -0.3%, 2022 S 0.3% W 0.3%, 2023 S -0.7% W -0.7%2024 S -0.5% W -0.5%2025 S -0.6% W -0.6</t>
  </si>
  <si>
    <t>2.8 MVA on 27/03/2021 at 18:30</t>
  </si>
  <si>
    <t>45.5</t>
  </si>
  <si>
    <t>PRMI - Proserpine Mill (66/11kV)</t>
  </si>
  <si>
    <t>Transformer size is 1x66/11kV 10/12.5MVA ONAN/ONAF</t>
  </si>
  <si>
    <t>Capacity of commissioned Embedded Generation (with Connection Agreements) is 20.0 MVA</t>
  </si>
  <si>
    <t>2021 W -0.6%, 2022 S 0.7% W 0.7%, 2023 S -1.2% W -1.2%2024 S -1.4% W -1.4%2025 S -1.8% W -1.8</t>
  </si>
  <si>
    <t>5.2 MVA on 06/11/2020 at 16:30</t>
  </si>
  <si>
    <t>PROT - Proston (66/11kV)</t>
  </si>
  <si>
    <t>Transformer size is 1x66/11kV 2.3MVA ONAN;1x66/11kV 2MVA ON</t>
  </si>
  <si>
    <t>2021 W 0.2%, 2022 S 0.2% W 0.2%, 2023 S 0.1% W 0.1%, 2024 S 0.2% W 0.2%, 2025 S 0.4% W 0.4%</t>
  </si>
  <si>
    <t>1.7 MVA on 06/12/2020 at 19:00</t>
  </si>
  <si>
    <t>PURR - Purrawunda (33/11kV)</t>
  </si>
  <si>
    <t>Transformer size is 2x33/11kV 6.25MVA ONAN</t>
  </si>
  <si>
    <t>2021 W 0.0%, 2022 S 0.8% W 0.8%, 2023 S -0.2% W -0.2%2024 S -0.2% W -0.2%2025 S -0.4% W -0.4</t>
  </si>
  <si>
    <t>6 MVA on 26/02/2021 at 17:00</t>
  </si>
  <si>
    <t>100.5</t>
  </si>
  <si>
    <t>QUIL - Quilpie (66/11kV)</t>
  </si>
  <si>
    <t>Transformer size is 2x66/11kV 3MVA ONAN</t>
  </si>
  <si>
    <t>2021 W -0.5%, 2022 S -0.5% W -0.5%2023 S -0.9% W -0.9%2024 S -0.9% W -0.9%2025 S -1.0% W -1.0</t>
  </si>
  <si>
    <t>2.4 MVA on 01/12/2020 at 19:00</t>
  </si>
  <si>
    <t>RAGL - Raglan (66/22kV)</t>
  </si>
  <si>
    <t>2021 W 0.4%, 2022 S 1.0% W 1.0%, 2023 S 0.1% W 0.1%, 2024 S 0.1% W 0.1%, 2025 S -0.0% W -0.0</t>
  </si>
  <si>
    <t>4 MVA on 22/02/2021 at 18:30</t>
  </si>
  <si>
    <t>RASM - Rasmussen (66/11kV)</t>
  </si>
  <si>
    <t>2021 W 0.5%, 2022 S -0.1% W -0.1%2023 S 0.4% W 0.4%, 2024 S 0.5% W 0.5%, 2025 S 0.5% W 0.5%</t>
  </si>
  <si>
    <t>17.9 MVA on 07/02/2021 at 18:30</t>
  </si>
  <si>
    <t>RAVE - Ravenshoe (66/22kV)</t>
  </si>
  <si>
    <t>Transformer size is 1x66/22kV 12/15MVA ONAN/ONAF</t>
  </si>
  <si>
    <t>Capacity of commissioned Embedded Generation (with Connection Agreements) is 12.0 MVA</t>
  </si>
  <si>
    <t>2021 W -0.5%, 2022 S -1.4% W -1.4%2023 S -0.5% W -0.5%2024 S -0.3% W -0.3%2025 S -0.3% W -0.3</t>
  </si>
  <si>
    <t>2.6 MVA on 17/07/2020 at 07:30</t>
  </si>
  <si>
    <t>RAVN - Ravenswood (66/11kV)</t>
  </si>
  <si>
    <t>Transformer size is 1x66/11kV 2.5MVA ONAN</t>
  </si>
  <si>
    <t>2021 W -0.1%, 2022 S 0.7% W 0.7%, 2023 S -0.7% W -0.7%2024 S -0.6% W -0.6%2025 S -0.7% W -0.7</t>
  </si>
  <si>
    <t>1.2 MVA on 05/03/2021 at 16:00</t>
  </si>
  <si>
    <t>RICH - Richmond (66/33kV)</t>
  </si>
  <si>
    <t>Transformer size is 1x66/33kV 6.3MVA ONAN;1x66/33kV 7.5/6.3MVA ONAF/ONAN</t>
  </si>
  <si>
    <t>2021 W -0.3%, 2022 S -0.1% W -0.1%2023 S -0.6% W -0.6%2024 S -0.6% W -0.6%2025 S -0.7% W -0.7</t>
  </si>
  <si>
    <t>2.6 MVA on 02/12/2020 at 19:30</t>
  </si>
  <si>
    <t>84.5</t>
  </si>
  <si>
    <t>ROEA - Roma East (33/11kV)</t>
  </si>
  <si>
    <t>2021 W -0.2%, 2022 S -0.6% W -0.6%2023 S -0.7% W -0.7%2024 S -0.6% W -0.6%2025 S -0.8% W -0.8</t>
  </si>
  <si>
    <t>10.4 MVA on 01/12/2020 at 16:30</t>
  </si>
  <si>
    <t>ROGL - Rockhampton Glenmore (66/11kV)</t>
  </si>
  <si>
    <t>Transformer size is 2x66/11kV 20/25MVA ONAN/ONAF</t>
  </si>
  <si>
    <t>2021 W -0.2%, 2022 S -0.9% W -0.9%2023 S -1.0% W -1.0%2024 S -0.8% W -0.8%2025 S -0.8% W -0.8</t>
  </si>
  <si>
    <t>22.9 MVA on 23/02/2021 at 14:30</t>
  </si>
  <si>
    <t>ROLE - Rolleston (66/22kV)</t>
  </si>
  <si>
    <t>T163 - Rolleston BSP</t>
  </si>
  <si>
    <t>Transformer size is 2x132/66/22kV 30/40/50MVA ODAF</t>
  </si>
  <si>
    <t>2021 W -0.0%, 2022 S -0.3% W -0.3%2023 S -0.3% W -0.3%2024 S -0.2% W -0.2%2025 S -0.1% W -0.1</t>
  </si>
  <si>
    <t>7.1 MVA on 06/12/2020 at 17:00</t>
  </si>
  <si>
    <t>ROLL - Rollingstone (66/11kV)</t>
  </si>
  <si>
    <t>Transformer size is 1x66/11kV 2.5/2.9MVA ONAN/ONAF</t>
  </si>
  <si>
    <t>2021 W 0.5%, 2022 S 0.2% W 0.2%, 2023 S 0.2% W 0.2%, 2024 S 0.4% W 0.4%, 2025 S 0.9% W 0.9%</t>
  </si>
  <si>
    <t>1.4 MVA on 24/12/2020 at 19:30</t>
  </si>
  <si>
    <t>ROMA - Roma 66kV BSP (132/66kV)</t>
  </si>
  <si>
    <t>Transformer size is 1x132/66/11kV 60/80MVA ONAN/ODAF</t>
  </si>
  <si>
    <t>36.4 MVA on 02/12/2020 at 17:30</t>
  </si>
  <si>
    <t>34.5</t>
  </si>
  <si>
    <t>ROPL - Ross Plains (66/11kV)</t>
  </si>
  <si>
    <t>Transformer size is 2x66/11kV 12/15MVA ONAN/ONAF</t>
  </si>
  <si>
    <t>2021 W 0.0%, 2022 S -0.8% W -0.8%2023 S -0.5% W -0.5%2024 S -0.3% W -0.3%2025 S -0.1% W -0.1</t>
  </si>
  <si>
    <t>14.8 MVA on 08/02/2021 at 15:30</t>
  </si>
  <si>
    <t>ROSE - Rosella (33/11kV)</t>
  </si>
  <si>
    <t>Transformer size is 2x33/11kV 4.5MVA ONAN</t>
  </si>
  <si>
    <t>2021 W 0.2%, 2022 S 0.9% W 0.9%, 2023 S 0.0% W 0.0%, 2024 S 0.1% W 0.1%, 2025 S -0.1% W -0.1</t>
  </si>
  <si>
    <t>5.6 MVA on 02/12/2020 at 18:30</t>
  </si>
  <si>
    <t>ROSO - Rockhampton South (66/11kV)</t>
  </si>
  <si>
    <t>Transformer size is 2x66/11kV 15/20MVA ONAN/OFDAN</t>
  </si>
  <si>
    <t>2021 W -0.8%, 2022 S 0.0% W 0.0%, 2023 S -1.0% W -1.0%2024 S -1.1% W -1.1%2025 S -1.4% W -1.4</t>
  </si>
  <si>
    <t>13.2 MVA on 23/02/2021 at 14:30</t>
  </si>
  <si>
    <t>ROST - Rocky Street (66/11kV)</t>
  </si>
  <si>
    <t>2021 W -0.1%, 2022 S 0.0% W 0.0%, 2023 S -0.2% W -0.2%2024 S 0.0% W 0.0%, 2025 S 0.0% W 0.0%</t>
  </si>
  <si>
    <t>21.5 MVA on 22/02/2021 at 18:00</t>
  </si>
  <si>
    <t>ROWE - Roma West (33/11kV)</t>
  </si>
  <si>
    <t>Transformer size is 2x33/11kV 3.15MVA ONAN</t>
  </si>
  <si>
    <t>2021 W 0.1%, 2022 S 0.1% W 0.1%, 2023 S -0.2% W -0.2%2024 S -0.2% W -0.2%2025 S -0.3% W -0.3</t>
  </si>
  <si>
    <t>5 MVA on 02/12/2020 at 18:00</t>
  </si>
  <si>
    <t>ROWO - Roo Works (33/11kV)</t>
  </si>
  <si>
    <t>SGZA - St George ZS Accumulator</t>
  </si>
  <si>
    <t>Transformer size is 1x33/11kV 2MVA ONAN</t>
  </si>
  <si>
    <t>2021 W -0.1%, 2022 S -0.5% W -0.5%2023 S -0.5% W -0.5%2024 S -0.5% W -0.5%2025 S -0.6% W -0.6</t>
  </si>
  <si>
    <t>0.9 MVA on 01/12/2020 at 18:30</t>
  </si>
  <si>
    <t>20.5</t>
  </si>
  <si>
    <t>SAGE - St. George (66/33kV)</t>
  </si>
  <si>
    <t>Transformer size is 2x66/33/11kV 20MVA ONAN</t>
  </si>
  <si>
    <t>2021 W -0.1%, 2022 S -0.2% W -0.2%2023 S -0.3% W -0.3%2024 S -0.3% W -0.3%2025 S -0.3% W -0.3</t>
  </si>
  <si>
    <t>12.6 MVA on 02/12/2020 at 19:00</t>
  </si>
  <si>
    <t>SAGT - St. George Town (33/11kV)</t>
  </si>
  <si>
    <t>2021 W -0.5%, 2022 S -0.6% W -0.6%2023 S -0.9% W -0.9%2024 S -1.0% W -1.0%2025 S -1.0% W -1.0</t>
  </si>
  <si>
    <t>5.5 MVA on 02/12/2020 at 17:30</t>
  </si>
  <si>
    <t>SARI - Sarina (33/11kV)</t>
  </si>
  <si>
    <t>Transformer size is 2x33/11kV 10/12.5MVA ONAN/ONAF</t>
  </si>
  <si>
    <t>Capacity of commissioned Embedded Generation (with Connection Agreements) is 17.5 MVA</t>
  </si>
  <si>
    <t>2021 W 0.7%, 2022 S 0.9% W 0.9%, 2023 S 0.4% W 0.4%, 2024 S 0.5% W 0.5%, 2025 S 0.5% W 0.5%</t>
  </si>
  <si>
    <t>15.5 MVA on 08/02/2021 at 18:30</t>
  </si>
  <si>
    <t>SAUN - Saunders (66/11kV)</t>
  </si>
  <si>
    <t>Transformer size is 1x66/11kV 4MVA ONAN</t>
  </si>
  <si>
    <t>2021 W 0.2%, 2022 S 0.5% W 0.5%, 2023 S 0.1% W 0.1%, 2024 S 0.2% W 0.2%, 2025 S 0.3% W 0.3%</t>
  </si>
  <si>
    <t>1.4 MVA on 08/02/2021 at 15:00</t>
  </si>
  <si>
    <t>SHUT - Shutehaven (66/22kV)</t>
  </si>
  <si>
    <t>Transformer size is 1x66/22kV 15/20/25MVA ONAN/ONAF/ODAF</t>
  </si>
  <si>
    <t>2021 W 0.0%, 2022 S 1.1% W 1.1%, 2023 S -0.3% W -0.3%2024 S -0.4% W -0.4%2025 S -0.6% W -0.6</t>
  </si>
  <si>
    <t>8.6 MVA on 23/12/2020 at 14:30</t>
  </si>
  <si>
    <t>SKIE - Skid E (Chinchilla) (33/11kV)</t>
  </si>
  <si>
    <t>Transformer size is 1x33/11kV 5MVA Skid ONAN</t>
  </si>
  <si>
    <t>2021 W 0.7%, 2022 S 0.3% W 0.3%, 2023 S 0.3% W 0.3%, 2024 S 0.4% W 0.4%, 2025 S 0.4% W 0.4%</t>
  </si>
  <si>
    <t>6.2 MVA on 02/12/2020 at 18:00</t>
  </si>
  <si>
    <t>Note: NCC rating exceedance will remediate with a project raised in 2027</t>
  </si>
  <si>
    <t>SOBL - South Blackwater (66/22kV)</t>
  </si>
  <si>
    <t>Transformer size is 1x66/22kV 0.3MVA ONAN</t>
  </si>
  <si>
    <t>2021 W -0.1%, 2022 S 0.3% W 0.3%, 2023 S -0.1% W -0.1%2024 S 0.0% W 0.0%, 2025 S 0.1% W 0.1%</t>
  </si>
  <si>
    <t>0.4 MVA on 22/02/2021 at 19:30</t>
  </si>
  <si>
    <t>2</t>
  </si>
  <si>
    <t>Note:  System spare is kept on hand and some additional overloading is accepted in this case</t>
  </si>
  <si>
    <t>SOBU - South Bundaberg (66/11kV)</t>
  </si>
  <si>
    <t>2021 W 0.7%, 2022 S 0.6% W 0.6%, 2023 S 0.2% W 0.2%, 2024 S 0.4% W 0.4%, 2025 S 0.3% W 0.3%</t>
  </si>
  <si>
    <t>13.1 MVA on 22/02/2021 at 18:00</t>
  </si>
  <si>
    <t>SOKO - South Kolan (66/11kV)</t>
  </si>
  <si>
    <t>Transformer size is 2x66/11kV 7.5/10MVA ON/ONB</t>
  </si>
  <si>
    <t>Capacity of commissioned Embedded Generation (with Connection Agreements) is 1.0 MVA</t>
  </si>
  <si>
    <t>2021 W 0.5%, 2022 S 0.8% W 0.8%, 2023 S 0.4% W 0.4%, 2024 S 0.5% W 0.5%, 2025 S 0.5% W 0.5%</t>
  </si>
  <si>
    <t>5.2 MVA on 15/01/2021 at 19:00</t>
  </si>
  <si>
    <t>SOMA - South Mackay (33/11kV)</t>
  </si>
  <si>
    <t>Transformer size is 2x33/11kV 12.5/15/20MVA ONAN/ONAF/ODAF</t>
  </si>
  <si>
    <t>Capacity of commissioned Embedded Generation (with Connection Agreements) is 2.4 MVA</t>
  </si>
  <si>
    <t>2021 W -1.2%, 2022 S -0.3% W -0.3%2023 S -1.2% W -1.2%2024 S -1.1% W -1.1%2025 S -1.4% W -1.4</t>
  </si>
  <si>
    <t>17.3 MVA on 25/03/2021 at 13:00</t>
  </si>
  <si>
    <t>SOTO - South Toowoomba (33/11kV)</t>
  </si>
  <si>
    <t>Transformer size is 3x33/11kV 11.5MVA ONAF</t>
  </si>
  <si>
    <t>2021 W 0.9%, 2022 S 0.1% W 0.1%, 2023 S 0.0% W 0.0%, 2024 S 0.1% W 0.1%, 2025 S 0.0% W 0.0%</t>
  </si>
  <si>
    <t>19.7 MVA on 10/08/2020 at 17:30</t>
  </si>
  <si>
    <t>STAM - Stamford (66/33kV)</t>
  </si>
  <si>
    <t>Transformer size is 1x66/33/19kV 0.63MVA ONAN</t>
  </si>
  <si>
    <t>2021 W -0.3%, 2022 S 0.1% W 0.1%, 2023 S -0.4% W -0.4%2024 S -0.3% W -0.3%2025 S -0.3% W -0.3</t>
  </si>
  <si>
    <t>0.3 MVA on 25/11/2020 at 20:30</t>
  </si>
  <si>
    <t>STAN - Stanthorpe BSP (110/33kV)</t>
  </si>
  <si>
    <t>Transformer size is 2x103/33kV 20/30MVA ON/OB</t>
  </si>
  <si>
    <t>14.4 MVA on 14/07/2020 at 19:00</t>
  </si>
  <si>
    <t>STTO - Stanthorpe Town (33/11kV)</t>
  </si>
  <si>
    <t>Transformer size is 2x33/11kV 10MVA ONAN</t>
  </si>
  <si>
    <t>2021 W 0.1%, 2022 S -0.5% W -0.5%2023 S -0.8% W -0.8%2024 S -0.6% W -0.6%2025 S -0.8% W -0.8</t>
  </si>
  <si>
    <t>12.1 MVA on 27/07/2020 at 17:30</t>
  </si>
  <si>
    <t>STUA - Stuart (66/11kV)</t>
  </si>
  <si>
    <t>Transformer size is 2x66/11kV 21/26/35MVA ONAN/ODAN/ODAF</t>
  </si>
  <si>
    <t>2021 W 1.4%, 2022 S 1.9% W 1.9%, 2023 S 1.5% W 1.5%, 2024 S 1.5% W 1.5%, 2025 S 1.5% W 1.5%</t>
  </si>
  <si>
    <t>25.8 MVA on 25/03/2021 at 18:30</t>
  </si>
  <si>
    <t>T002 - Dalby East BSP (110/33kV)</t>
  </si>
  <si>
    <t>QTKM - Tangkam TCP</t>
  </si>
  <si>
    <t>Transformer size is 2x110/33kV 50/63MVA ONAN/ONAF</t>
  </si>
  <si>
    <t>31.7 MVA on 02/12/2020 at 16:00</t>
  </si>
  <si>
    <t>T019 - Gladstone South BSP (132/66kV)</t>
  </si>
  <si>
    <t>QGST - Gladstone South TCP</t>
  </si>
  <si>
    <t>Transformer size is 1xGLSO 3 TRANSFORMER-132/66/11KV TRANSF 3;1xGLSO 6 TRANSFORMER-132/66/11 TRANSF 6</t>
  </si>
  <si>
    <t>46.5 MVA on 29/03/2021 at 18:30</t>
  </si>
  <si>
    <t>T027 - Moura BSP (132/66kV)</t>
  </si>
  <si>
    <t>QMRA - Moura TCP</t>
  </si>
  <si>
    <t>Transformer size is 1x132/66kV 1 Transformer-1 TRANSFORMER;1x132/66kV 2 Transformer-2 TRANSFORMER</t>
  </si>
  <si>
    <t>65 MVA on 26/06/2020 at 04:00</t>
  </si>
  <si>
    <t>T032 - Blackwater BSP (132/66kV)</t>
  </si>
  <si>
    <t>QBWL - Blackwater 66kV TCP</t>
  </si>
  <si>
    <t>Transformer size is 1xBLAC TX NO 1-132/66KV TRANSF 1;1xBLAC TX NO 2-132/66KV TRANSF 2;1xBLACSS TRANSFORMER</t>
  </si>
  <si>
    <t>Capacity of commissioned Embedded Generation (with Connection Agreements) is 70.0 MVA</t>
  </si>
  <si>
    <t>100.3 MVA on 07/12/2020 at 15:00</t>
  </si>
  <si>
    <t>T034 - Moranbah BSP (132/66kV)</t>
  </si>
  <si>
    <t>QMRN - Moranbah 66kV TCP</t>
  </si>
  <si>
    <t>Transformer size is 1xMORASS 1T 132/66/11KV TRANSF 1 1T;1xMORASS 2T 132KV TRANSF 2 TRANSF 2T;1xMORASS 3T 132/66KV TRANSF 3 3T</t>
  </si>
  <si>
    <t>Capacity of commissioned Embedded Generation (with Connection Agreements) is 130.2 MVA</t>
  </si>
  <si>
    <t>111.9 MVA on 12/07/2020 at 21:30</t>
  </si>
  <si>
    <t>119</t>
  </si>
  <si>
    <t>T043 - South Toowoomba BSP (110/33kV)</t>
  </si>
  <si>
    <t>Transformer size is 1x106/33kV 35/60MVA ON/OFB;1x106/33kV 37/48/60MVA ON/OB/OFB</t>
  </si>
  <si>
    <t>61.5 MVA on 10/08/2020 at 17:30</t>
  </si>
  <si>
    <t>120</t>
  </si>
  <si>
    <t>T047 - Ingham BSP (132/66kV)</t>
  </si>
  <si>
    <t>QING - Ingham TCP</t>
  </si>
  <si>
    <t>Transformer size is 1x132/66kV 34 MVA;1xINSOSS 1T 132KV 1 TRANSF TFMR-1</t>
  </si>
  <si>
    <t>Capacity of commissioned Embedded Generation (with Connection Agreements) is 38.8 MVA</t>
  </si>
  <si>
    <t>18.2 MVA on 02/12/2020 at 19:00</t>
  </si>
  <si>
    <t>T050 - Innisfail (132/22kV)</t>
  </si>
  <si>
    <t>QINF - Innisfail TCP</t>
  </si>
  <si>
    <t>Transformer size is 1xINNI TX NO 1-132/22KV TRANSF 1;1xINNI TX NO 2-132/22KV TRANSF 2</t>
  </si>
  <si>
    <t>Capacity of commissioned Embedded Generation (with Connection Agreements) is 21.6 MVA</t>
  </si>
  <si>
    <t>2021 W 0.1%, 2022 S 0.3% W 0.3%, 2023 S -0.1% W -0.1%2024 S -0.1% W -0.1%2025 S -0.1% W -0.1</t>
  </si>
  <si>
    <t>28 MVA on 23/12/2020 at 19:00</t>
  </si>
  <si>
    <t>T051 - Hartley Street (132/22kV)</t>
  </si>
  <si>
    <t>QCRN - Cairns 22kV TCP</t>
  </si>
  <si>
    <t>Transformer size is 1xCATE TFMR-2-132/22KV TRANSF 2;1xCATE TFMR-4-132/22KV TRANSF 4;1xCATE TX NO 3-132/22KV TRANSF 3</t>
  </si>
  <si>
    <t>2021 W -0.3%, 2022 S -2.2% W -2.2%2023 S -2.0% W -2.0%2024 S -1.2% W -1.2%2025 S -1.2% W -1.2</t>
  </si>
  <si>
    <t>52.7 MVA on 09/12/2020 at 15:30</t>
  </si>
  <si>
    <t>T053 - Kamerunga (132/22kV)</t>
  </si>
  <si>
    <t>QKAM - Kamerunga TCP</t>
  </si>
  <si>
    <t>Transformer size is 1xKAME TX NO 1-132/22KV TRANSF 1;1xKAME TX NO 2-132/22KV TRANSF 2</t>
  </si>
  <si>
    <t>2021 W 0.9%, 2022 S 0.8% W 0.8%, 2023 S 0.9% W 0.9%, 2024 S 1.0% W 1.0%, 2025 S 1.0% W 1.0%</t>
  </si>
  <si>
    <t>55.4 MVA on 08/02/2021 at 19:00</t>
  </si>
  <si>
    <t>T058 - Warwick BSP (110/33kV)</t>
  </si>
  <si>
    <t>Transformer size is 2x110/33/11kV 40/50MVA ONAN/ONAF</t>
  </si>
  <si>
    <t>37.1 MVA on 01/12/2020 at 17:30</t>
  </si>
  <si>
    <t>T065 - Alligator Creek BSP (132/33kV)</t>
  </si>
  <si>
    <t>QALC - Alligator Creek 33kV TCP</t>
  </si>
  <si>
    <t>Transformer size is 1xALCR TFMR-2-2 TRANSFORMER 132/33/11KV-100 MVA;1xALCR TFMR-3 TRANSFORMER 132/33/11KV-100 MVA</t>
  </si>
  <si>
    <t>36.2 MVA on 09/12/2020 at 13:00</t>
  </si>
  <si>
    <t>T072 - Barcaldine BSP (132/66kV)</t>
  </si>
  <si>
    <t>Transformer size is 1x132/66/11kV 15+5MVA ONAN;1x132/69/11kV 24MVA ONAF</t>
  </si>
  <si>
    <t>Capacity of commissioned Embedded Generation (with Connection Agreements) is 43.4 MVA</t>
  </si>
  <si>
    <t>21.9 MVA on 02/12/2020 at 19:00</t>
  </si>
  <si>
    <t>511</t>
  </si>
  <si>
    <t>T083 - Roma 33kV BSP (132/33kV)</t>
  </si>
  <si>
    <t>Transformer size is 1x132/33/11KV 60/80MVA ODAF</t>
  </si>
  <si>
    <t>25.5 MVA on 03/12/2020 at 16:00</t>
  </si>
  <si>
    <t>374.5</t>
  </si>
  <si>
    <t>T095 - Millchester BSP (132/66kV)</t>
  </si>
  <si>
    <t>Transformer size is 1x132/66/11kV 25/34/40MVA ONAN/ONAF/ODAF;1x132/66kV 25/34MVA ONAF</t>
  </si>
  <si>
    <t>Capacity of commissioned Embedded Generation (with Connection Agreements) is 55.0 MVA</t>
  </si>
  <si>
    <t>35.1 MVA on 30/11/2020 at 19:00</t>
  </si>
  <si>
    <t>24.5</t>
  </si>
  <si>
    <t>T116 - Torrington BSP (110/33kV)</t>
  </si>
  <si>
    <t>Transformer size is 2x110/33/11kV 64/80/106MVA ONAN/ODAN/ODAF</t>
  </si>
  <si>
    <t>98.9 MVA on 10/08/2020 at 18:30</t>
  </si>
  <si>
    <t>T130 - Boat Creek BSP (132/66kV)</t>
  </si>
  <si>
    <t>QYAE - Boat Creek TCP</t>
  </si>
  <si>
    <t>45 MVA on 20/03/2021 at 19:00</t>
  </si>
  <si>
    <t>T156 - Waggamba BSP (132/66kV)</t>
  </si>
  <si>
    <t>QBLK - Bulli Creek TCP</t>
  </si>
  <si>
    <t>Transformer size is 1x132/66/33KV 33/40/55MVA ODAF</t>
  </si>
  <si>
    <t>22 MVA on 02/12/2020 at 16:00</t>
  </si>
  <si>
    <t>T159 - Lakeland BSP (132/66kV)</t>
  </si>
  <si>
    <t>Transformer size is 2x132/66/22kV 15/20MVA ONAN/ONAF</t>
  </si>
  <si>
    <t>Capacity of commissioned Embedded Generation (with Connection Agreements) is 10.5 MVA</t>
  </si>
  <si>
    <t>5.8 MVA on 23/12/2020 at 19:00</t>
  </si>
  <si>
    <t>17.5</t>
  </si>
  <si>
    <t>T163 - Rolleston BSP (132/66kV)</t>
  </si>
  <si>
    <t>QBWH - Blackwater 132kV TCP</t>
  </si>
  <si>
    <t>Transformer size is 2x132/66/22kV 30/40/37.5MVA ONAN/ODAN/ODAF</t>
  </si>
  <si>
    <t>19.8 MVA on 22/02/2021 at 18:30</t>
  </si>
  <si>
    <t>T166 - Granite Creek BSP (132/66kV)</t>
  </si>
  <si>
    <t>Transformer size is 1xGRCR TRANSF 1-132/66/22KV TRANSF 1;1xGRCR TRANSF 2-132/66/11KV TRANSF 2(Standby)</t>
  </si>
  <si>
    <t>6.7 MVA on 05/07/2020 at 18:00</t>
  </si>
  <si>
    <t>T176 - Louisa Creek BSP (132/33kV)</t>
  </si>
  <si>
    <t>QALH - Alligator Creek 132kV TCP</t>
  </si>
  <si>
    <t>Transformer size is 2x132/33/11kV 60/80MVA ONAN/ODAN</t>
  </si>
  <si>
    <t>40.8 MVA on 06/03/2021 at 02:30</t>
  </si>
  <si>
    <t>36</t>
  </si>
  <si>
    <t>T188 - Daandine BSP (110/33kV)</t>
  </si>
  <si>
    <t>Transformer size is 1x110/33/11kV 24/32MVA ONAN/ODAN</t>
  </si>
  <si>
    <t>Capacity of commissioned Embedded Generation (with Connection Agreements) is 30.0 MVA</t>
  </si>
  <si>
    <t>6.3 MVA on 02/12/2020 at 18:00</t>
  </si>
  <si>
    <t>T189 - Oakey BSP (110/33kV)</t>
  </si>
  <si>
    <t>QOKT - Oakey TCP</t>
  </si>
  <si>
    <t>Transformer size is 2x110/33/11kV 48/63MVA ONAN/ODAN</t>
  </si>
  <si>
    <t>Capacity of commissioned Embedded Generation (with Connection Agreements) is 27.5 MVA</t>
  </si>
  <si>
    <t>24.4 MVA on 30/11/2020 at 16:30</t>
  </si>
  <si>
    <t>136</t>
  </si>
  <si>
    <t>T193 - Clare South BSP (132/66kV)</t>
  </si>
  <si>
    <t>QCLR - Clare South TCP</t>
  </si>
  <si>
    <t>Transformer size is 1xTX01 1 TRANSF 132KV;1xTX02 2 TRANSF 132KV</t>
  </si>
  <si>
    <t>Capacity of commissioned Embedded Generation (with Connection Agreements) is 111.1 MVA</t>
  </si>
  <si>
    <t>83.2 MVA on 22/12/2020 at 19:00</t>
  </si>
  <si>
    <t>T198 - Broadlea BSP (132/66kV)</t>
  </si>
  <si>
    <t>QMRH - Moranbah 132kV TCP</t>
  </si>
  <si>
    <t>Transformer size is 2x132/66/11kV 80/100MVA ONAN/ODAN</t>
  </si>
  <si>
    <t>43.7 MVA on 23/01/2021 at 21:00</t>
  </si>
  <si>
    <t>94.5</t>
  </si>
  <si>
    <t>TANB - Tanby (66/22kV)</t>
  </si>
  <si>
    <t>Transformer size is 2x66/22kV 15/20MVA ONAN/ONAF</t>
  </si>
  <si>
    <t>2021 W 1.8%, 2022 S 1.5% W 1.5%, 2023 S 1.7% W 1.7%, 2024 S 1.8% W 1.8%, 2025 S 1.8% W 1.8%</t>
  </si>
  <si>
    <t>12.4 MVA on 22/02/2021 at 18:30</t>
  </si>
  <si>
    <t>TARA - Tara (33/11kV)</t>
  </si>
  <si>
    <t>Transformer size is 1x33/11kV 1.5MVA ON;1x33/11kV 1MVA ON</t>
  </si>
  <si>
    <t>2021 W -0.3%, 2022 S -0.2% W -0.2%2023 S -0.3% W -0.3%2024 S -0.2% W -0.2%2025 S -0.2% W -0.2</t>
  </si>
  <si>
    <t>1.7 MVA on 02/12/2020 at 17:30</t>
  </si>
  <si>
    <t>THEO - Theodore (66/22kV)</t>
  </si>
  <si>
    <t>Transformer size is 2x66/22kV 5MVA ON;1x66/22kV 5MVA ONAN</t>
  </si>
  <si>
    <t>2021 W -0.2%, 2022 S 0.8% W 0.8%, 2023 S -0.5% W -0.5%2024 S -0.6% W -0.6%2025 S -0.8% W -0.8</t>
  </si>
  <si>
    <t>11.8 MVA on 23/02/2021 at 18:30</t>
  </si>
  <si>
    <t>TIER - Tieri (66/22kV)</t>
  </si>
  <si>
    <t>2021 W 0.0%, 2022 S 0.4% W 0.4%, 2023 S -0.2% W -0.2%2024 S -0.2% W -0.2%2025 S -0.3% W -0.3</t>
  </si>
  <si>
    <t>2.2 MVA on 07/12/2020 at 16:30</t>
  </si>
  <si>
    <t>TOPO - Townsville Port (66/11kV)</t>
  </si>
  <si>
    <t>Transformer size is 2x66/11kV 19.2/24/32MVA ONAN/ODAN/ODAF</t>
  </si>
  <si>
    <t>2021 W 0.0%, 2022 S 0.6% W 0.6%, 2023 S -0.2% W -0.2%2024 S -0.2% W -0.2%2025 S -0.3% W -0.3</t>
  </si>
  <si>
    <t>10.1 MVA on 23/03/2021 at 18:30</t>
  </si>
  <si>
    <t>37</t>
  </si>
  <si>
    <t>TORQ - Torquay (66/11kV)</t>
  </si>
  <si>
    <t>2021 W 1.4%, 2022 S 1.1% W 1.1%, 2023 S 1.1% W 1.1%, 2024 S 1.3% W 1.3%, 2025 S 1.3% W 1.3%</t>
  </si>
  <si>
    <t>29.5 MVA on 22/02/2021 at 18:00</t>
  </si>
  <si>
    <t>TORR - Torrington (33/11kV)</t>
  </si>
  <si>
    <t>Transformer size is 2x33/11kV 15/18.5/25 ONAN/ODAN/ODAF</t>
  </si>
  <si>
    <t>2021 W 0.4%, 2022 S 1.0% W 1.0%, 2023 S 0.9% W 0.9%, 2024 S 1.1% W 1.1%, 2025 S 1.0% W 1.0%</t>
  </si>
  <si>
    <t>24.9 MVA on 10/08/2020 at 18:30</t>
  </si>
  <si>
    <t>TUAN - Tuan (66/11kV)</t>
  </si>
  <si>
    <t>2021 W 0.4%, 2022 S 1.6% W 1.6%, 2023 S 0.1% W 0.1%, 2024 S 0.0% W 0.0%, 2025 S -0.2% W -0.2</t>
  </si>
  <si>
    <t>5.9 MVA on 25/06/2020 at 20:00</t>
  </si>
  <si>
    <t>197.5</t>
  </si>
  <si>
    <t>TULL - Tully (132/22kV)</t>
  </si>
  <si>
    <t>QTLL - Tully TCP</t>
  </si>
  <si>
    <t>Transformer size is 1xTULL TFMR-1-1 TRANSF 132/22KV;1xTULL TFMR-2-2 TRANSF 132/22KV</t>
  </si>
  <si>
    <t>Capacity of commissioned Embedded Generation (with Connection Agreements) is 27.1 MVA</t>
  </si>
  <si>
    <t>2021 W 0.3%, 2022 S 0.4% W 0.4%, 2023 S 0.0% W 0.0%, 2024 S 0.1% W 0.1%, 2025 S 0.1% W 0.1%</t>
  </si>
  <si>
    <t>14.1 MVA on 23/12/2020 at 19:00</t>
  </si>
  <si>
    <t>TWCE - Toowoomba Central (110/11kV)</t>
  </si>
  <si>
    <t>Transformer size is 2x110/11kV 32/40MVA ONAF</t>
  </si>
  <si>
    <t>2021 W -0.5%, 2022 S 0.2% W 0.2%, 2023 S -0.8% W -0.8%2024 S -0.9% W -0.9%2025 S -1.1% W -1.1</t>
  </si>
  <si>
    <t>23.4 MVA on 16/11/2020 at 15:00</t>
  </si>
  <si>
    <t>VERM - Vermont (66/22kV)</t>
  </si>
  <si>
    <t>11.2 MVA on 04/06/2020 at 09:00</t>
  </si>
  <si>
    <t>172</t>
  </si>
  <si>
    <t>WAEA - Warwick East (33/11kV)</t>
  </si>
  <si>
    <t>Transformer size is 2x33/11kV 25/32MVA ONAN/ODAF</t>
  </si>
  <si>
    <t>2021 W -0.3%, 2022 S -0.6% W -0.6%2023 S -0.8% W -0.8%2024 S -0.7% W -0.7%2025 S -0.9% W -0.9</t>
  </si>
  <si>
    <t>18.8 MVA on 01/12/2020 at 17:00</t>
  </si>
  <si>
    <t>WALL - Wallaville (66/11kV)</t>
  </si>
  <si>
    <t>2021 W 0.3%, 2022 S 0.3% W 0.3%, 2023 S -0.1% W -0.1%2024 S 0.0% W 0.0%, 2025 S 0.0% W 0.0%</t>
  </si>
  <si>
    <t>7.8 MVA on 22/02/2021 at 18:30</t>
  </si>
  <si>
    <t>WAND - Wandoan (33/22kV)</t>
  </si>
  <si>
    <t>Transformer size is 2x33/22kV 5MVA ONAN</t>
  </si>
  <si>
    <t>2021 W 0.0%, 2022 S 0.3% W 0.3%, 2023 S -0.3% W -0.3%2024 S -0.2% W -0.2%2025 S -0.3% W -0.3</t>
  </si>
  <si>
    <t>3.5 MVA on 02/12/2020 at 18:30</t>
  </si>
  <si>
    <t>48</t>
  </si>
  <si>
    <t>WEBU - West Bundaberg (66/11kV)</t>
  </si>
  <si>
    <t>2021 W 0.1%, 2022 S -0.9% W -0.9%2023 S -1.1% W -1.1%2024 S -0.7% W -0.7%2025 S -1.0% W -1.0</t>
  </si>
  <si>
    <t>26.1 MVA on 23/02/2021 at 16:30</t>
  </si>
  <si>
    <t>WEDA - West Dalby (33/11kV)</t>
  </si>
  <si>
    <t>Transformer size is 1x33/11KV 6.25MVA ONAN;1x33/11KV 6.3MVA ONAN</t>
  </si>
  <si>
    <t>2021 W -0.9%, 2022 S -0.5% W -0.5%2023 S -0.7% W -0.7%2024 S -0.7% W -0.7%2025 S 0.0% W 0.0%</t>
  </si>
  <si>
    <t>5.6 MVA on 02/12/2020 at 16:00</t>
  </si>
  <si>
    <t>WEMA - West Mackay (33/11kV)</t>
  </si>
  <si>
    <t>2021 W -0.1%, 2022 S 0.0% W 0.0%, 2023 S -0.5% W -0.5%2024 S -0.4% W -0.4%2025 S -0.6% W -0.6</t>
  </si>
  <si>
    <t>17.4 MVA on 23/02/2021 at 17:00</t>
  </si>
  <si>
    <t>WETO - West Toowoomba (33/11kV)</t>
  </si>
  <si>
    <t>2021 W -0.1%, 2022 S -0.7% W -0.7%2023 S -0.9% W -0.9%2024 S -0.9% W -0.9%2025 S -1.0% W -1.0</t>
  </si>
  <si>
    <t>24.4 MVA on 10/08/2020 at 18:00</t>
  </si>
  <si>
    <t>WEWA - West Warwick (33/11kV)</t>
  </si>
  <si>
    <t>2021 W 0.1%, 2022 S 0.0% W 0.0%, 2023 S -0.1% W -0.1%2024 S -0.1% W -0.1%2025 S -0.2% W -0.2</t>
  </si>
  <si>
    <t>10.9 MVA on 01/12/2020 at 18:00</t>
  </si>
  <si>
    <t>WINT - Winton (66/11kV)</t>
  </si>
  <si>
    <t>2021 W -1.1%, 2022 S -0.7% W -0.7%2023 S -1.1% W -1.1%2024 S -1.1% W -1.1%2025 S -1.1% W -1.1</t>
  </si>
  <si>
    <t>3 MVA on 03/12/2020 at 17:30</t>
  </si>
  <si>
    <t>52</t>
  </si>
  <si>
    <t>WIRR - Wirralie (66/33kV)</t>
  </si>
  <si>
    <t>Transformer size is 1x66/33/11KV 5MVA ONAN WIRRSS</t>
  </si>
  <si>
    <t>2021 W -0.2%, 2022 S 0.1% W 0.1%, 2023 S -0.3% W -0.3%2024 S -0.3% W -0.3%2025 S -0.4% W -0.4</t>
  </si>
  <si>
    <t>0.4 MVA on 07/12/2020 at 19:30</t>
  </si>
  <si>
    <t>WOOD - Woodhouse Station (66/11kV)</t>
  </si>
  <si>
    <t>Transformer size is 1x66/11kV 0.25MVA ONAN</t>
  </si>
  <si>
    <t>8648</t>
  </si>
  <si>
    <t>WOOG - Woodgate (66/11kV)</t>
  </si>
  <si>
    <t>2021 W 1.2%, 2022 S 0.9% W 0.9%, 2023 S 0.8% W 0.8%, 2024 S 1.0% W 1.0%, 2025 S 0.9% W 0.9%</t>
  </si>
  <si>
    <t>2.8 MVA on 06/01/2021 at 19:00</t>
  </si>
  <si>
    <t>WOOL - Woolooga (66/11kV)</t>
  </si>
  <si>
    <t>2021 W -0.2%, 2022 S -0.5% W -0.5%2023 S -0.1% W -0.1%2024 S 0.1% W 0.1%, 2025 S -0.1% W -0.1</t>
  </si>
  <si>
    <t>4.6 MVA on 22/02/2021 at 18:00</t>
  </si>
  <si>
    <t>WOSO - Woodstock South (66/11kV)</t>
  </si>
  <si>
    <t>2021 W 3.1%, 2022 S 3.6% W 3.6%, 2023 S 3.2% W 3.2%, 2024 S 3.2% W 3.2%, 2025 S 3.0% W 3.0%</t>
  </si>
  <si>
    <t>1.2 MVA on 15/11/2020 at 18:00</t>
  </si>
  <si>
    <t>WOWA - Wowan (66/22kV)</t>
  </si>
  <si>
    <t>Transformer size is 2x66/22kV 5/6.3MVA ONAN/ONAF</t>
  </si>
  <si>
    <t>2021 W -0.3%, 2022 S 0.0% W 0.0%, 2023 S -0.5% W -0.5%2024 S -0.5% W -0.5%2025 S -0.5% W -0.5</t>
  </si>
  <si>
    <t>6 MVA on 22/12/2020 at 18:00</t>
  </si>
  <si>
    <t>33</t>
  </si>
  <si>
    <t>YARA - Yarranlea BSP (110/33kV)</t>
  </si>
  <si>
    <t>Transformer size is 1x110/33/11kV 15MVA ON;1x110/33/11kV 25/32MVA ONAF</t>
  </si>
  <si>
    <t>Capacity of commissioned Embedded Generation (with Connection Agreements) is 114.0 MVA</t>
  </si>
  <si>
    <t>24.6 MVA on 01/12/2020 at 17:30</t>
  </si>
  <si>
    <t>YARR - Yarraman (66/11kV)</t>
  </si>
  <si>
    <t>Transformer size is 2x66/11kV 5/6MVA ON/ONB</t>
  </si>
  <si>
    <t>2021 W 0.5%, 2022 S -0.1% W -0.1%2023 S -0.1% W -0.1%2024 S 0.1% W 0.1%, 2025 S 0.0% W 0.0%</t>
  </si>
  <si>
    <t>4.8 MVA on 06/12/2020 at 18:30</t>
  </si>
  <si>
    <t>YASO - Yarranlea South (33/11kV)</t>
  </si>
  <si>
    <t>Transformer size is 1x33/11kV 1.5MVA ONAN;1x33/11kV 1MVA ONAN</t>
  </si>
  <si>
    <t>2021 W 0.1%, 2022 S -0.2% W -0.2%2023 S -0.7% W -0.7%2024 S -0.6% W -0.6%2025 S -0.6% W -0.6</t>
  </si>
  <si>
    <t>1.4 MVA on 05/12/2020 at 17:30</t>
  </si>
  <si>
    <t>YEPP - Yeppoon (66/11kV)</t>
  </si>
  <si>
    <t>Transformer size is 2x66/11kV 16/25MVA ONAN/ONAF</t>
  </si>
  <si>
    <t>2021 W 0.6%, 2022 S 0.7% W 0.7%, 2023 S 0.9% W 0.9%, 2024 S 1.1% W 1.1%, 2025 S 1.1% W 1.1%</t>
  </si>
  <si>
    <t>22.6 MVA on 22/02/2021 at 18:00</t>
  </si>
  <si>
    <t>Substation List</t>
  </si>
  <si>
    <t>Substation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</si>
</sst>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409]0.0"/>
    <numFmt numFmtId="165" formatCode="[$-10409]0.00"/>
  </numFmts>
  <fonts count="29" x14ac:knownFonts="1">
    <font>
      <sz val="11"/>
      <color rgb="FF000000"/>
      <name val="Calibri"/>
      <family val="2"/>
      <scheme val="minor"/>
    </font>
    <font>
      <sz val="11"/>
      <name val="Calibri"/>
      <family val="2"/>
    </font>
    <font>
      <b/>
      <sz val="11"/>
      <color rgb="FF000000"/>
      <name val="Arial"/>
      <family val="2"/>
    </font>
    <font>
      <b/>
      <sz val="9"/>
      <color rgb="FF0081C3"/>
      <name val="Arial"/>
      <family val="2"/>
    </font>
    <font>
      <b/>
      <sz val="9"/>
      <color rgb="FF006400"/>
      <name val="Arial"/>
      <family val="2"/>
    </font>
    <font>
      <sz val="9"/>
      <color rgb="FF006400"/>
      <name val="Arial"/>
      <family val="2"/>
    </font>
    <font>
      <sz val="8"/>
      <color rgb="FF000000"/>
      <name val="Arial"/>
      <family val="2"/>
    </font>
    <font>
      <b/>
      <sz val="9"/>
      <color rgb="FFFFFFFF"/>
      <name val="Arial"/>
      <family val="2"/>
    </font>
    <font>
      <sz val="8"/>
      <color rgb="FFFFFFFF"/>
      <name val="Arial"/>
      <family val="2"/>
    </font>
    <font>
      <b/>
      <sz val="8"/>
      <color rgb="FF000000"/>
      <name val="Arial"/>
      <family val="2"/>
    </font>
    <font>
      <b/>
      <sz val="7"/>
      <color rgb="FF000000"/>
      <name val="Arial"/>
      <family val="2"/>
    </font>
    <font>
      <sz val="7"/>
      <color rgb="FF000000"/>
      <name val="Arial"/>
      <family val="2"/>
    </font>
    <font>
      <sz val="7"/>
      <color rgb="FF008000"/>
      <name val="Arial"/>
      <family val="2"/>
    </font>
    <font>
      <sz val="7"/>
      <color rgb="FFFF0000"/>
      <name val="Arial"/>
      <family val="2"/>
    </font>
    <font>
      <b/>
      <sz val="9"/>
      <color rgb="FF4169E1"/>
      <name val="Arial"/>
      <family val="2"/>
    </font>
    <font>
      <sz val="10"/>
      <color rgb="FF000000"/>
      <name val="Arial"/>
      <family val="2"/>
    </font>
    <font>
      <u/>
      <sz val="11"/>
      <color theme="10"/>
      <name val="Calibri"/>
      <family val="2"/>
      <scheme val="minor"/>
    </font>
    <font>
      <sz val="11"/>
      <color rgb="FF008000"/>
      <name val="Calibri"/>
      <family val="2"/>
    </font>
    <font>
      <b/>
      <sz val="12"/>
      <color theme="0"/>
      <name val="Arial"/>
      <family val="2"/>
    </font>
    <font>
      <b/>
      <sz val="9"/>
      <name val="Arial"/>
      <family val="2"/>
    </font>
    <font>
      <b/>
      <sz val="10"/>
      <name val="Arial"/>
      <family val="2"/>
    </font>
    <font>
      <sz val="11"/>
      <name val="Calibri"/>
      <family val="2"/>
      <scheme val="minor"/>
    </font>
    <font>
      <b/>
      <sz val="11"/>
      <name val="Calibri"/>
      <family val="2"/>
    </font>
    <font>
      <b/>
      <sz val="12"/>
      <color rgb="FF000000"/>
      <name val="Calibri"/>
      <family val="2"/>
      <scheme val="minor"/>
    </font>
    <font>
      <sz val="10"/>
      <color rgb="FF000000"/>
      <name val="Arial"/>
    </font>
    <font>
      <sz val="9"/>
      <name val="Calibri"/>
      <family val="2"/>
    </font>
    <font>
      <sz val="10"/>
      <color rgb="FF000000"/>
      <name val="Calibri"/>
      <family val="2"/>
      <scheme val="minor"/>
    </font>
    <font>
      <b/>
      <sz val="14"/>
      <color theme="0"/>
      <name val="Arial"/>
      <family val="2"/>
    </font>
    <font>
      <b/>
      <sz val="10"/>
      <color theme="0"/>
      <name val="Arial"/>
      <family val="2"/>
    </font>
  </fonts>
  <fills count="14">
    <fill>
      <patternFill patternType="none"/>
    </fill>
    <fill>
      <patternFill patternType="gray125"/>
    </fill>
    <fill>
      <patternFill patternType="solid">
        <fgColor rgb="FFCCFFFF"/>
        <bgColor rgb="FFCCFFFF"/>
      </patternFill>
    </fill>
    <fill>
      <patternFill patternType="solid">
        <fgColor rgb="FFC4D545"/>
        <bgColor rgb="FFC4D545"/>
      </patternFill>
    </fill>
    <fill>
      <patternFill patternType="solid">
        <fgColor rgb="FF0081C3"/>
        <bgColor rgb="FF0081C3"/>
      </patternFill>
    </fill>
    <fill>
      <patternFill patternType="solid">
        <fgColor rgb="FFDCDCDC"/>
        <bgColor rgb="FFDCDCDC"/>
      </patternFill>
    </fill>
    <fill>
      <patternFill patternType="solid">
        <fgColor rgb="FFFFFFFF"/>
        <bgColor rgb="FFFFFFFF"/>
      </patternFill>
    </fill>
    <fill>
      <patternFill patternType="solid">
        <fgColor rgb="FFCCFFCC"/>
        <bgColor rgb="FFCCFFCC"/>
      </patternFill>
    </fill>
    <fill>
      <patternFill patternType="solid">
        <fgColor theme="0"/>
        <bgColor indexed="64"/>
      </patternFill>
    </fill>
    <fill>
      <patternFill patternType="solid">
        <fgColor theme="3"/>
        <bgColor indexed="64"/>
      </patternFill>
    </fill>
    <fill>
      <patternFill patternType="solid">
        <fgColor rgb="FFCCFF66"/>
        <bgColor indexed="64"/>
      </patternFill>
    </fill>
    <fill>
      <patternFill patternType="solid">
        <fgColor rgb="FF00B0F0"/>
        <bgColor indexed="64"/>
      </patternFill>
    </fill>
    <fill>
      <patternFill patternType="solid">
        <fgColor rgb="FFFFFF00"/>
        <bgColor indexed="64"/>
      </patternFill>
    </fill>
    <fill>
      <patternFill patternType="solid">
        <fgColor rgb="FFFFC000"/>
        <bgColor indexed="64"/>
      </patternFill>
    </fill>
  </fills>
  <borders count="39">
    <border>
      <left/>
      <right/>
      <top/>
      <bottom/>
      <diagonal/>
    </border>
    <border>
      <left/>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right/>
      <top style="thick">
        <color rgb="FF000000"/>
      </top>
      <bottom/>
      <diagonal/>
    </border>
    <border>
      <left/>
      <right style="thin">
        <color rgb="FFC4D545"/>
      </right>
      <top style="thick">
        <color rgb="FF000000"/>
      </top>
      <bottom/>
      <diagonal/>
    </border>
    <border>
      <left style="thin">
        <color rgb="FFC4D545"/>
      </left>
      <right style="thin">
        <color auto="1"/>
      </right>
      <top style="thick">
        <color rgb="FF000000"/>
      </top>
      <bottom style="thin">
        <color rgb="FFC4D545"/>
      </bottom>
      <diagonal/>
    </border>
    <border>
      <left/>
      <right/>
      <top style="thick">
        <color rgb="FF000000"/>
      </top>
      <bottom style="thin">
        <color rgb="FFC4D545"/>
      </bottom>
      <diagonal/>
    </border>
    <border>
      <left/>
      <right style="thin">
        <color rgb="FFC4D545"/>
      </right>
      <top style="thick">
        <color rgb="FF000000"/>
      </top>
      <bottom style="thin">
        <color rgb="FFC4D545"/>
      </bottom>
      <diagonal/>
    </border>
    <border>
      <left style="thin">
        <color rgb="FF0081C3"/>
      </left>
      <right style="thin">
        <color auto="1"/>
      </right>
      <top style="thick">
        <color rgb="FF000000"/>
      </top>
      <bottom style="thin">
        <color rgb="FF0081C3"/>
      </bottom>
      <diagonal/>
    </border>
    <border>
      <left/>
      <right/>
      <top style="thick">
        <color rgb="FF000000"/>
      </top>
      <bottom style="thin">
        <color rgb="FF0081C3"/>
      </bottom>
      <diagonal/>
    </border>
    <border>
      <left/>
      <right style="thick">
        <color rgb="FF0081C3"/>
      </right>
      <top style="thick">
        <color rgb="FF000000"/>
      </top>
      <bottom style="thin">
        <color rgb="FF0081C3"/>
      </bottom>
      <diagonal/>
    </border>
    <border>
      <left style="thick">
        <color rgb="FF000000"/>
      </left>
      <right/>
      <top/>
      <bottom style="thin">
        <color rgb="FF000000"/>
      </bottom>
      <diagonal/>
    </border>
    <border>
      <left/>
      <right/>
      <top/>
      <bottom style="thin">
        <color rgb="FF000000"/>
      </bottom>
      <diagonal/>
    </border>
    <border>
      <left/>
      <right style="thin">
        <color rgb="FFC4D545"/>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81C3"/>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n">
        <color rgb="FFC4D545"/>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right/>
      <top style="thin">
        <color rgb="FF000000"/>
      </top>
      <bottom style="thick">
        <color rgb="FF000000"/>
      </bottom>
      <diagonal/>
    </border>
    <border>
      <left/>
      <right style="thin">
        <color rgb="FFC4D545"/>
      </right>
      <top style="thin">
        <color rgb="FF000000"/>
      </top>
      <bottom style="thick">
        <color rgb="FF000000"/>
      </bottom>
      <diagonal/>
    </border>
    <border>
      <left style="thin">
        <color rgb="FF000000"/>
      </left>
      <right style="thin">
        <color rgb="FF000000"/>
      </right>
      <top style="thin">
        <color rgb="FF000000"/>
      </top>
      <bottom style="thick">
        <color rgb="FFC4D545"/>
      </bottom>
      <diagonal/>
    </border>
    <border>
      <left/>
      <right style="thin">
        <color rgb="FF000000"/>
      </right>
      <top style="thin">
        <color rgb="FF000000"/>
      </top>
      <bottom style="thick">
        <color rgb="FFC4D545"/>
      </bottom>
      <diagonal/>
    </border>
    <border>
      <left/>
      <right/>
      <top style="thin">
        <color rgb="FF000000"/>
      </top>
      <bottom style="thick">
        <color rgb="FFC4D545"/>
      </bottom>
      <diagonal/>
    </border>
    <border>
      <left style="thin">
        <color rgb="FF000000"/>
      </left>
      <right style="thin">
        <color rgb="FF000000"/>
      </right>
      <top style="thin">
        <color rgb="FF000000"/>
      </top>
      <bottom style="thick">
        <color rgb="FF0081C3"/>
      </bottom>
      <diagonal/>
    </border>
    <border>
      <left/>
      <right style="thin">
        <color rgb="FF000000"/>
      </right>
      <top style="thin">
        <color rgb="FF000000"/>
      </top>
      <bottom style="thick">
        <color rgb="FF0081C3"/>
      </bottom>
      <diagonal/>
    </border>
    <border>
      <left/>
      <right/>
      <top style="thin">
        <color rgb="FF000000"/>
      </top>
      <bottom style="thick">
        <color rgb="FF0081C3"/>
      </bottom>
      <diagonal/>
    </border>
    <border>
      <left style="thin">
        <color rgb="FF000000"/>
      </left>
      <right style="thick">
        <color rgb="FF0081C3"/>
      </right>
      <top style="thin">
        <color rgb="FF000000"/>
      </top>
      <bottom style="thick">
        <color rgb="FF0081C3"/>
      </bottom>
      <diagonal/>
    </border>
    <border>
      <left style="thin">
        <color rgb="FF000000"/>
      </left>
      <right style="thick">
        <color rgb="FF0081C3"/>
      </right>
      <top style="thin">
        <color rgb="FF000000"/>
      </top>
      <bottom style="thick">
        <color rgb="FFC4D545"/>
      </bottom>
      <diagonal/>
    </border>
    <border>
      <left style="thin">
        <color rgb="FF000000"/>
      </left>
      <right/>
      <top style="thin">
        <color rgb="FF000000"/>
      </top>
      <bottom style="thick">
        <color rgb="FFC4D545"/>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rgb="FF0081C3"/>
      </left>
      <right/>
      <top style="thin">
        <color rgb="FF000000"/>
      </top>
      <bottom style="thin">
        <color rgb="FF000000"/>
      </bottom>
      <diagonal/>
    </border>
    <border>
      <left style="thin">
        <color rgb="FF00B0F0"/>
      </left>
      <right style="hair">
        <color rgb="FF00B0F0"/>
      </right>
      <top style="thin">
        <color rgb="FF00B0F0"/>
      </top>
      <bottom style="hair">
        <color rgb="FF00B0F0"/>
      </bottom>
      <diagonal/>
    </border>
    <border>
      <left style="hair">
        <color rgb="FF00B0F0"/>
      </left>
      <right style="thin">
        <color rgb="FF00B0F0"/>
      </right>
      <top style="thin">
        <color rgb="FF00B0F0"/>
      </top>
      <bottom style="hair">
        <color rgb="FF00B0F0"/>
      </bottom>
      <diagonal/>
    </border>
  </borders>
  <cellStyleXfs count="2">
    <xf numFmtId="0" fontId="0" fillId="0" borderId="0"/>
    <xf numFmtId="0" fontId="16" fillId="0" borderId="0" applyNumberFormat="0" applyFill="0" applyBorder="0" applyAlignment="0" applyProtection="0"/>
  </cellStyleXfs>
  <cellXfs count="115">
    <xf numFmtId="0" fontId="1" fillId="0" borderId="0" xfId="0" applyFont="1"/>
    <xf numFmtId="0" fontId="9" fillId="0" borderId="14" xfId="0" applyFont="1" applyBorder="1" applyAlignment="1">
      <alignment horizontal="center" vertical="top" wrapText="1" readingOrder="1"/>
    </xf>
    <xf numFmtId="0" fontId="9" fillId="0" borderId="16" xfId="0" applyFont="1" applyBorder="1" applyAlignment="1">
      <alignment horizontal="center" vertical="top" wrapText="1" readingOrder="1"/>
    </xf>
    <xf numFmtId="164" fontId="11" fillId="0" borderId="14" xfId="0" applyNumberFormat="1" applyFont="1" applyBorder="1" applyAlignment="1">
      <alignment horizontal="center" vertical="top" wrapText="1" readingOrder="1"/>
    </xf>
    <xf numFmtId="164" fontId="11" fillId="0" borderId="16" xfId="0" applyNumberFormat="1" applyFont="1" applyBorder="1" applyAlignment="1">
      <alignment horizontal="center" vertical="top" wrapText="1" readingOrder="1"/>
    </xf>
    <xf numFmtId="0" fontId="11" fillId="0" borderId="14" xfId="0" applyFont="1" applyBorder="1" applyAlignment="1">
      <alignment horizontal="center" vertical="top" wrapText="1" readingOrder="1"/>
    </xf>
    <xf numFmtId="0" fontId="11" fillId="0" borderId="16" xfId="0" applyFont="1" applyBorder="1" applyAlignment="1">
      <alignment horizontal="center" vertical="top" wrapText="1" readingOrder="1"/>
    </xf>
    <xf numFmtId="165" fontId="11" fillId="0" borderId="14" xfId="0" applyNumberFormat="1" applyFont="1" applyBorder="1" applyAlignment="1">
      <alignment horizontal="center" vertical="top" wrapText="1" readingOrder="1"/>
    </xf>
    <xf numFmtId="165" fontId="11" fillId="0" borderId="16" xfId="0" applyNumberFormat="1" applyFont="1" applyBorder="1" applyAlignment="1">
      <alignment horizontal="center" vertical="top" wrapText="1" readingOrder="1"/>
    </xf>
    <xf numFmtId="164" fontId="11" fillId="5" borderId="14" xfId="0" applyNumberFormat="1" applyFont="1" applyFill="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0" fontId="12" fillId="0" borderId="22" xfId="0" applyFont="1" applyBorder="1" applyAlignment="1">
      <alignment horizontal="center" vertical="top" wrapText="1" readingOrder="1"/>
    </xf>
    <xf numFmtId="0" fontId="12" fillId="0" borderId="25" xfId="0" applyFont="1" applyBorder="1" applyAlignment="1">
      <alignment horizontal="center" vertical="top" wrapText="1" readingOrder="1"/>
    </xf>
    <xf numFmtId="0" fontId="12" fillId="0" borderId="28" xfId="0" applyFont="1" applyBorder="1" applyAlignment="1">
      <alignment horizontal="center" vertical="top" wrapText="1" readingOrder="1"/>
    </xf>
    <xf numFmtId="0" fontId="13" fillId="0" borderId="25" xfId="0" applyFont="1" applyBorder="1" applyAlignment="1">
      <alignment horizontal="center" vertical="top" wrapText="1" readingOrder="1"/>
    </xf>
    <xf numFmtId="0" fontId="13" fillId="0" borderId="28" xfId="0" applyFont="1" applyBorder="1" applyAlignment="1">
      <alignment horizontal="center" vertical="top" wrapText="1" readingOrder="1"/>
    </xf>
    <xf numFmtId="0" fontId="11" fillId="5" borderId="14" xfId="0" applyFont="1" applyFill="1" applyBorder="1" applyAlignment="1">
      <alignment horizontal="center" vertical="top" wrapText="1" readingOrder="1"/>
    </xf>
    <xf numFmtId="0" fontId="12" fillId="0" borderId="29" xfId="0" applyFont="1" applyBorder="1" applyAlignment="1">
      <alignment horizontal="center" vertical="top" wrapText="1" readingOrder="1"/>
    </xf>
    <xf numFmtId="0" fontId="16" fillId="0" borderId="0" xfId="1" applyFill="1" applyBorder="1"/>
    <xf numFmtId="0" fontId="17" fillId="0" borderId="23" xfId="0" applyFont="1" applyBorder="1" applyAlignment="1">
      <alignment vertical="top" wrapText="1"/>
    </xf>
    <xf numFmtId="0" fontId="0" fillId="8" borderId="0" xfId="0" applyFill="1"/>
    <xf numFmtId="0" fontId="19" fillId="8" borderId="35" xfId="0" applyFont="1" applyFill="1" applyBorder="1" applyAlignment="1">
      <alignment horizontal="center" vertical="center"/>
    </xf>
    <xf numFmtId="0" fontId="20" fillId="8" borderId="0" xfId="0" applyFont="1" applyFill="1"/>
    <xf numFmtId="0" fontId="0" fillId="8" borderId="35" xfId="0" applyFill="1" applyBorder="1" applyAlignment="1">
      <alignment horizontal="center"/>
    </xf>
    <xf numFmtId="0" fontId="21" fillId="8" borderId="0" xfId="0" applyFont="1" applyFill="1"/>
    <xf numFmtId="0" fontId="0" fillId="12" borderId="0" xfId="0" applyFill="1"/>
    <xf numFmtId="0" fontId="22" fillId="0" borderId="0" xfId="0" applyFont="1"/>
    <xf numFmtId="0" fontId="1" fillId="13" borderId="0" xfId="0" applyFont="1" applyFill="1"/>
    <xf numFmtId="0" fontId="0" fillId="0" borderId="35" xfId="0" applyBorder="1" applyAlignment="1">
      <alignment horizontal="center"/>
    </xf>
    <xf numFmtId="0" fontId="1" fillId="8" borderId="0" xfId="0" applyFont="1" applyFill="1"/>
    <xf numFmtId="0" fontId="16" fillId="0" borderId="0" xfId="1"/>
    <xf numFmtId="0" fontId="24" fillId="0" borderId="0" xfId="1" applyFont="1" applyFill="1" applyBorder="1"/>
    <xf numFmtId="0" fontId="25" fillId="0" borderId="0" xfId="0" applyFont="1"/>
    <xf numFmtId="0" fontId="26" fillId="0" borderId="0" xfId="1" applyFont="1" applyFill="1" applyBorder="1"/>
    <xf numFmtId="0" fontId="0" fillId="0" borderId="0" xfId="0"/>
    <xf numFmtId="0" fontId="16" fillId="8" borderId="0" xfId="1" applyFill="1" applyBorder="1"/>
    <xf numFmtId="164" fontId="11" fillId="0" borderId="16" xfId="0" applyNumberFormat="1" applyFont="1" applyBorder="1" applyAlignment="1">
      <alignment vertical="top" wrapText="1" readingOrder="1"/>
    </xf>
    <xf numFmtId="0" fontId="18" fillId="9" borderId="0" xfId="0" applyFont="1" applyFill="1" applyAlignment="1" applyProtection="1">
      <alignment horizontal="center" vertical="center"/>
      <protection locked="0"/>
    </xf>
    <xf numFmtId="0" fontId="18" fillId="9" borderId="31" xfId="0" applyFont="1" applyFill="1" applyBorder="1" applyAlignment="1" applyProtection="1">
      <alignment horizontal="center" vertical="center"/>
      <protection locked="0"/>
    </xf>
    <xf numFmtId="0" fontId="19" fillId="10" borderId="32" xfId="0" applyFont="1" applyFill="1" applyBorder="1" applyAlignment="1">
      <alignment horizontal="center" vertical="center"/>
    </xf>
    <xf numFmtId="0" fontId="19" fillId="10" borderId="33" xfId="0" applyFont="1" applyFill="1" applyBorder="1" applyAlignment="1">
      <alignment horizontal="center" vertical="center"/>
    </xf>
    <xf numFmtId="0" fontId="19" fillId="10" borderId="34" xfId="0" applyFont="1" applyFill="1" applyBorder="1" applyAlignment="1">
      <alignment horizontal="center" vertical="center"/>
    </xf>
    <xf numFmtId="0" fontId="19" fillId="11" borderId="32" xfId="0" applyFont="1" applyFill="1" applyBorder="1" applyAlignment="1">
      <alignment horizontal="center" vertical="center"/>
    </xf>
    <xf numFmtId="0" fontId="19" fillId="11" borderId="33" xfId="0" applyFont="1" applyFill="1" applyBorder="1" applyAlignment="1">
      <alignment horizontal="center" vertical="center"/>
    </xf>
    <xf numFmtId="0" fontId="19" fillId="11" borderId="34" xfId="0" applyFont="1" applyFill="1" applyBorder="1" applyAlignment="1">
      <alignment horizontal="center" vertical="center"/>
    </xf>
    <xf numFmtId="0" fontId="23" fillId="8" borderId="0" xfId="0" applyFont="1" applyFill="1" applyAlignment="1">
      <alignment horizontal="center" vertical="center" wrapText="1"/>
    </xf>
    <xf numFmtId="0" fontId="2" fillId="2" borderId="1" xfId="0" applyFont="1" applyFill="1" applyBorder="1" applyAlignment="1">
      <alignment vertical="top" wrapText="1" readingOrder="1"/>
    </xf>
    <xf numFmtId="0" fontId="1" fillId="0" borderId="1" xfId="0" applyFont="1" applyBorder="1" applyAlignment="1">
      <alignment vertical="top" wrapText="1"/>
    </xf>
    <xf numFmtId="0" fontId="3" fillId="0" borderId="0" xfId="0" applyFont="1" applyAlignment="1">
      <alignment vertical="top" wrapText="1" readingOrder="1"/>
    </xf>
    <xf numFmtId="0" fontId="1" fillId="0" borderId="0" xfId="0" applyFont="1" applyAlignment="1"/>
    <xf numFmtId="0" fontId="4" fillId="0" borderId="0" xfId="0" applyFont="1" applyAlignment="1">
      <alignment vertical="top" wrapText="1" readingOrder="1"/>
    </xf>
    <xf numFmtId="0" fontId="3" fillId="0" borderId="0" xfId="0" applyFont="1" applyAlignment="1">
      <alignment horizontal="right" vertical="top" wrapText="1" readingOrder="1"/>
    </xf>
    <xf numFmtId="0" fontId="5" fillId="0" borderId="0" xfId="0" applyFont="1" applyAlignment="1">
      <alignment vertical="top" wrapText="1" readingOrder="1"/>
    </xf>
    <xf numFmtId="0" fontId="6" fillId="0" borderId="0" xfId="0" applyFont="1" applyAlignment="1">
      <alignment horizontal="left" vertical="top" wrapText="1" readingOrder="1"/>
    </xf>
    <xf numFmtId="0" fontId="7" fillId="0" borderId="0" xfId="0" applyFont="1" applyAlignment="1">
      <alignment vertical="top" wrapText="1" readingOrder="1"/>
    </xf>
    <xf numFmtId="0" fontId="8" fillId="0" borderId="0" xfId="0" applyFont="1" applyAlignment="1">
      <alignment horizontal="right" vertical="top" wrapText="1" readingOrder="1"/>
    </xf>
    <xf numFmtId="0" fontId="8" fillId="0" borderId="0" xfId="0" applyFont="1" applyAlignment="1">
      <alignment horizontal="left" vertical="top" wrapText="1" readingOrder="1"/>
    </xf>
    <xf numFmtId="0" fontId="6" fillId="0" borderId="0" xfId="0" applyFont="1" applyAlignment="1">
      <alignment vertical="top" wrapText="1" readingOrder="1"/>
    </xf>
    <xf numFmtId="0" fontId="9" fillId="0" borderId="2" xfId="0" applyFont="1" applyBorder="1" applyAlignment="1">
      <alignment vertical="top" wrapText="1" readingOrder="1"/>
    </xf>
    <xf numFmtId="0" fontId="1" fillId="0" borderId="3" xfId="0" applyFont="1" applyBorder="1" applyAlignment="1">
      <alignment vertical="top" wrapText="1"/>
    </xf>
    <xf numFmtId="0" fontId="1" fillId="0" borderId="4" xfId="0" applyFont="1" applyBorder="1" applyAlignment="1">
      <alignment vertical="top" wrapText="1"/>
    </xf>
    <xf numFmtId="0" fontId="1" fillId="0" borderId="11" xfId="0" applyFont="1" applyBorder="1" applyAlignment="1">
      <alignment vertical="top" wrapText="1"/>
    </xf>
    <xf numFmtId="0" fontId="1" fillId="0" borderId="12" xfId="0" applyFont="1" applyBorder="1" applyAlignment="1">
      <alignment vertical="top" wrapText="1"/>
    </xf>
    <xf numFmtId="0" fontId="1" fillId="0" borderId="13" xfId="0" applyFont="1" applyBorder="1" applyAlignment="1">
      <alignment vertical="top" wrapText="1"/>
    </xf>
    <xf numFmtId="0" fontId="9" fillId="3" borderId="5" xfId="0" applyFont="1" applyFill="1" applyBorder="1" applyAlignment="1">
      <alignment horizontal="center" vertical="top" wrapText="1" readingOrder="1"/>
    </xf>
    <xf numFmtId="0" fontId="1" fillId="0" borderId="6" xfId="0" applyFont="1" applyBorder="1" applyAlignment="1">
      <alignment vertical="top" wrapText="1"/>
    </xf>
    <xf numFmtId="0" fontId="1" fillId="0" borderId="7" xfId="0" applyFont="1" applyBorder="1" applyAlignment="1">
      <alignment vertical="top" wrapText="1"/>
    </xf>
    <xf numFmtId="0" fontId="9" fillId="4" borderId="8" xfId="0" applyFont="1" applyFill="1" applyBorder="1" applyAlignment="1">
      <alignment horizontal="center" vertical="top" wrapText="1" readingOrder="1"/>
    </xf>
    <xf numFmtId="0" fontId="1" fillId="0" borderId="9" xfId="0" applyFont="1" applyBorder="1" applyAlignment="1">
      <alignment vertical="top" wrapText="1"/>
    </xf>
    <xf numFmtId="0" fontId="1" fillId="0" borderId="10" xfId="0" applyFont="1" applyBorder="1" applyAlignment="1">
      <alignment vertical="top" wrapText="1"/>
    </xf>
    <xf numFmtId="0" fontId="9" fillId="0" borderId="14" xfId="0" applyFont="1" applyBorder="1" applyAlignment="1">
      <alignment horizontal="center" vertical="top" wrapText="1" readingOrder="1"/>
    </xf>
    <xf numFmtId="0" fontId="1" fillId="0" borderId="15" xfId="0" applyFont="1" applyBorder="1" applyAlignment="1">
      <alignment vertical="top" wrapText="1"/>
    </xf>
    <xf numFmtId="164" fontId="11" fillId="0" borderId="14" xfId="0" applyNumberFormat="1" applyFont="1" applyBorder="1" applyAlignment="1">
      <alignment horizontal="center" vertical="top" wrapText="1" readingOrder="1"/>
    </xf>
    <xf numFmtId="0" fontId="10" fillId="0" borderId="17" xfId="0" applyFont="1" applyBorder="1" applyAlignment="1">
      <alignment horizontal="left" vertical="top" wrapText="1" readingOrder="1"/>
    </xf>
    <xf numFmtId="0" fontId="1" fillId="0" borderId="18" xfId="0" applyFont="1" applyBorder="1" applyAlignment="1">
      <alignment vertical="top" wrapText="1"/>
    </xf>
    <xf numFmtId="0" fontId="11" fillId="0" borderId="14" xfId="0" applyFont="1" applyBorder="1" applyAlignment="1">
      <alignment horizontal="center" vertical="top" wrapText="1" readingOrder="1"/>
    </xf>
    <xf numFmtId="165" fontId="11" fillId="0" borderId="14" xfId="0" applyNumberFormat="1" applyFont="1" applyBorder="1" applyAlignment="1">
      <alignment horizontal="center" vertical="top" wrapText="1" readingOrder="1"/>
    </xf>
    <xf numFmtId="0" fontId="10" fillId="5" borderId="17" xfId="0" applyFont="1" applyFill="1" applyBorder="1" applyAlignment="1">
      <alignment horizontal="left" vertical="top" wrapText="1" readingOrder="1"/>
    </xf>
    <xf numFmtId="164" fontId="11" fillId="5" borderId="14" xfId="0" applyNumberFormat="1" applyFont="1" applyFill="1" applyBorder="1" applyAlignment="1">
      <alignment horizontal="center" vertical="top" wrapText="1" readingOrder="1"/>
    </xf>
    <xf numFmtId="0" fontId="12" fillId="0" borderId="22" xfId="0" applyFont="1" applyBorder="1" applyAlignment="1">
      <alignment horizontal="center" vertical="top" wrapText="1" readingOrder="1"/>
    </xf>
    <xf numFmtId="0" fontId="1" fillId="0" borderId="23" xfId="0" applyFont="1" applyBorder="1" applyAlignment="1">
      <alignment vertical="top" wrapText="1"/>
    </xf>
    <xf numFmtId="0" fontId="12" fillId="0" borderId="25" xfId="0" applyFont="1" applyBorder="1" applyAlignment="1">
      <alignment horizontal="center" vertical="top" wrapText="1" readingOrder="1"/>
    </xf>
    <xf numFmtId="0" fontId="1" fillId="0" borderId="26" xfId="0" applyFont="1" applyBorder="1" applyAlignment="1">
      <alignment vertical="top" wrapText="1"/>
    </xf>
    <xf numFmtId="0" fontId="1" fillId="0" borderId="27" xfId="0" applyFont="1" applyBorder="1" applyAlignment="1">
      <alignment vertical="top" wrapText="1"/>
    </xf>
    <xf numFmtId="0" fontId="10" fillId="0" borderId="19" xfId="0" applyFont="1" applyBorder="1" applyAlignment="1">
      <alignment horizontal="left" vertical="top" wrapText="1" readingOrder="1"/>
    </xf>
    <xf numFmtId="0" fontId="1" fillId="0" borderId="20" xfId="0" applyFont="1" applyBorder="1" applyAlignment="1">
      <alignment vertical="top" wrapText="1"/>
    </xf>
    <xf numFmtId="0" fontId="1" fillId="0" borderId="21" xfId="0" applyFont="1" applyBorder="1" applyAlignment="1">
      <alignment vertical="top" wrapText="1"/>
    </xf>
    <xf numFmtId="0" fontId="1" fillId="0" borderId="24" xfId="0" applyFont="1" applyBorder="1" applyAlignment="1">
      <alignment vertical="top" wrapText="1"/>
    </xf>
    <xf numFmtId="0" fontId="9" fillId="0" borderId="16" xfId="0" applyFont="1" applyBorder="1" applyAlignment="1">
      <alignment horizontal="center" vertical="top" wrapText="1" readingOrder="1"/>
    </xf>
    <xf numFmtId="164" fontId="11" fillId="0" borderId="16" xfId="0" applyNumberFormat="1" applyFont="1" applyBorder="1" applyAlignment="1">
      <alignment horizontal="center" vertical="top" wrapText="1" readingOrder="1"/>
    </xf>
    <xf numFmtId="0" fontId="11" fillId="0" borderId="16" xfId="0" applyFont="1" applyBorder="1" applyAlignment="1">
      <alignment horizontal="center" vertical="top" wrapText="1" readingOrder="1"/>
    </xf>
    <xf numFmtId="165" fontId="11" fillId="0" borderId="16" xfId="0" applyNumberFormat="1" applyFont="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0" fontId="12" fillId="0" borderId="29" xfId="0" applyFont="1" applyBorder="1" applyAlignment="1">
      <alignment horizontal="center" vertical="top" wrapText="1" readingOrder="1"/>
    </xf>
    <xf numFmtId="0" fontId="12" fillId="0" borderId="28" xfId="0" applyFont="1" applyBorder="1" applyAlignment="1">
      <alignment horizontal="center" vertical="top" wrapText="1" readingOrder="1"/>
    </xf>
    <xf numFmtId="0" fontId="17" fillId="0" borderId="23" xfId="0" applyFont="1" applyBorder="1" applyAlignment="1">
      <alignment vertical="top" wrapText="1"/>
    </xf>
    <xf numFmtId="0" fontId="17" fillId="0" borderId="27" xfId="0" applyFont="1" applyBorder="1" applyAlignment="1">
      <alignment vertical="top" wrapText="1"/>
    </xf>
    <xf numFmtId="0" fontId="17" fillId="0" borderId="26" xfId="0" applyFont="1" applyBorder="1" applyAlignment="1">
      <alignment vertical="top" wrapText="1"/>
    </xf>
    <xf numFmtId="0" fontId="17" fillId="0" borderId="24" xfId="0" applyFont="1" applyBorder="1" applyAlignment="1">
      <alignment vertical="top" wrapText="1"/>
    </xf>
    <xf numFmtId="0" fontId="2" fillId="7" borderId="1" xfId="0" applyFont="1" applyFill="1" applyBorder="1" applyAlignment="1">
      <alignment vertical="top" wrapText="1" readingOrder="1"/>
    </xf>
    <xf numFmtId="0" fontId="12" fillId="0" borderId="30" xfId="0" applyFont="1" applyBorder="1" applyAlignment="1">
      <alignment horizontal="center" vertical="top" wrapText="1" readingOrder="1"/>
    </xf>
    <xf numFmtId="0" fontId="12" fillId="0" borderId="24" xfId="0" applyFont="1" applyBorder="1" applyAlignment="1">
      <alignment horizontal="center" vertical="top" wrapText="1" readingOrder="1"/>
    </xf>
    <xf numFmtId="0" fontId="12" fillId="0" borderId="23" xfId="0" applyFont="1" applyBorder="1" applyAlignment="1">
      <alignment horizontal="center" vertical="top" wrapText="1" readingOrder="1"/>
    </xf>
    <xf numFmtId="0" fontId="16" fillId="0" borderId="0" xfId="1" applyFill="1" applyBorder="1" applyAlignment="1"/>
    <xf numFmtId="0" fontId="14" fillId="0" borderId="0" xfId="0" applyFont="1" applyAlignment="1">
      <alignment vertical="top" wrapText="1" readingOrder="1"/>
    </xf>
    <xf numFmtId="0" fontId="15" fillId="6" borderId="0" xfId="0" applyFont="1" applyFill="1" applyAlignment="1">
      <alignment horizontal="center" vertical="top" wrapText="1" readingOrder="1"/>
    </xf>
    <xf numFmtId="0" fontId="11" fillId="5" borderId="16" xfId="0" applyFont="1" applyFill="1" applyBorder="1" applyAlignment="1">
      <alignment horizontal="center" vertical="top" wrapText="1" readingOrder="1"/>
    </xf>
    <xf numFmtId="0" fontId="13" fillId="0" borderId="29" xfId="0" applyFont="1" applyBorder="1" applyAlignment="1">
      <alignment horizontal="center" vertical="top" wrapText="1" readingOrder="1"/>
    </xf>
    <xf numFmtId="0" fontId="1" fillId="0" borderId="36" xfId="0" applyFont="1" applyBorder="1" applyAlignment="1">
      <alignment horizontal="center"/>
    </xf>
    <xf numFmtId="0" fontId="1" fillId="0" borderId="1" xfId="0" applyFont="1" applyBorder="1" applyAlignment="1">
      <alignment horizontal="center"/>
    </xf>
    <xf numFmtId="0" fontId="1" fillId="0" borderId="15" xfId="0" applyFont="1" applyBorder="1" applyAlignment="1">
      <alignment horizontal="center"/>
    </xf>
    <xf numFmtId="0" fontId="13" fillId="0" borderId="28" xfId="0" applyFont="1" applyBorder="1" applyAlignment="1">
      <alignment horizontal="center" vertical="top" wrapText="1" readingOrder="1"/>
    </xf>
    <xf numFmtId="0" fontId="13" fillId="0" borderId="25" xfId="0" applyFont="1" applyBorder="1" applyAlignment="1">
      <alignment horizontal="center" vertical="top" wrapText="1" readingOrder="1"/>
    </xf>
    <xf numFmtId="0" fontId="27" fillId="9" borderId="37" xfId="0" applyFont="1" applyFill="1" applyBorder="1" applyAlignment="1">
      <alignment horizontal="left" vertical="top"/>
    </xf>
    <xf numFmtId="0" fontId="28" fillId="9" borderId="38" xfId="0" applyFont="1" applyFill="1" applyBorder="1" applyAlignment="1">
      <alignment horizontal="center" vertical="top" wrapText="1"/>
    </xf>
  </cellXfs>
  <cellStyles count="2">
    <cellStyle name="Hyperlink" xfId="1" builtinId="8"/>
    <cellStyle name="Normal" xfId="0" builtinId="0"/>
  </cellStyles>
  <dxfs count="13">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CCFFFF"/>
      <rgbColor rgb="000081C3"/>
      <rgbColor rgb="00006400"/>
      <rgbColor rgb="00FFFFFF"/>
      <rgbColor rgb="00C4D545"/>
      <rgbColor rgb="00DCDCDC"/>
      <rgbColor rgb="00008000"/>
      <rgbColor rgb="00FF0000"/>
      <rgbColor rgb="004169E1"/>
      <rgbColor rgb="00CCFFCC"/>
      <rgbColor rgb="00808000"/>
      <rgbColor rgb="00800080"/>
      <rgbColor rgb="00008080"/>
      <rgbColor rgb="00C0C0C0"/>
      <rgbColor rgb="00808080"/>
      <rgbColor rgb="009999FF"/>
      <rgbColor rgb="00993366"/>
      <rgbColor rgb="00FFFFCC"/>
      <rgbColor rgb="000000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000080"/>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theme" Target="theme/theme1.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styles" Target="style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sharedStrings" Target="sharedStrings.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customXml" Target="../customXml/item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customXml" Target="../customXml/item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customXml" Target="../customXml/item3.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s>
</file>

<file path=xl/drawings/drawing1.xml><?xml version="1.0" encoding="utf-8"?>
<xdr:wsDr xmlns:xdr="http://schemas.openxmlformats.org/drawingml/2006/spreadsheetDrawing" xmlns:a="http://schemas.openxmlformats.org/drawingml/2006/main">
  <xdr:twoCellAnchor>
    <xdr:from>
      <xdr:col>0</xdr:col>
      <xdr:colOff>247650</xdr:colOff>
      <xdr:row>0</xdr:row>
      <xdr:rowOff>95251</xdr:rowOff>
    </xdr:from>
    <xdr:to>
      <xdr:col>12</xdr:col>
      <xdr:colOff>409575</xdr:colOff>
      <xdr:row>30</xdr:row>
      <xdr:rowOff>1</xdr:rowOff>
    </xdr:to>
    <xdr:sp macro="" textlink="">
      <xdr:nvSpPr>
        <xdr:cNvPr id="2" name="TextBox 1">
          <a:extLst>
            <a:ext uri="{FF2B5EF4-FFF2-40B4-BE49-F238E27FC236}">
              <a16:creationId xmlns:a16="http://schemas.microsoft.com/office/drawing/2014/main" id="{55EB5622-9EC9-418F-AA7A-8BBC9CCF148B}"/>
            </a:ext>
          </a:extLst>
        </xdr:cNvPr>
        <xdr:cNvSpPr txBox="1"/>
      </xdr:nvSpPr>
      <xdr:spPr>
        <a:xfrm>
          <a:off x="247650" y="95251"/>
          <a:ext cx="7477125" cy="561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Substations Forecast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(Ergon Energy Distribution Annual Planning Report 2021) </a:t>
          </a:r>
          <a:r>
            <a:rPr kumimoji="0" lang="en-AU" sz="1100" b="1" i="0" u="none" strike="noStrike" kern="0" cap="none" spc="0" normalizeH="0" baseline="0" noProof="0">
              <a:ln>
                <a:noFill/>
              </a:ln>
              <a:solidFill>
                <a:sysClr val="windowText" lastClr="000000"/>
              </a:solidFill>
              <a:effectLst/>
              <a:uLnTx/>
              <a:uFillTx/>
              <a:latin typeface="+mn-lt"/>
              <a:ea typeface="+mn-ea"/>
              <a:cs typeface="+mn-cs"/>
            </a:rPr>
            <a:t>  </a:t>
          </a:r>
          <a:endParaRPr kumimoji="0" lang="en-AU"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This workbook forms part of the Ergon Energy Distribution Annual Planning Report 2021 (DAPR) and should be read in conjunction with the document.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Readers are encouraged to take into account the details and content portrayed in the ‘</a:t>
          </a:r>
          <a:r>
            <a:rPr kumimoji="0" lang="en-AU" sz="1100" b="0" i="1" u="none" strike="noStrike" kern="0" cap="none" spc="0" normalizeH="0" baseline="0" noProof="0">
              <a:ln>
                <a:noFill/>
              </a:ln>
              <a:solidFill>
                <a:sysClr val="windowText" lastClr="000000"/>
              </a:solidFill>
              <a:effectLst/>
              <a:uLnTx/>
              <a:uFillTx/>
              <a:latin typeface="+mn-lt"/>
              <a:ea typeface="+mn-ea"/>
              <a:cs typeface="+mn-cs"/>
            </a:rPr>
            <a:t>Introduction &amp; Notes</a:t>
          </a:r>
          <a:r>
            <a:rPr kumimoji="0" lang="en-AU" sz="1100" b="0" i="0" u="none" strike="noStrike" kern="0" cap="none" spc="0" normalizeH="0" baseline="0" noProof="0">
              <a:ln>
                <a:noFill/>
              </a:ln>
              <a:solidFill>
                <a:sysClr val="windowText" lastClr="000000"/>
              </a:solidFill>
              <a:effectLst/>
              <a:uLnTx/>
              <a:uFillTx/>
              <a:latin typeface="+mn-lt"/>
              <a:ea typeface="+mn-ea"/>
              <a:cs typeface="+mn-cs"/>
            </a:rPr>
            <a:t>’ section of this workbook when reviewing the associated data.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sysClr val="windowText" lastClr="000000"/>
              </a:solidFill>
              <a:effectLst/>
              <a:uLnTx/>
              <a:uFillTx/>
              <a:latin typeface="+mn-lt"/>
              <a:ea typeface="+mn-ea"/>
              <a:cs typeface="+mn-cs"/>
            </a:rPr>
            <a:t>Disclaimer</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Ergon Energy’s Distribution Annual Planning Report (DAPR) is prepared and made available solely for information purposes. While care was taken in the preparation of the information in the DAPR, and it is provided in good faith, Ergon Energy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It contains assumptions regarding, among other things, economic growth and load forecasts which may or may not prove to be correct. The forecasts included in the DAPR involve subjective judgements and analysis which are subject to significant uncertainties and contingencies, many of which are out of the control of Ergon Energy. Ergon Energy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 The information contained in the DAPR is subject to annual review. Ergon Energy is obligated to publish future editions by 31st December, in accordance with the National Electricity Rules.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All financials presented in the DAPR or within this document are correct at the time of writing and represent the existing organisational accounting treatment, which may be subject to change. Energy Queensland is finalising the alignment of its Cost Allocation Methodology between Ergon Energy and Energex, potentially impacting the treatment of some Capital and Operational Project costs.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Forecasted data is subject to ongoing variation due to COVID 19 impacts.</a:t>
          </a:r>
        </a:p>
        <a:p>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1</xdr:row>
      <xdr:rowOff>9524</xdr:rowOff>
    </xdr:from>
    <xdr:to>
      <xdr:col>21</xdr:col>
      <xdr:colOff>0</xdr:colOff>
      <xdr:row>65</xdr:row>
      <xdr:rowOff>19049</xdr:rowOff>
    </xdr:to>
    <xdr:sp macro="" textlink="">
      <xdr:nvSpPr>
        <xdr:cNvPr id="2" name="TextBox 1">
          <a:extLst>
            <a:ext uri="{FF2B5EF4-FFF2-40B4-BE49-F238E27FC236}">
              <a16:creationId xmlns:a16="http://schemas.microsoft.com/office/drawing/2014/main" id="{B1CD8FA0-1602-4A34-9659-24FF99513F98}"/>
            </a:ext>
          </a:extLst>
        </xdr:cNvPr>
        <xdr:cNvSpPr txBox="1"/>
      </xdr:nvSpPr>
      <xdr:spPr>
        <a:xfrm>
          <a:off x="209550" y="200024"/>
          <a:ext cx="12592050" cy="1220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Substations Forecast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(Ergon Energy Distribution Annual Planning Report 2021)</a:t>
          </a:r>
          <a:r>
            <a:rPr kumimoji="0" lang="en-AU" sz="1600" b="1" i="0" u="none" strike="noStrike" kern="0" cap="none" spc="0" normalizeH="0" baseline="0" noProof="0">
              <a:ln>
                <a:noFill/>
              </a:ln>
              <a:solidFill>
                <a:sysClr val="windowText" lastClr="000000"/>
              </a:solidFill>
              <a:effectLst/>
              <a:uLnTx/>
              <a:uFillTx/>
              <a:latin typeface="+mn-lt"/>
              <a:ea typeface="+mn-ea"/>
              <a:cs typeface="+mn-cs"/>
            </a:rPr>
            <a:t> </a:t>
          </a:r>
          <a:r>
            <a:rPr kumimoji="0" lang="en-AU" sz="1100" b="1"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This workbook provides 5 year forecast capacity and loading information for each Ergon Energy owned Substation in the Ergon Energy network.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This workbook forms part of the Ergon Energy Distribution Annual Planning Report 2021 (DAPR) and should be read in conjunction with the report document. </a:t>
          </a:r>
          <a:r>
            <a:rPr kumimoji="0" lang="en-AU" sz="10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Forecasted data is subject to ongoing variation due to COVID 19 impacts.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Zone Substations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 zone substation  refers to an Ergon Energy owned substation that converts energy from transmission or subtransmission voltages to distribution voltages. </a:t>
          </a:r>
          <a:endParaRPr kumimoji="0" lang="en-AU"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	Note</a:t>
          </a:r>
          <a:r>
            <a:rPr kumimoji="0" lang="en-AU" sz="1100" b="0" i="0" u="none" strike="noStrike" kern="0" cap="none" spc="0" normalizeH="0" baseline="0" noProof="0">
              <a:ln>
                <a:noFill/>
              </a:ln>
              <a:solidFill>
                <a:prstClr val="black"/>
              </a:solidFill>
              <a:effectLst/>
              <a:uLnTx/>
              <a:uFillTx/>
              <a:latin typeface="+mn-lt"/>
              <a:ea typeface="+mn-ea"/>
              <a:cs typeface="+mn-cs"/>
            </a:rPr>
            <a:t>: Zone Substations supplying single customers are withheld from this listing due to privacy issues.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Bulk Supply Substations and Transmission Connection Points</a:t>
          </a: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 Bulk Supply Substation refers to an Ergon Energy owned substations that converts energy from transmission voltage levels to sub-transmission voltage levels.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Some Ergon Owned Bulk Supply Substations contain asset boundaries with the Transmission Network Service Provider and therefore are also the Transmission Connection Point. Demand forecasts for other TCPs are reported in a separate workbook.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 </a:t>
          </a:r>
          <a:r>
            <a:rPr kumimoji="0" lang="en-AU" sz="1100" b="1" i="0" u="none" strike="noStrike" kern="0" cap="none" spc="0" normalizeH="0" baseline="0" noProof="0">
              <a:ln>
                <a:noFill/>
              </a:ln>
              <a:solidFill>
                <a:prstClr val="black"/>
              </a:solidFill>
              <a:effectLst/>
              <a:uLnTx/>
              <a:uFillTx/>
              <a:latin typeface="+mn-lt"/>
              <a:ea typeface="+mn-ea"/>
              <a:cs typeface="+mn-cs"/>
            </a:rPr>
            <a:t>Load Forecasts</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summer and winter load forecasts are provided in the row named 10 PoE Load.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(Note: The 50 PoE Load is used to address Safety Net requirements.)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"Hours PA &gt; 95% Peak Load" gives the hours per year that load is above 95% of the peak load.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'zero' values occur for small substations with no metering installed to provide this data</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'N/A' values occur for new substation which does not yet have history on this data to be able to determine future forecasts.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peak load given is a compensated load, which is the load with reactive compensation in service.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Capacity</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Substation capacity is based on transformer ratings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NCC (Normal Cyclic Capacity) Rating is the total capacity of the substation with all transformers in service. Where the NCC rating is not available the manufacturer's transformer profile is used.</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ECC (Emergency Cyclic Capacity) Rating is the firm delivery capacities with the largest transformer out of service.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Transfer Capability</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load transfer capabilities of each substation are broken up into the following categories: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Auto Trans Avail: Transfers conducted automatically by a distribution management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Remote Trans Avail: Transfers conducted by a Network Operator located in one of the Operational Control Centres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Manual Trans Avail: Transfers which require manual switching by a field crew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Mobile Plant Avail: Supply which can be restored by the use of a mobile substation, HV injection generation or distributed low voltage generation.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transfer capabilities align with the various time requirements to have certain load levels restored under Ergon Energy’s Safety Net requirements.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Load Shedding</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T</a:t>
          </a:r>
          <a:r>
            <a:rPr kumimoji="0" lang="en-AU" sz="1100" b="0" i="0" u="none" strike="noStrike" kern="0" cap="none" spc="0" normalizeH="0" baseline="0" noProof="0">
              <a:ln>
                <a:noFill/>
              </a:ln>
              <a:solidFill>
                <a:prstClr val="black"/>
              </a:solidFill>
              <a:effectLst/>
              <a:uLnTx/>
              <a:uFillTx/>
              <a:latin typeface="+mn-lt"/>
              <a:ea typeface="+mn-ea"/>
              <a:cs typeface="+mn-cs"/>
            </a:rPr>
            <a:t>he load shedding rows are defined as follows: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Shed (30min): Loads to large customers which can be disconnected by remote operation of switchgear</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Shed (4Hour): Loads to large customers which need manual switching by field crews to disconnect them from the network.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Security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load at risk assessments (LARn and LARc) are assessments of the potential load at risk in a substation. If there are values in the LARn or LARc columns the “Meets Security Standard” row will change to “No” for those columns.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LARn is calculated by comparing the 10 PoE with the NCC rating. If the 10 PoE load is greater than the NCC rating then there is potentially load at risk under normal operating conditions for the substation.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If there is a value of LARc then Ergon Energy may potentially fail to meet its obligations in the occurrence of a Safety Net event. The LARc value is determined as follows: The Raw LAR is arrived at by comparing the 50 PoE load with the ECC rating. If the 50 PoE load is the greater than the ECC rating then contingencies need to be in place to meet Ergon Energy’s Safety Net obligations. The transfer capabilities, mobile plant capacities and load shed allowances are then taken from the Raw LAR value to give the LARc value.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For the implementation of Safety Net Ergon Energy operates two Substation categories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Regional Centres are towns/cities with a population of more than 6000 people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Rural/Remote is used for substations servicing all other areas of the state.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time required to restore certain load levels for each category is less for the Regional Centre category.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Under Ergon Energy’s Safety Net large customers are exempt from reporting. While all efforts are made to restore supply to them, load shedding can be used to disconnect these customers from the network if required in a contingency event.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Embedded Generation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embedded generation reported for the substation is the nameplate rating of embedded generation connected to the low voltage side of the substation.   </a:t>
          </a:r>
        </a:p>
        <a:p>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DC995-A2F7-4A15-ADA5-4EF70B5BB193}">
  <sheetPr codeName="Sheet38"/>
  <dimension ref="A1"/>
  <sheetViews>
    <sheetView workbookViewId="0">
      <selection activeCell="N1" sqref="N1"/>
    </sheetView>
  </sheetViews>
  <sheetFormatPr defaultRowHeight="15" x14ac:dyDescent="0.25"/>
  <cols>
    <col min="1" max="16384" width="9.140625" style="29"/>
  </cols>
  <sheetData/>
  <sheetProtection algorithmName="SHA-512" hashValue="CqUBmtzUeQHr978jnYT+bEATZLhSSRvxEOIza0+QxsdUGKkbNDV32FhdAyZ0swB7EvgY2md1P2HkiEj2KK63cw==" saltValue="XkkxpZ8ETwKxO4Wz6yEl1w=="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982</v>
      </c>
      <c r="J3" s="49"/>
      <c r="K3" s="49"/>
      <c r="L3" s="49"/>
      <c r="M3" s="49"/>
      <c r="N3" s="49"/>
      <c r="O3" s="49"/>
      <c r="P3" s="49"/>
      <c r="Q3" s="49"/>
      <c r="R3" s="49"/>
      <c r="S3" s="49"/>
      <c r="V3" s="51" t="s">
        <v>922</v>
      </c>
      <c r="W3" s="49"/>
      <c r="Y3" s="52" t="s">
        <v>983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984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985</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986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987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24.4</v>
      </c>
      <c r="K26" s="71"/>
      <c r="L26" s="89">
        <v>24.4</v>
      </c>
      <c r="M26" s="71"/>
      <c r="N26" s="89">
        <v>24.4</v>
      </c>
      <c r="O26" s="71"/>
      <c r="P26" s="89">
        <v>24.4</v>
      </c>
      <c r="Q26" s="47"/>
      <c r="R26" s="71"/>
      <c r="S26" s="89">
        <v>24.4</v>
      </c>
      <c r="T26" s="71"/>
      <c r="U26" s="89">
        <v>25.7</v>
      </c>
      <c r="V26" s="71"/>
      <c r="W26" s="89">
        <v>25.7</v>
      </c>
      <c r="X26" s="47"/>
      <c r="Y26" s="47"/>
      <c r="Z26" s="47"/>
      <c r="AA26" s="71"/>
      <c r="AB26" s="3">
        <v>25.7</v>
      </c>
      <c r="AC26" s="72">
        <v>25.7</v>
      </c>
      <c r="AD26" s="47"/>
      <c r="AE26" s="71"/>
      <c r="AF26" s="4">
        <v>25.7</v>
      </c>
    </row>
    <row r="27" spans="4:32" ht="20.25" customHeight="1" x14ac:dyDescent="0.25">
      <c r="E27" s="73" t="s">
        <v>21</v>
      </c>
      <c r="F27" s="47"/>
      <c r="G27" s="47"/>
      <c r="H27" s="47"/>
      <c r="I27" s="74"/>
      <c r="J27" s="89">
        <v>1.1000000000000001</v>
      </c>
      <c r="K27" s="71"/>
      <c r="L27" s="89">
        <v>1.1000000000000001</v>
      </c>
      <c r="M27" s="71"/>
      <c r="N27" s="89">
        <v>1.1000000000000001</v>
      </c>
      <c r="O27" s="71"/>
      <c r="P27" s="89">
        <v>1.1000000000000001</v>
      </c>
      <c r="Q27" s="47"/>
      <c r="R27" s="71"/>
      <c r="S27" s="89">
        <v>1.1000000000000001</v>
      </c>
      <c r="T27" s="71"/>
      <c r="U27" s="89">
        <v>1.1000000000000001</v>
      </c>
      <c r="V27" s="71"/>
      <c r="W27" s="89">
        <v>1.1000000000000001</v>
      </c>
      <c r="X27" s="47"/>
      <c r="Y27" s="47"/>
      <c r="Z27" s="47"/>
      <c r="AA27" s="71"/>
      <c r="AB27" s="3">
        <v>1.1000000000000001</v>
      </c>
      <c r="AC27" s="72">
        <v>1.1000000000000001</v>
      </c>
      <c r="AD27" s="47"/>
      <c r="AE27" s="71"/>
      <c r="AF27" s="4">
        <v>1.1000000000000001</v>
      </c>
    </row>
    <row r="28" spans="4:32" ht="13.15" customHeight="1" x14ac:dyDescent="0.25">
      <c r="E28" s="73" t="s">
        <v>25</v>
      </c>
      <c r="F28" s="47"/>
      <c r="G28" s="47"/>
      <c r="H28" s="47"/>
      <c r="I28" s="74"/>
      <c r="J28" s="89">
        <v>6.4</v>
      </c>
      <c r="K28" s="71"/>
      <c r="L28" s="89">
        <v>6.4</v>
      </c>
      <c r="M28" s="71"/>
      <c r="N28" s="89">
        <v>6.5</v>
      </c>
      <c r="O28" s="71"/>
      <c r="P28" s="89">
        <v>6.5</v>
      </c>
      <c r="Q28" s="47"/>
      <c r="R28" s="71"/>
      <c r="S28" s="89">
        <v>6.6</v>
      </c>
      <c r="T28" s="71"/>
      <c r="U28" s="89">
        <v>6.2</v>
      </c>
      <c r="V28" s="71"/>
      <c r="W28" s="89">
        <v>6.2</v>
      </c>
      <c r="X28" s="47"/>
      <c r="Y28" s="47"/>
      <c r="Z28" s="47"/>
      <c r="AA28" s="71"/>
      <c r="AB28" s="3">
        <v>6.2</v>
      </c>
      <c r="AC28" s="72">
        <v>6.3</v>
      </c>
      <c r="AD28" s="47"/>
      <c r="AE28" s="71"/>
      <c r="AF28" s="4">
        <v>6.3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0.96899999999999997</v>
      </c>
      <c r="K31" s="71"/>
      <c r="L31" s="91">
        <v>0.96899999999999997</v>
      </c>
      <c r="M31" s="71"/>
      <c r="N31" s="91">
        <v>0.96899999999999997</v>
      </c>
      <c r="O31" s="71"/>
      <c r="P31" s="91">
        <v>0.96899999999999997</v>
      </c>
      <c r="Q31" s="47"/>
      <c r="R31" s="71"/>
      <c r="S31" s="91">
        <v>0.96899999999999997</v>
      </c>
      <c r="T31" s="71"/>
      <c r="U31" s="91">
        <v>0.95699999999999996</v>
      </c>
      <c r="V31" s="71"/>
      <c r="W31" s="91">
        <v>0.95699999999999996</v>
      </c>
      <c r="X31" s="47"/>
      <c r="Y31" s="47"/>
      <c r="Z31" s="47"/>
      <c r="AA31" s="71"/>
      <c r="AB31" s="7">
        <v>0.95699999999999996</v>
      </c>
      <c r="AC31" s="76">
        <v>0.95699999999999996</v>
      </c>
      <c r="AD31" s="47"/>
      <c r="AE31" s="71"/>
      <c r="AF31" s="8">
        <v>0.95699999999999996</v>
      </c>
    </row>
    <row r="32" spans="4:32" ht="13.15" customHeight="1" x14ac:dyDescent="0.25">
      <c r="E32" s="73" t="s">
        <v>42</v>
      </c>
      <c r="F32" s="47"/>
      <c r="G32" s="47"/>
      <c r="H32" s="47"/>
      <c r="I32" s="74"/>
      <c r="J32" s="89">
        <v>14</v>
      </c>
      <c r="K32" s="71"/>
      <c r="L32" s="89">
        <v>14</v>
      </c>
      <c r="M32" s="71"/>
      <c r="N32" s="89">
        <v>14</v>
      </c>
      <c r="O32" s="71"/>
      <c r="P32" s="89">
        <v>14</v>
      </c>
      <c r="Q32" s="47"/>
      <c r="R32" s="71"/>
      <c r="S32" s="89">
        <v>14</v>
      </c>
      <c r="T32" s="71"/>
      <c r="U32" s="89">
        <v>14.5</v>
      </c>
      <c r="V32" s="71"/>
      <c r="W32" s="89">
        <v>14.5</v>
      </c>
      <c r="X32" s="47"/>
      <c r="Y32" s="47"/>
      <c r="Z32" s="47"/>
      <c r="AA32" s="71"/>
      <c r="AB32" s="3">
        <v>14.5</v>
      </c>
      <c r="AC32" s="72">
        <v>14.5</v>
      </c>
      <c r="AD32" s="47"/>
      <c r="AE32" s="71"/>
      <c r="AF32" s="4">
        <v>14.5</v>
      </c>
    </row>
    <row r="33" spans="5:32" ht="13.15" customHeight="1" x14ac:dyDescent="0.25">
      <c r="E33" s="77" t="s">
        <v>46</v>
      </c>
      <c r="F33" s="47"/>
      <c r="G33" s="47"/>
      <c r="H33" s="47"/>
      <c r="I33" s="74"/>
      <c r="J33" s="92">
        <v>6.3</v>
      </c>
      <c r="K33" s="71"/>
      <c r="L33" s="92">
        <v>6.3</v>
      </c>
      <c r="M33" s="71"/>
      <c r="N33" s="92">
        <v>6.4</v>
      </c>
      <c r="O33" s="71"/>
      <c r="P33" s="92">
        <v>6.4</v>
      </c>
      <c r="Q33" s="47"/>
      <c r="R33" s="71"/>
      <c r="S33" s="92">
        <v>6.5</v>
      </c>
      <c r="T33" s="71"/>
      <c r="U33" s="92">
        <v>6</v>
      </c>
      <c r="V33" s="71"/>
      <c r="W33" s="92">
        <v>6</v>
      </c>
      <c r="X33" s="47"/>
      <c r="Y33" s="47"/>
      <c r="Z33" s="47"/>
      <c r="AA33" s="71"/>
      <c r="AB33" s="9">
        <v>6</v>
      </c>
      <c r="AC33" s="78">
        <v>6.1</v>
      </c>
      <c r="AD33" s="47"/>
      <c r="AE33" s="71"/>
      <c r="AF33" s="10">
        <v>6.1</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988</v>
      </c>
      <c r="K35" s="71"/>
      <c r="L35" s="90" t="s">
        <v>988</v>
      </c>
      <c r="M35" s="71"/>
      <c r="N35" s="90" t="s">
        <v>988</v>
      </c>
      <c r="O35" s="71"/>
      <c r="P35" s="90" t="s">
        <v>988</v>
      </c>
      <c r="Q35" s="47"/>
      <c r="R35" s="71"/>
      <c r="S35" s="90" t="s">
        <v>988</v>
      </c>
      <c r="T35" s="71"/>
      <c r="U35" s="90" t="s">
        <v>988</v>
      </c>
      <c r="V35" s="71"/>
      <c r="W35" s="90" t="s">
        <v>988</v>
      </c>
      <c r="X35" s="47"/>
      <c r="Y35" s="47"/>
      <c r="Z35" s="47"/>
      <c r="AA35" s="71"/>
      <c r="AB35" s="5" t="s">
        <v>988</v>
      </c>
      <c r="AC35" s="75" t="s">
        <v>988</v>
      </c>
      <c r="AD35" s="47"/>
      <c r="AE35" s="71"/>
      <c r="AF35" s="6" t="s">
        <v>988</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QA8YFAv18fHYqdusAeF4+rnD2jVXoIQBfgRT3yUCsbZtzGpG+M12zrCKNhko26E14oDgguSHYSLXMlBUuJLlXA==" saltValue="P9VqzUo4WCFO8p/CCpJoo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BE1E100-0EA7-4E47-B82D-1D9E01E244D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AWOO - Awoonga (66/11kV)</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1420</v>
      </c>
      <c r="J3" s="49"/>
      <c r="K3" s="49"/>
      <c r="L3" s="49"/>
      <c r="M3" s="49"/>
      <c r="N3" s="49"/>
      <c r="O3" s="49"/>
      <c r="P3" s="49"/>
      <c r="Q3" s="49"/>
      <c r="R3" s="49"/>
      <c r="S3" s="49"/>
      <c r="V3" s="51" t="s">
        <v>922</v>
      </c>
      <c r="W3" s="49"/>
      <c r="Y3" s="52" t="s">
        <v>983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1421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1422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1423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47.4</v>
      </c>
      <c r="K26" s="71"/>
      <c r="L26" s="89">
        <v>47.4</v>
      </c>
      <c r="M26" s="71"/>
      <c r="N26" s="89">
        <v>47.4</v>
      </c>
      <c r="O26" s="71"/>
      <c r="P26" s="89">
        <v>47.4</v>
      </c>
      <c r="Q26" s="47"/>
      <c r="R26" s="71"/>
      <c r="S26" s="89">
        <v>47.4</v>
      </c>
      <c r="T26" s="71"/>
      <c r="U26" s="89">
        <v>53.3</v>
      </c>
      <c r="V26" s="71"/>
      <c r="W26" s="89">
        <v>53.3</v>
      </c>
      <c r="X26" s="47"/>
      <c r="Y26" s="47"/>
      <c r="Z26" s="47"/>
      <c r="AA26" s="71"/>
      <c r="AB26" s="3">
        <v>53.3</v>
      </c>
      <c r="AC26" s="72">
        <v>53.3</v>
      </c>
      <c r="AD26" s="47"/>
      <c r="AE26" s="71"/>
      <c r="AF26" s="4">
        <v>53.3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19.3</v>
      </c>
      <c r="K28" s="71"/>
      <c r="L28" s="89">
        <v>19.3</v>
      </c>
      <c r="M28" s="71"/>
      <c r="N28" s="89">
        <v>19.3</v>
      </c>
      <c r="O28" s="71"/>
      <c r="P28" s="89">
        <v>19.5</v>
      </c>
      <c r="Q28" s="47"/>
      <c r="R28" s="71"/>
      <c r="S28" s="89">
        <v>19.7</v>
      </c>
      <c r="T28" s="71"/>
      <c r="U28" s="89">
        <v>12.5</v>
      </c>
      <c r="V28" s="71"/>
      <c r="W28" s="89">
        <v>12.4</v>
      </c>
      <c r="X28" s="47"/>
      <c r="Y28" s="47"/>
      <c r="Z28" s="47"/>
      <c r="AA28" s="71"/>
      <c r="AB28" s="3">
        <v>12.4</v>
      </c>
      <c r="AC28" s="72">
        <v>12.4</v>
      </c>
      <c r="AD28" s="47"/>
      <c r="AE28" s="71"/>
      <c r="AF28" s="4">
        <v>12.5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0.996</v>
      </c>
      <c r="K31" s="71"/>
      <c r="L31" s="91">
        <v>0.996</v>
      </c>
      <c r="M31" s="71"/>
      <c r="N31" s="91">
        <v>0.996</v>
      </c>
      <c r="O31" s="71"/>
      <c r="P31" s="91">
        <v>0.995</v>
      </c>
      <c r="Q31" s="47"/>
      <c r="R31" s="71"/>
      <c r="S31" s="91">
        <v>0.995</v>
      </c>
      <c r="T31" s="71"/>
      <c r="U31" s="91">
        <v>0.94</v>
      </c>
      <c r="V31" s="71"/>
      <c r="W31" s="91">
        <v>0.94</v>
      </c>
      <c r="X31" s="47"/>
      <c r="Y31" s="47"/>
      <c r="Z31" s="47"/>
      <c r="AA31" s="71"/>
      <c r="AB31" s="7">
        <v>0.94</v>
      </c>
      <c r="AC31" s="76">
        <v>0.94</v>
      </c>
      <c r="AD31" s="47"/>
      <c r="AE31" s="71"/>
      <c r="AF31" s="8">
        <v>0.94</v>
      </c>
    </row>
    <row r="32" spans="4:32" ht="13.15" customHeight="1" x14ac:dyDescent="0.25">
      <c r="E32" s="73" t="s">
        <v>42</v>
      </c>
      <c r="F32" s="47"/>
      <c r="G32" s="47"/>
      <c r="H32" s="47"/>
      <c r="I32" s="74"/>
      <c r="J32" s="89">
        <v>27.2</v>
      </c>
      <c r="K32" s="71"/>
      <c r="L32" s="89">
        <v>27.2</v>
      </c>
      <c r="M32" s="71"/>
      <c r="N32" s="89">
        <v>27.2</v>
      </c>
      <c r="O32" s="71"/>
      <c r="P32" s="89">
        <v>27.2</v>
      </c>
      <c r="Q32" s="47"/>
      <c r="R32" s="71"/>
      <c r="S32" s="89">
        <v>27.2</v>
      </c>
      <c r="T32" s="71"/>
      <c r="U32" s="89">
        <v>29.8</v>
      </c>
      <c r="V32" s="71"/>
      <c r="W32" s="89">
        <v>29.8</v>
      </c>
      <c r="X32" s="47"/>
      <c r="Y32" s="47"/>
      <c r="Z32" s="47"/>
      <c r="AA32" s="71"/>
      <c r="AB32" s="3">
        <v>29.8</v>
      </c>
      <c r="AC32" s="72">
        <v>29.8</v>
      </c>
      <c r="AD32" s="47"/>
      <c r="AE32" s="71"/>
      <c r="AF32" s="4">
        <v>29.8</v>
      </c>
    </row>
    <row r="33" spans="5:32" ht="13.15" customHeight="1" x14ac:dyDescent="0.25">
      <c r="E33" s="77" t="s">
        <v>46</v>
      </c>
      <c r="F33" s="47"/>
      <c r="G33" s="47"/>
      <c r="H33" s="47"/>
      <c r="I33" s="74"/>
      <c r="J33" s="92">
        <v>17.600000000000001</v>
      </c>
      <c r="K33" s="71"/>
      <c r="L33" s="92">
        <v>17.5</v>
      </c>
      <c r="M33" s="71"/>
      <c r="N33" s="92">
        <v>17.600000000000001</v>
      </c>
      <c r="O33" s="71"/>
      <c r="P33" s="92">
        <v>17.7</v>
      </c>
      <c r="Q33" s="47"/>
      <c r="R33" s="71"/>
      <c r="S33" s="92">
        <v>18</v>
      </c>
      <c r="T33" s="71"/>
      <c r="U33" s="92">
        <v>11.6</v>
      </c>
      <c r="V33" s="71"/>
      <c r="W33" s="92">
        <v>11.6</v>
      </c>
      <c r="X33" s="47"/>
      <c r="Y33" s="47"/>
      <c r="Z33" s="47"/>
      <c r="AA33" s="71"/>
      <c r="AB33" s="9">
        <v>11.5</v>
      </c>
      <c r="AC33" s="78">
        <v>11.6</v>
      </c>
      <c r="AD33" s="47"/>
      <c r="AE33" s="71"/>
      <c r="AF33" s="10">
        <v>11.7</v>
      </c>
    </row>
    <row r="34" spans="5:32" ht="20.25" customHeight="1" x14ac:dyDescent="0.25">
      <c r="E34" s="73" t="s">
        <v>940</v>
      </c>
      <c r="F34" s="47"/>
      <c r="G34" s="47"/>
      <c r="H34" s="47"/>
      <c r="I34" s="74"/>
      <c r="J34" s="90">
        <v>0.9</v>
      </c>
      <c r="K34" s="71"/>
      <c r="L34" s="90">
        <v>0.9</v>
      </c>
      <c r="M34" s="71"/>
      <c r="N34" s="90">
        <v>0.9</v>
      </c>
      <c r="O34" s="71"/>
      <c r="P34" s="90">
        <v>0.9</v>
      </c>
      <c r="Q34" s="47"/>
      <c r="R34" s="71"/>
      <c r="S34" s="90">
        <v>0.9</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1424</v>
      </c>
      <c r="K35" s="71"/>
      <c r="L35" s="90" t="s">
        <v>1424</v>
      </c>
      <c r="M35" s="71"/>
      <c r="N35" s="90" t="s">
        <v>1424</v>
      </c>
      <c r="O35" s="71"/>
      <c r="P35" s="90" t="s">
        <v>1424</v>
      </c>
      <c r="Q35" s="47"/>
      <c r="R35" s="71"/>
      <c r="S35" s="90" t="s">
        <v>1424</v>
      </c>
      <c r="T35" s="71"/>
      <c r="U35" s="90" t="s">
        <v>1424</v>
      </c>
      <c r="V35" s="71"/>
      <c r="W35" s="90" t="s">
        <v>1424</v>
      </c>
      <c r="X35" s="47"/>
      <c r="Y35" s="47"/>
      <c r="Z35" s="47"/>
      <c r="AA35" s="71"/>
      <c r="AB35" s="5" t="s">
        <v>1424</v>
      </c>
      <c r="AC35" s="75" t="s">
        <v>1424</v>
      </c>
      <c r="AD35" s="47"/>
      <c r="AE35" s="71"/>
      <c r="AF35" s="6" t="s">
        <v>1424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2.2000000000000002</v>
      </c>
      <c r="K39" s="71"/>
      <c r="L39" s="89">
        <v>2.2000000000000002</v>
      </c>
      <c r="M39" s="71"/>
      <c r="N39" s="89">
        <v>2.2000000000000002</v>
      </c>
      <c r="O39" s="71"/>
      <c r="P39" s="89">
        <v>2.2000000000000002</v>
      </c>
      <c r="Q39" s="47"/>
      <c r="R39" s="71"/>
      <c r="S39" s="89">
        <v>2.2000000000000002</v>
      </c>
      <c r="T39" s="71"/>
      <c r="U39" s="89">
        <v>2.2000000000000002</v>
      </c>
      <c r="V39" s="71"/>
      <c r="W39" s="89">
        <v>2.2000000000000002</v>
      </c>
      <c r="X39" s="47"/>
      <c r="Y39" s="47"/>
      <c r="Z39" s="47"/>
      <c r="AA39" s="71"/>
      <c r="AB39" s="3">
        <v>2.2000000000000002</v>
      </c>
      <c r="AC39" s="72">
        <v>2.2000000000000002</v>
      </c>
      <c r="AD39" s="47"/>
      <c r="AE39" s="71"/>
      <c r="AF39" s="4">
        <v>2.2000000000000002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1</v>
      </c>
      <c r="K41" s="71"/>
      <c r="L41" s="89">
        <v>1</v>
      </c>
      <c r="M41" s="71"/>
      <c r="N41" s="89">
        <v>1</v>
      </c>
      <c r="O41" s="71"/>
      <c r="P41" s="89">
        <v>1</v>
      </c>
      <c r="Q41" s="47"/>
      <c r="R41" s="71"/>
      <c r="S41" s="89">
        <v>1</v>
      </c>
      <c r="T41" s="71"/>
      <c r="U41" s="89">
        <v>1</v>
      </c>
      <c r="V41" s="71"/>
      <c r="W41" s="89">
        <v>1</v>
      </c>
      <c r="X41" s="47"/>
      <c r="Y41" s="47"/>
      <c r="Z41" s="47"/>
      <c r="AA41" s="71"/>
      <c r="AB41" s="3">
        <v>1</v>
      </c>
      <c r="AC41" s="72">
        <v>1</v>
      </c>
      <c r="AD41" s="47"/>
      <c r="AE41" s="71"/>
      <c r="AF41" s="4">
        <v>1</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lgkO3UW3YudSQ/Wxs8tciHOoYrGzX08U+yu1pxhpY3vSHkxk7gLdRiiv/UzHTALXZ1KPkNTfhvLU9nt8ZWQivw==" saltValue="Ckh1EouP5UfucJ8EAn9GE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3634AE3-6CD4-4FDF-ADAF-84B4D82648F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GLFS - Friend Street (66/11kV)</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dimension ref="B1:AI49"/>
  <sheetViews>
    <sheetView showGridLines="0" topLeftCell="A13"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1425</v>
      </c>
      <c r="I3" s="49"/>
      <c r="J3" s="49"/>
      <c r="K3" s="49"/>
      <c r="L3" s="49"/>
      <c r="M3" s="49"/>
      <c r="N3" s="49"/>
      <c r="O3" s="49"/>
      <c r="P3" s="49"/>
      <c r="Q3" s="49"/>
      <c r="R3" s="49"/>
      <c r="U3" s="51" t="s">
        <v>922</v>
      </c>
      <c r="V3" s="49"/>
      <c r="X3" s="52" t="s">
        <v>1426</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1427</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1428</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184</v>
      </c>
      <c r="J24" s="71"/>
      <c r="K24" s="89">
        <v>184</v>
      </c>
      <c r="L24" s="71"/>
      <c r="M24" s="89">
        <v>184</v>
      </c>
      <c r="N24" s="71"/>
      <c r="O24" s="89">
        <v>184</v>
      </c>
      <c r="P24" s="47"/>
      <c r="Q24" s="71"/>
      <c r="R24" s="89">
        <v>184</v>
      </c>
      <c r="S24" s="71"/>
      <c r="T24" s="89">
        <v>208.8</v>
      </c>
      <c r="U24" s="71"/>
      <c r="V24" s="89">
        <v>208.8</v>
      </c>
      <c r="W24" s="47"/>
      <c r="X24" s="47"/>
      <c r="Y24" s="47"/>
      <c r="Z24" s="71"/>
      <c r="AA24" s="3">
        <v>208.8</v>
      </c>
      <c r="AB24" s="72">
        <v>208.8</v>
      </c>
      <c r="AC24" s="47"/>
      <c r="AD24" s="71"/>
      <c r="AE24" s="4">
        <v>208.8</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56.4</v>
      </c>
      <c r="J26" s="71"/>
      <c r="K26" s="89">
        <v>56.3</v>
      </c>
      <c r="L26" s="71"/>
      <c r="M26" s="89">
        <v>56.6</v>
      </c>
      <c r="N26" s="71"/>
      <c r="O26" s="89">
        <v>56.7</v>
      </c>
      <c r="P26" s="47"/>
      <c r="Q26" s="71"/>
      <c r="R26" s="89">
        <v>57.1</v>
      </c>
      <c r="S26" s="71"/>
      <c r="T26" s="89">
        <v>41.9</v>
      </c>
      <c r="U26" s="71"/>
      <c r="V26" s="89">
        <v>41.7</v>
      </c>
      <c r="W26" s="47"/>
      <c r="X26" s="47"/>
      <c r="Y26" s="47"/>
      <c r="Z26" s="71"/>
      <c r="AA26" s="3">
        <v>41.6</v>
      </c>
      <c r="AB26" s="72">
        <v>41.9</v>
      </c>
      <c r="AC26" s="47"/>
      <c r="AD26" s="71"/>
      <c r="AE26" s="4">
        <v>42.1</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0.995</v>
      </c>
      <c r="J29" s="71"/>
      <c r="K29" s="91">
        <v>0.995</v>
      </c>
      <c r="L29" s="71"/>
      <c r="M29" s="91">
        <v>0.995</v>
      </c>
      <c r="N29" s="71"/>
      <c r="O29" s="91">
        <v>0.995</v>
      </c>
      <c r="P29" s="47"/>
      <c r="Q29" s="71"/>
      <c r="R29" s="91">
        <v>0.995</v>
      </c>
      <c r="S29" s="71"/>
      <c r="T29" s="91">
        <v>0.996</v>
      </c>
      <c r="U29" s="71"/>
      <c r="V29" s="91">
        <v>0.996</v>
      </c>
      <c r="W29" s="47"/>
      <c r="X29" s="47"/>
      <c r="Y29" s="47"/>
      <c r="Z29" s="71"/>
      <c r="AA29" s="7">
        <v>0.996</v>
      </c>
      <c r="AB29" s="76">
        <v>0.996</v>
      </c>
      <c r="AC29" s="47"/>
      <c r="AD29" s="71"/>
      <c r="AE29" s="8">
        <v>0.996</v>
      </c>
    </row>
    <row r="30" spans="4:31" ht="13.15" customHeight="1" x14ac:dyDescent="0.25">
      <c r="E30" s="73" t="s">
        <v>42</v>
      </c>
      <c r="F30" s="47"/>
      <c r="G30" s="47"/>
      <c r="H30" s="74"/>
      <c r="I30" s="89">
        <v>105.3</v>
      </c>
      <c r="J30" s="71"/>
      <c r="K30" s="89">
        <v>105.3</v>
      </c>
      <c r="L30" s="71"/>
      <c r="M30" s="89">
        <v>105.3</v>
      </c>
      <c r="N30" s="71"/>
      <c r="O30" s="89">
        <v>105.3</v>
      </c>
      <c r="P30" s="47"/>
      <c r="Q30" s="71"/>
      <c r="R30" s="89">
        <v>105.3</v>
      </c>
      <c r="S30" s="71"/>
      <c r="T30" s="89">
        <v>115.9</v>
      </c>
      <c r="U30" s="71"/>
      <c r="V30" s="89">
        <v>115.9</v>
      </c>
      <c r="W30" s="47"/>
      <c r="X30" s="47"/>
      <c r="Y30" s="47"/>
      <c r="Z30" s="71"/>
      <c r="AA30" s="3">
        <v>115.9</v>
      </c>
      <c r="AB30" s="72">
        <v>115.9</v>
      </c>
      <c r="AC30" s="47"/>
      <c r="AD30" s="71"/>
      <c r="AE30" s="4">
        <v>115.9</v>
      </c>
    </row>
    <row r="31" spans="4:31" ht="13.15" customHeight="1" x14ac:dyDescent="0.25">
      <c r="E31" s="77" t="s">
        <v>46</v>
      </c>
      <c r="F31" s="47"/>
      <c r="G31" s="47"/>
      <c r="H31" s="74"/>
      <c r="I31" s="92">
        <v>51.3</v>
      </c>
      <c r="J31" s="71"/>
      <c r="K31" s="92">
        <v>51.2</v>
      </c>
      <c r="L31" s="71"/>
      <c r="M31" s="92">
        <v>51.5</v>
      </c>
      <c r="N31" s="71"/>
      <c r="O31" s="92">
        <v>51.6</v>
      </c>
      <c r="P31" s="47"/>
      <c r="Q31" s="71"/>
      <c r="R31" s="92">
        <v>51.9</v>
      </c>
      <c r="S31" s="71"/>
      <c r="T31" s="92">
        <v>40.4</v>
      </c>
      <c r="U31" s="71"/>
      <c r="V31" s="92">
        <v>40.200000000000003</v>
      </c>
      <c r="W31" s="47"/>
      <c r="X31" s="47"/>
      <c r="Y31" s="47"/>
      <c r="Z31" s="71"/>
      <c r="AA31" s="9">
        <v>40.1</v>
      </c>
      <c r="AB31" s="78">
        <v>40.4</v>
      </c>
      <c r="AC31" s="47"/>
      <c r="AD31" s="71"/>
      <c r="AE31" s="10">
        <v>40.6</v>
      </c>
    </row>
    <row r="32" spans="4:31" ht="20.25" customHeight="1" x14ac:dyDescent="0.25">
      <c r="E32" s="73" t="s">
        <v>940</v>
      </c>
      <c r="F32" s="47"/>
      <c r="G32" s="47"/>
      <c r="H32" s="74"/>
      <c r="I32" s="90">
        <v>2.6</v>
      </c>
      <c r="J32" s="71"/>
      <c r="K32" s="90">
        <v>2.6</v>
      </c>
      <c r="L32" s="71"/>
      <c r="M32" s="90">
        <v>2.6</v>
      </c>
      <c r="N32" s="71"/>
      <c r="O32" s="90">
        <v>2.6</v>
      </c>
      <c r="P32" s="47"/>
      <c r="Q32" s="71"/>
      <c r="R32" s="90">
        <v>2.6</v>
      </c>
      <c r="S32" s="71"/>
      <c r="T32" s="90">
        <v>2</v>
      </c>
      <c r="U32" s="71"/>
      <c r="V32" s="90">
        <v>2</v>
      </c>
      <c r="W32" s="47"/>
      <c r="X32" s="47"/>
      <c r="Y32" s="47"/>
      <c r="Z32" s="71"/>
      <c r="AA32" s="5">
        <v>2</v>
      </c>
      <c r="AB32" s="75">
        <v>2</v>
      </c>
      <c r="AC32" s="47"/>
      <c r="AD32" s="71"/>
      <c r="AE32" s="6">
        <v>2</v>
      </c>
    </row>
    <row r="33" spans="5:31" ht="20.25" customHeight="1" x14ac:dyDescent="0.25">
      <c r="E33" s="73" t="s">
        <v>941</v>
      </c>
      <c r="F33" s="47"/>
      <c r="G33" s="47"/>
      <c r="H33" s="74"/>
      <c r="I33" s="90" t="s">
        <v>1336</v>
      </c>
      <c r="J33" s="71"/>
      <c r="K33" s="90" t="s">
        <v>1336</v>
      </c>
      <c r="L33" s="71"/>
      <c r="M33" s="90" t="s">
        <v>1336</v>
      </c>
      <c r="N33" s="71"/>
      <c r="O33" s="90" t="s">
        <v>1336</v>
      </c>
      <c r="P33" s="47"/>
      <c r="Q33" s="71"/>
      <c r="R33" s="90" t="s">
        <v>1336</v>
      </c>
      <c r="S33" s="71"/>
      <c r="T33" s="90" t="s">
        <v>1336</v>
      </c>
      <c r="U33" s="71"/>
      <c r="V33" s="90" t="s">
        <v>1336</v>
      </c>
      <c r="W33" s="47"/>
      <c r="X33" s="47"/>
      <c r="Y33" s="47"/>
      <c r="Z33" s="71"/>
      <c r="AA33" s="5" t="s">
        <v>1336</v>
      </c>
      <c r="AB33" s="75" t="s">
        <v>1336</v>
      </c>
      <c r="AC33" s="47"/>
      <c r="AD33" s="71"/>
      <c r="AE33" s="6" t="s">
        <v>1336</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OHSJ+gqtAKGNXUKRkERBQTp3dYitd1JlcRSNfAbh6qhBCGYNY8TNklqklC1bSanf3YIhL89IOZTkHdKGZzk23A==" saltValue="0DC/jmfFJCDOraaywbHVC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714ECDFC-6C9E-4E8D-82DD-FA9F44EE155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GLNO - Gladstone North BSP (132/66kV)</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1429</v>
      </c>
      <c r="J3" s="49"/>
      <c r="K3" s="49"/>
      <c r="L3" s="49"/>
      <c r="M3" s="49"/>
      <c r="N3" s="49"/>
      <c r="O3" s="49"/>
      <c r="P3" s="49"/>
      <c r="Q3" s="49"/>
      <c r="R3" s="49"/>
      <c r="S3" s="49"/>
      <c r="V3" s="51" t="s">
        <v>922</v>
      </c>
      <c r="W3" s="49"/>
      <c r="Y3" s="52" t="s">
        <v>983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1430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1431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1432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54.7</v>
      </c>
      <c r="K26" s="71"/>
      <c r="L26" s="89">
        <v>54.7</v>
      </c>
      <c r="M26" s="71"/>
      <c r="N26" s="89">
        <v>54.7</v>
      </c>
      <c r="O26" s="71"/>
      <c r="P26" s="89">
        <v>54.7</v>
      </c>
      <c r="Q26" s="47"/>
      <c r="R26" s="71"/>
      <c r="S26" s="89">
        <v>54.7</v>
      </c>
      <c r="T26" s="71"/>
      <c r="U26" s="89">
        <v>59.8</v>
      </c>
      <c r="V26" s="71"/>
      <c r="W26" s="89">
        <v>59.8</v>
      </c>
      <c r="X26" s="47"/>
      <c r="Y26" s="47"/>
      <c r="Z26" s="47"/>
      <c r="AA26" s="71"/>
      <c r="AB26" s="3">
        <v>59.8</v>
      </c>
      <c r="AC26" s="72">
        <v>59.8</v>
      </c>
      <c r="AD26" s="47"/>
      <c r="AE26" s="71"/>
      <c r="AF26" s="4">
        <v>59.8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22.5</v>
      </c>
      <c r="K28" s="71"/>
      <c r="L28" s="89">
        <v>22.8</v>
      </c>
      <c r="M28" s="71"/>
      <c r="N28" s="89">
        <v>23.2</v>
      </c>
      <c r="O28" s="71"/>
      <c r="P28" s="89">
        <v>23.6</v>
      </c>
      <c r="Q28" s="47"/>
      <c r="R28" s="71"/>
      <c r="S28" s="89">
        <v>24</v>
      </c>
      <c r="T28" s="71"/>
      <c r="U28" s="89">
        <v>16</v>
      </c>
      <c r="V28" s="71"/>
      <c r="W28" s="89">
        <v>16</v>
      </c>
      <c r="X28" s="47"/>
      <c r="Y28" s="47"/>
      <c r="Z28" s="47"/>
      <c r="AA28" s="71"/>
      <c r="AB28" s="3">
        <v>16.2</v>
      </c>
      <c r="AC28" s="72">
        <v>16.5</v>
      </c>
      <c r="AD28" s="47"/>
      <c r="AE28" s="71"/>
      <c r="AF28" s="4">
        <v>16.8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0.99099999999999999</v>
      </c>
      <c r="K31" s="71"/>
      <c r="L31" s="91">
        <v>0.99099999999999999</v>
      </c>
      <c r="M31" s="71"/>
      <c r="N31" s="91">
        <v>0.99099999999999999</v>
      </c>
      <c r="O31" s="71"/>
      <c r="P31" s="91">
        <v>0.99099999999999999</v>
      </c>
      <c r="Q31" s="47"/>
      <c r="R31" s="71"/>
      <c r="S31" s="91">
        <v>0.99099999999999999</v>
      </c>
      <c r="T31" s="71"/>
      <c r="U31" s="91">
        <v>0.997</v>
      </c>
      <c r="V31" s="71"/>
      <c r="W31" s="91">
        <v>0.997</v>
      </c>
      <c r="X31" s="47"/>
      <c r="Y31" s="47"/>
      <c r="Z31" s="47"/>
      <c r="AA31" s="71"/>
      <c r="AB31" s="7">
        <v>0.997</v>
      </c>
      <c r="AC31" s="76">
        <v>0.997</v>
      </c>
      <c r="AD31" s="47"/>
      <c r="AE31" s="71"/>
      <c r="AF31" s="8">
        <v>0.997</v>
      </c>
    </row>
    <row r="32" spans="4:32" ht="13.15" customHeight="1" x14ac:dyDescent="0.25">
      <c r="E32" s="73" t="s">
        <v>42</v>
      </c>
      <c r="F32" s="47"/>
      <c r="G32" s="47"/>
      <c r="H32" s="47"/>
      <c r="I32" s="74"/>
      <c r="J32" s="89">
        <v>29.6</v>
      </c>
      <c r="K32" s="71"/>
      <c r="L32" s="89">
        <v>29.6</v>
      </c>
      <c r="M32" s="71"/>
      <c r="N32" s="89">
        <v>29.6</v>
      </c>
      <c r="O32" s="71"/>
      <c r="P32" s="89">
        <v>29.6</v>
      </c>
      <c r="Q32" s="47"/>
      <c r="R32" s="71"/>
      <c r="S32" s="89">
        <v>29.6</v>
      </c>
      <c r="T32" s="71"/>
      <c r="U32" s="89">
        <v>29.9</v>
      </c>
      <c r="V32" s="71"/>
      <c r="W32" s="89">
        <v>29.9</v>
      </c>
      <c r="X32" s="47"/>
      <c r="Y32" s="47"/>
      <c r="Z32" s="47"/>
      <c r="AA32" s="71"/>
      <c r="AB32" s="3">
        <v>29.9</v>
      </c>
      <c r="AC32" s="72">
        <v>29.9</v>
      </c>
      <c r="AD32" s="47"/>
      <c r="AE32" s="71"/>
      <c r="AF32" s="4">
        <v>29.9</v>
      </c>
    </row>
    <row r="33" spans="5:32" ht="13.15" customHeight="1" x14ac:dyDescent="0.25">
      <c r="E33" s="77" t="s">
        <v>46</v>
      </c>
      <c r="F33" s="47"/>
      <c r="G33" s="47"/>
      <c r="H33" s="47"/>
      <c r="I33" s="74"/>
      <c r="J33" s="92">
        <v>21</v>
      </c>
      <c r="K33" s="71"/>
      <c r="L33" s="92">
        <v>21.2</v>
      </c>
      <c r="M33" s="71"/>
      <c r="N33" s="92">
        <v>21.6</v>
      </c>
      <c r="O33" s="71"/>
      <c r="P33" s="92">
        <v>22</v>
      </c>
      <c r="Q33" s="47"/>
      <c r="R33" s="71"/>
      <c r="S33" s="92">
        <v>22.3</v>
      </c>
      <c r="T33" s="71"/>
      <c r="U33" s="92">
        <v>15.4</v>
      </c>
      <c r="V33" s="71"/>
      <c r="W33" s="92">
        <v>15.5</v>
      </c>
      <c r="X33" s="47"/>
      <c r="Y33" s="47"/>
      <c r="Z33" s="47"/>
      <c r="AA33" s="71"/>
      <c r="AB33" s="9">
        <v>15.6</v>
      </c>
      <c r="AC33" s="78">
        <v>15.9</v>
      </c>
      <c r="AD33" s="47"/>
      <c r="AE33" s="71"/>
      <c r="AF33" s="10">
        <v>16.2</v>
      </c>
    </row>
    <row r="34" spans="5:32" ht="20.25" customHeight="1" x14ac:dyDescent="0.25">
      <c r="E34" s="73" t="s">
        <v>940</v>
      </c>
      <c r="F34" s="47"/>
      <c r="G34" s="47"/>
      <c r="H34" s="47"/>
      <c r="I34" s="74"/>
      <c r="J34" s="90">
        <v>1.1000000000000001</v>
      </c>
      <c r="K34" s="71"/>
      <c r="L34" s="90">
        <v>1.1000000000000001</v>
      </c>
      <c r="M34" s="71"/>
      <c r="N34" s="90">
        <v>1.1000000000000001</v>
      </c>
      <c r="O34" s="71"/>
      <c r="P34" s="90">
        <v>1.1000000000000001</v>
      </c>
      <c r="Q34" s="47"/>
      <c r="R34" s="71"/>
      <c r="S34" s="90">
        <v>1.1000000000000001</v>
      </c>
      <c r="T34" s="71"/>
      <c r="U34" s="90">
        <v>0.8</v>
      </c>
      <c r="V34" s="71"/>
      <c r="W34" s="90">
        <v>0.8</v>
      </c>
      <c r="X34" s="47"/>
      <c r="Y34" s="47"/>
      <c r="Z34" s="47"/>
      <c r="AA34" s="71"/>
      <c r="AB34" s="5">
        <v>0.8</v>
      </c>
      <c r="AC34" s="75">
        <v>0.8</v>
      </c>
      <c r="AD34" s="47"/>
      <c r="AE34" s="71"/>
      <c r="AF34" s="6">
        <v>0.8</v>
      </c>
    </row>
    <row r="35" spans="5:32" ht="20.25" customHeight="1" x14ac:dyDescent="0.25">
      <c r="E35" s="73" t="s">
        <v>941</v>
      </c>
      <c r="F35" s="47"/>
      <c r="G35" s="47"/>
      <c r="H35" s="47"/>
      <c r="I35" s="74"/>
      <c r="J35" s="90" t="s">
        <v>1433</v>
      </c>
      <c r="K35" s="71"/>
      <c r="L35" s="90" t="s">
        <v>1433</v>
      </c>
      <c r="M35" s="71"/>
      <c r="N35" s="90" t="s">
        <v>1433</v>
      </c>
      <c r="O35" s="71"/>
      <c r="P35" s="90" t="s">
        <v>1433</v>
      </c>
      <c r="Q35" s="47"/>
      <c r="R35" s="71"/>
      <c r="S35" s="90" t="s">
        <v>1433</v>
      </c>
      <c r="T35" s="71"/>
      <c r="U35" s="90" t="s">
        <v>1433</v>
      </c>
      <c r="V35" s="71"/>
      <c r="W35" s="90" t="s">
        <v>1433</v>
      </c>
      <c r="X35" s="47"/>
      <c r="Y35" s="47"/>
      <c r="Z35" s="47"/>
      <c r="AA35" s="71"/>
      <c r="AB35" s="5" t="s">
        <v>1433</v>
      </c>
      <c r="AC35" s="75" t="s">
        <v>1433</v>
      </c>
      <c r="AD35" s="47"/>
      <c r="AE35" s="71"/>
      <c r="AF35" s="6" t="s">
        <v>1433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7.8</v>
      </c>
      <c r="K39" s="71"/>
      <c r="L39" s="89">
        <v>7.8</v>
      </c>
      <c r="M39" s="71"/>
      <c r="N39" s="89">
        <v>7.8</v>
      </c>
      <c r="O39" s="71"/>
      <c r="P39" s="89">
        <v>7.8</v>
      </c>
      <c r="Q39" s="47"/>
      <c r="R39" s="71"/>
      <c r="S39" s="89">
        <v>7.8</v>
      </c>
      <c r="T39" s="71"/>
      <c r="U39" s="89">
        <v>7.8</v>
      </c>
      <c r="V39" s="71"/>
      <c r="W39" s="89">
        <v>7.8</v>
      </c>
      <c r="X39" s="47"/>
      <c r="Y39" s="47"/>
      <c r="Z39" s="47"/>
      <c r="AA39" s="71"/>
      <c r="AB39" s="3">
        <v>7.8</v>
      </c>
      <c r="AC39" s="72">
        <v>7.8</v>
      </c>
      <c r="AD39" s="47"/>
      <c r="AE39" s="71"/>
      <c r="AF39" s="4">
        <v>7.8</v>
      </c>
    </row>
    <row r="40" spans="5:32" x14ac:dyDescent="0.25">
      <c r="E40" s="73" t="s">
        <v>73</v>
      </c>
      <c r="F40" s="47"/>
      <c r="G40" s="47"/>
      <c r="H40" s="47"/>
      <c r="I40" s="74"/>
      <c r="J40" s="89">
        <v>0.8</v>
      </c>
      <c r="K40" s="71"/>
      <c r="L40" s="89">
        <v>0.8</v>
      </c>
      <c r="M40" s="71"/>
      <c r="N40" s="89">
        <v>0.8</v>
      </c>
      <c r="O40" s="71"/>
      <c r="P40" s="89">
        <v>0.8</v>
      </c>
      <c r="Q40" s="47"/>
      <c r="R40" s="71"/>
      <c r="S40" s="89">
        <v>0.8</v>
      </c>
      <c r="T40" s="71"/>
      <c r="U40" s="89">
        <v>0.8</v>
      </c>
      <c r="V40" s="71"/>
      <c r="W40" s="89">
        <v>0.8</v>
      </c>
      <c r="X40" s="47"/>
      <c r="Y40" s="47"/>
      <c r="Z40" s="47"/>
      <c r="AA40" s="71"/>
      <c r="AB40" s="3">
        <v>0.8</v>
      </c>
      <c r="AC40" s="72">
        <v>0.8</v>
      </c>
      <c r="AD40" s="47"/>
      <c r="AE40" s="71"/>
      <c r="AF40" s="4">
        <v>0.8</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yllxk/JCnuTf+2lWPj6TfIse0VfG0FacFlb88U0jwp+Qi4j8bPuB6DtvzME0kRJl0Znb9eiOvO2VRy+Bw4Sw2g==" saltValue="HRHvJhwlrme8QRbl1JH8C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F6B35C9-4872-4E34-8F60-BF87318462B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GLSO - Gladstone South (66/11kV)</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1434</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1099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1435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1436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14.3</v>
      </c>
      <c r="K26" s="71"/>
      <c r="L26" s="89">
        <v>14.3</v>
      </c>
      <c r="M26" s="71"/>
      <c r="N26" s="89">
        <v>14.3</v>
      </c>
      <c r="O26" s="71"/>
      <c r="P26" s="89">
        <v>14.3</v>
      </c>
      <c r="Q26" s="47"/>
      <c r="R26" s="71"/>
      <c r="S26" s="89">
        <v>14.3</v>
      </c>
      <c r="T26" s="71"/>
      <c r="U26" s="89">
        <v>15</v>
      </c>
      <c r="V26" s="71"/>
      <c r="W26" s="89">
        <v>15</v>
      </c>
      <c r="X26" s="47"/>
      <c r="Y26" s="47"/>
      <c r="Z26" s="47"/>
      <c r="AA26" s="71"/>
      <c r="AB26" s="3">
        <v>15</v>
      </c>
      <c r="AC26" s="72">
        <v>15</v>
      </c>
      <c r="AD26" s="47"/>
      <c r="AE26" s="71"/>
      <c r="AF26" s="4">
        <v>15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5.7</v>
      </c>
      <c r="K28" s="71"/>
      <c r="L28" s="89">
        <v>5.8</v>
      </c>
      <c r="M28" s="71"/>
      <c r="N28" s="89">
        <v>5.8</v>
      </c>
      <c r="O28" s="71"/>
      <c r="P28" s="89">
        <v>5.9</v>
      </c>
      <c r="Q28" s="47"/>
      <c r="R28" s="71"/>
      <c r="S28" s="89">
        <v>5.9</v>
      </c>
      <c r="T28" s="71"/>
      <c r="U28" s="89">
        <v>3</v>
      </c>
      <c r="V28" s="71"/>
      <c r="W28" s="89">
        <v>3</v>
      </c>
      <c r="X28" s="47"/>
      <c r="Y28" s="47"/>
      <c r="Z28" s="47"/>
      <c r="AA28" s="71"/>
      <c r="AB28" s="3">
        <v>3</v>
      </c>
      <c r="AC28" s="72">
        <v>3.1</v>
      </c>
      <c r="AD28" s="47"/>
      <c r="AE28" s="71"/>
      <c r="AF28" s="4">
        <v>3.1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0.91100000000000003</v>
      </c>
      <c r="K31" s="71"/>
      <c r="L31" s="91">
        <v>0.91100000000000003</v>
      </c>
      <c r="M31" s="71"/>
      <c r="N31" s="91">
        <v>0.91100000000000003</v>
      </c>
      <c r="O31" s="71"/>
      <c r="P31" s="91">
        <v>0.91100000000000003</v>
      </c>
      <c r="Q31" s="47"/>
      <c r="R31" s="71"/>
      <c r="S31" s="91">
        <v>0.91100000000000003</v>
      </c>
      <c r="T31" s="71"/>
      <c r="U31" s="91">
        <v>0.94399999999999995</v>
      </c>
      <c r="V31" s="71"/>
      <c r="W31" s="91">
        <v>0.94399999999999995</v>
      </c>
      <c r="X31" s="47"/>
      <c r="Y31" s="47"/>
      <c r="Z31" s="47"/>
      <c r="AA31" s="71"/>
      <c r="AB31" s="7">
        <v>0.94399999999999995</v>
      </c>
      <c r="AC31" s="76">
        <v>0.94399999999999995</v>
      </c>
      <c r="AD31" s="47"/>
      <c r="AE31" s="71"/>
      <c r="AF31" s="8">
        <v>0.94399999999999995</v>
      </c>
    </row>
    <row r="32" spans="4:32" ht="13.15" customHeight="1" x14ac:dyDescent="0.25">
      <c r="E32" s="73" t="s">
        <v>42</v>
      </c>
      <c r="F32" s="47"/>
      <c r="G32" s="47"/>
      <c r="H32" s="47"/>
      <c r="I32" s="74"/>
      <c r="J32" s="89">
        <v>7.5</v>
      </c>
      <c r="K32" s="71"/>
      <c r="L32" s="89">
        <v>7.5</v>
      </c>
      <c r="M32" s="71"/>
      <c r="N32" s="89">
        <v>7.5</v>
      </c>
      <c r="O32" s="71"/>
      <c r="P32" s="89">
        <v>7.5</v>
      </c>
      <c r="Q32" s="47"/>
      <c r="R32" s="71"/>
      <c r="S32" s="89">
        <v>7.5</v>
      </c>
      <c r="T32" s="71"/>
      <c r="U32" s="89">
        <v>7.5</v>
      </c>
      <c r="V32" s="71"/>
      <c r="W32" s="89">
        <v>7.5</v>
      </c>
      <c r="X32" s="47"/>
      <c r="Y32" s="47"/>
      <c r="Z32" s="47"/>
      <c r="AA32" s="71"/>
      <c r="AB32" s="3">
        <v>7.5</v>
      </c>
      <c r="AC32" s="72">
        <v>7.5</v>
      </c>
      <c r="AD32" s="47"/>
      <c r="AE32" s="71"/>
      <c r="AF32" s="4">
        <v>7.5</v>
      </c>
    </row>
    <row r="33" spans="5:32" ht="13.15" customHeight="1" x14ac:dyDescent="0.25">
      <c r="E33" s="77" t="s">
        <v>46</v>
      </c>
      <c r="F33" s="47"/>
      <c r="G33" s="47"/>
      <c r="H33" s="47"/>
      <c r="I33" s="74"/>
      <c r="J33" s="92">
        <v>5.5</v>
      </c>
      <c r="K33" s="71"/>
      <c r="L33" s="92">
        <v>5.5</v>
      </c>
      <c r="M33" s="71"/>
      <c r="N33" s="92">
        <v>5.6</v>
      </c>
      <c r="O33" s="71"/>
      <c r="P33" s="92">
        <v>5.7</v>
      </c>
      <c r="Q33" s="47"/>
      <c r="R33" s="71"/>
      <c r="S33" s="92">
        <v>5.7</v>
      </c>
      <c r="T33" s="71"/>
      <c r="U33" s="92">
        <v>2.8</v>
      </c>
      <c r="V33" s="71"/>
      <c r="W33" s="92">
        <v>2.8</v>
      </c>
      <c r="X33" s="47"/>
      <c r="Y33" s="47"/>
      <c r="Z33" s="47"/>
      <c r="AA33" s="71"/>
      <c r="AB33" s="9">
        <v>2.8</v>
      </c>
      <c r="AC33" s="78">
        <v>2.8</v>
      </c>
      <c r="AD33" s="47"/>
      <c r="AE33" s="71"/>
      <c r="AF33" s="10">
        <v>2.8</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1437</v>
      </c>
      <c r="K35" s="71"/>
      <c r="L35" s="90" t="s">
        <v>1437</v>
      </c>
      <c r="M35" s="71"/>
      <c r="N35" s="90" t="s">
        <v>1437</v>
      </c>
      <c r="O35" s="71"/>
      <c r="P35" s="90" t="s">
        <v>1437</v>
      </c>
      <c r="Q35" s="47"/>
      <c r="R35" s="71"/>
      <c r="S35" s="90" t="s">
        <v>1437</v>
      </c>
      <c r="T35" s="71"/>
      <c r="U35" s="90" t="s">
        <v>1437</v>
      </c>
      <c r="V35" s="71"/>
      <c r="W35" s="90" t="s">
        <v>1437</v>
      </c>
      <c r="X35" s="47"/>
      <c r="Y35" s="47"/>
      <c r="Z35" s="47"/>
      <c r="AA35" s="71"/>
      <c r="AB35" s="5" t="s">
        <v>1437</v>
      </c>
      <c r="AC35" s="75" t="s">
        <v>1437</v>
      </c>
      <c r="AD35" s="47"/>
      <c r="AE35" s="71"/>
      <c r="AF35" s="6" t="s">
        <v>1437</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0OnAymzfnFZJl0fw0i4tx7rTGIafimfF1sqfy5/ORbUHB8fgWrdQjQ4IHh3IGWD3xmqHMRExXXQRyE398Dl4wg==" saltValue="NPU46HISw247p1JGGVNR2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FAD3E57-A6D1-4A5E-9CC5-E0F75E74B6F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GOOB - Gooburrum (66/11kV)</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1438</v>
      </c>
      <c r="J3" s="49"/>
      <c r="K3" s="49"/>
      <c r="L3" s="49"/>
      <c r="M3" s="49"/>
      <c r="N3" s="49"/>
      <c r="O3" s="49"/>
      <c r="P3" s="49"/>
      <c r="Q3" s="49"/>
      <c r="R3" s="49"/>
      <c r="S3" s="49"/>
      <c r="V3" s="51" t="s">
        <v>922</v>
      </c>
      <c r="W3" s="49"/>
      <c r="Y3" s="52" t="s">
        <v>1439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1440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1441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1442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v>
      </c>
      <c r="K26" s="71"/>
      <c r="L26" s="89">
        <v>5</v>
      </c>
      <c r="M26" s="71"/>
      <c r="N26" s="89">
        <v>5</v>
      </c>
      <c r="O26" s="71"/>
      <c r="P26" s="89">
        <v>5</v>
      </c>
      <c r="Q26" s="47"/>
      <c r="R26" s="71"/>
      <c r="S26" s="89">
        <v>5</v>
      </c>
      <c r="T26" s="71"/>
      <c r="U26" s="89">
        <v>5.8</v>
      </c>
      <c r="V26" s="71"/>
      <c r="W26" s="89">
        <v>5.8</v>
      </c>
      <c r="X26" s="47"/>
      <c r="Y26" s="47"/>
      <c r="Z26" s="47"/>
      <c r="AA26" s="71"/>
      <c r="AB26" s="3">
        <v>5.8</v>
      </c>
      <c r="AC26" s="72">
        <v>5.8</v>
      </c>
      <c r="AD26" s="47"/>
      <c r="AE26" s="71"/>
      <c r="AF26" s="4">
        <v>5.8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4.5</v>
      </c>
      <c r="K28" s="71"/>
      <c r="L28" s="89">
        <v>4.5</v>
      </c>
      <c r="M28" s="71"/>
      <c r="N28" s="89">
        <v>4.5999999999999996</v>
      </c>
      <c r="O28" s="71"/>
      <c r="P28" s="89">
        <v>4.7</v>
      </c>
      <c r="Q28" s="47"/>
      <c r="R28" s="71"/>
      <c r="S28" s="89">
        <v>4.7</v>
      </c>
      <c r="T28" s="71"/>
      <c r="U28" s="89">
        <v>3</v>
      </c>
      <c r="V28" s="71"/>
      <c r="W28" s="89">
        <v>3</v>
      </c>
      <c r="X28" s="47"/>
      <c r="Y28" s="47"/>
      <c r="Z28" s="47"/>
      <c r="AA28" s="71"/>
      <c r="AB28" s="3">
        <v>3</v>
      </c>
      <c r="AC28" s="72">
        <v>3</v>
      </c>
      <c r="AD28" s="47"/>
      <c r="AE28" s="71"/>
      <c r="AF28" s="4">
        <v>3.1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0.96899999999999997</v>
      </c>
      <c r="K31" s="71"/>
      <c r="L31" s="91">
        <v>0.96899999999999997</v>
      </c>
      <c r="M31" s="71"/>
      <c r="N31" s="91">
        <v>0.96899999999999997</v>
      </c>
      <c r="O31" s="71"/>
      <c r="P31" s="91">
        <v>0.96899999999999997</v>
      </c>
      <c r="Q31" s="47"/>
      <c r="R31" s="71"/>
      <c r="S31" s="91">
        <v>0.96899999999999997</v>
      </c>
      <c r="T31" s="71"/>
      <c r="U31" s="91">
        <v>0.98699999999999999</v>
      </c>
      <c r="V31" s="71"/>
      <c r="W31" s="91">
        <v>0.98699999999999999</v>
      </c>
      <c r="X31" s="47"/>
      <c r="Y31" s="47"/>
      <c r="Z31" s="47"/>
      <c r="AA31" s="71"/>
      <c r="AB31" s="7">
        <v>0.98699999999999999</v>
      </c>
      <c r="AC31" s="76">
        <v>0.98699999999999999</v>
      </c>
      <c r="AD31" s="47"/>
      <c r="AE31" s="71"/>
      <c r="AF31" s="8">
        <v>0.98699999999999999</v>
      </c>
    </row>
    <row r="32" spans="4:32" ht="13.15" customHeight="1" x14ac:dyDescent="0.25">
      <c r="E32" s="73" t="s">
        <v>42</v>
      </c>
      <c r="F32" s="47"/>
      <c r="G32" s="47"/>
      <c r="H32" s="47"/>
      <c r="I32" s="74"/>
      <c r="J32" s="89">
        <v>2.8</v>
      </c>
      <c r="K32" s="71"/>
      <c r="L32" s="89">
        <v>2.8</v>
      </c>
      <c r="M32" s="71"/>
      <c r="N32" s="89">
        <v>2.8</v>
      </c>
      <c r="O32" s="71"/>
      <c r="P32" s="89">
        <v>2.8</v>
      </c>
      <c r="Q32" s="47"/>
      <c r="R32" s="71"/>
      <c r="S32" s="89">
        <v>2.8</v>
      </c>
      <c r="T32" s="71"/>
      <c r="U32" s="89">
        <v>3</v>
      </c>
      <c r="V32" s="71"/>
      <c r="W32" s="89">
        <v>3</v>
      </c>
      <c r="X32" s="47"/>
      <c r="Y32" s="47"/>
      <c r="Z32" s="47"/>
      <c r="AA32" s="71"/>
      <c r="AB32" s="3">
        <v>3</v>
      </c>
      <c r="AC32" s="72">
        <v>3</v>
      </c>
      <c r="AD32" s="47"/>
      <c r="AE32" s="71"/>
      <c r="AF32" s="4">
        <v>3</v>
      </c>
    </row>
    <row r="33" spans="5:32" ht="13.15" customHeight="1" x14ac:dyDescent="0.25">
      <c r="E33" s="77" t="s">
        <v>46</v>
      </c>
      <c r="F33" s="47"/>
      <c r="G33" s="47"/>
      <c r="H33" s="47"/>
      <c r="I33" s="74"/>
      <c r="J33" s="92">
        <v>4.2</v>
      </c>
      <c r="K33" s="71"/>
      <c r="L33" s="92">
        <v>4.2</v>
      </c>
      <c r="M33" s="71"/>
      <c r="N33" s="92">
        <v>4.3</v>
      </c>
      <c r="O33" s="71"/>
      <c r="P33" s="92">
        <v>4.3</v>
      </c>
      <c r="Q33" s="47"/>
      <c r="R33" s="71"/>
      <c r="S33" s="92">
        <v>4.4000000000000004</v>
      </c>
      <c r="T33" s="71"/>
      <c r="U33" s="92">
        <v>2.8</v>
      </c>
      <c r="V33" s="71"/>
      <c r="W33" s="92">
        <v>2.8</v>
      </c>
      <c r="X33" s="47"/>
      <c r="Y33" s="47"/>
      <c r="Z33" s="47"/>
      <c r="AA33" s="71"/>
      <c r="AB33" s="9">
        <v>2.9</v>
      </c>
      <c r="AC33" s="78">
        <v>2.9</v>
      </c>
      <c r="AD33" s="47"/>
      <c r="AE33" s="71"/>
      <c r="AF33" s="10">
        <v>3</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0.2</v>
      </c>
    </row>
    <row r="35" spans="5:32" ht="20.25" customHeight="1" x14ac:dyDescent="0.25">
      <c r="E35" s="73" t="s">
        <v>941</v>
      </c>
      <c r="F35" s="47"/>
      <c r="G35" s="47"/>
      <c r="H35" s="47"/>
      <c r="I35" s="74"/>
      <c r="J35" s="90" t="s">
        <v>1443</v>
      </c>
      <c r="K35" s="71"/>
      <c r="L35" s="90" t="s">
        <v>1443</v>
      </c>
      <c r="M35" s="71"/>
      <c r="N35" s="90" t="s">
        <v>1443</v>
      </c>
      <c r="O35" s="71"/>
      <c r="P35" s="90" t="s">
        <v>1443</v>
      </c>
      <c r="Q35" s="47"/>
      <c r="R35" s="71"/>
      <c r="S35" s="90" t="s">
        <v>1443</v>
      </c>
      <c r="T35" s="71"/>
      <c r="U35" s="90" t="s">
        <v>1443</v>
      </c>
      <c r="V35" s="71"/>
      <c r="W35" s="90" t="s">
        <v>1443</v>
      </c>
      <c r="X35" s="47"/>
      <c r="Y35" s="47"/>
      <c r="Z35" s="47"/>
      <c r="AA35" s="71"/>
      <c r="AB35" s="5" t="s">
        <v>1443</v>
      </c>
      <c r="AC35" s="75" t="s">
        <v>1443</v>
      </c>
      <c r="AD35" s="47"/>
      <c r="AE35" s="71"/>
      <c r="AF35" s="6" t="s">
        <v>1443</v>
      </c>
    </row>
    <row r="36" spans="5:32" ht="13.15" customHeight="1" x14ac:dyDescent="0.25">
      <c r="E36" s="73" t="s">
        <v>58</v>
      </c>
      <c r="F36" s="47"/>
      <c r="G36" s="47"/>
      <c r="H36" s="47"/>
      <c r="I36" s="74"/>
      <c r="J36" s="89">
        <v>1.4</v>
      </c>
      <c r="K36" s="71"/>
      <c r="L36" s="89">
        <v>1.4</v>
      </c>
      <c r="M36" s="71"/>
      <c r="N36" s="89">
        <v>1.5</v>
      </c>
      <c r="O36" s="71"/>
      <c r="P36" s="89">
        <v>1.5</v>
      </c>
      <c r="Q36" s="47"/>
      <c r="R36" s="71"/>
      <c r="S36" s="89">
        <v>1.6</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F8BgoB9mfonzmQrV4LKj6jXCdMHmPfPxfFCV/FSTFwaRG/nf/hi4QXqlLUhKOkfIrc5VY316mjNBOydU9AlKoQ==" saltValue="+OFzhF0pDGf0i5HwGumJq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D6C3604-41E4-45ED-8A51-E34802125EB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GOOT - Gootchie (66/11kV)</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AE49"/>
  <sheetViews>
    <sheetView showGridLines="0" topLeftCell="A20" workbookViewId="0">
      <selection activeCell="D49" sqref="D49"/>
    </sheetView>
  </sheetViews>
  <sheetFormatPr defaultRowHeight="15" x14ac:dyDescent="0.25"/>
  <cols>
    <col min="1" max="2" width="0.140625" customWidth="1"/>
    <col min="3" max="3" width="0" hidden="1" customWidth="1"/>
    <col min="4" max="4" width="13.28515625" customWidth="1"/>
    <col min="5" max="5" width="0.140625" customWidth="1"/>
    <col min="6" max="7" width="0.28515625" customWidth="1"/>
    <col min="8" max="8" width="6.28515625" customWidth="1"/>
    <col min="9" max="9" width="0.42578125" customWidth="1"/>
    <col min="10" max="10" width="1.5703125" customWidth="1"/>
    <col min="11" max="11" width="5" customWidth="1"/>
    <col min="12" max="12" width="7" customWidth="1"/>
    <col min="13" max="13" width="7.140625" customWidth="1"/>
    <col min="14" max="14" width="7" customWidth="1"/>
    <col min="15" max="15" width="6.7109375" customWidth="1"/>
    <col min="16" max="16" width="0.140625" customWidth="1"/>
    <col min="17" max="17" width="0.28515625" customWidth="1"/>
    <col min="18" max="18" width="7" customWidth="1"/>
    <col min="19" max="19" width="0.85546875" customWidth="1"/>
    <col min="20" max="20" width="0" hidden="1" customWidth="1"/>
    <col min="21" max="21" width="0.5703125" customWidth="1"/>
    <col min="22" max="22" width="5.7109375" customWidth="1"/>
    <col min="23" max="23" width="3.7109375" customWidth="1"/>
    <col min="24" max="24" width="3.28515625" customWidth="1"/>
    <col min="25" max="25" width="7.140625" customWidth="1"/>
    <col min="26" max="26" width="7" customWidth="1"/>
    <col min="27" max="27" width="0" hidden="1" customWidth="1"/>
    <col min="28" max="29" width="0.5703125" customWidth="1"/>
    <col min="30" max="30" width="0.42578125" customWidth="1"/>
    <col min="31" max="31" width="0.140625" customWidth="1"/>
    <col min="32" max="32" width="8.7109375" customWidth="1"/>
    <col min="33" max="33" width="0.140625" customWidth="1"/>
  </cols>
  <sheetData>
    <row r="1" spans="1:31"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row>
    <row r="2" spans="1:31" ht="4.7" customHeight="1" x14ac:dyDescent="0.25"/>
    <row r="3" spans="1:31" ht="15.95" customHeight="1" x14ac:dyDescent="0.25">
      <c r="B3" s="48" t="s">
        <v>10</v>
      </c>
      <c r="C3" s="49"/>
      <c r="D3" s="49"/>
      <c r="E3" s="103"/>
      <c r="H3" s="104" t="s">
        <v>1444</v>
      </c>
      <c r="I3" s="49"/>
      <c r="J3" s="49"/>
      <c r="K3" s="49"/>
      <c r="L3" s="49"/>
      <c r="M3" s="49"/>
      <c r="N3" s="49"/>
      <c r="O3" s="49"/>
      <c r="P3" s="49"/>
      <c r="Q3" s="51" t="s">
        <v>922</v>
      </c>
      <c r="R3" s="49"/>
      <c r="S3" s="49"/>
      <c r="V3" s="52" t="s">
        <v>1031</v>
      </c>
      <c r="W3" s="49"/>
      <c r="X3" s="49"/>
      <c r="Y3" s="49"/>
      <c r="Z3" s="49"/>
      <c r="AA3" s="49"/>
      <c r="AB3" s="49"/>
    </row>
    <row r="4" spans="1:31" x14ac:dyDescent="0.25">
      <c r="H4" s="49"/>
      <c r="I4" s="49"/>
      <c r="J4" s="49"/>
      <c r="K4" s="49"/>
      <c r="L4" s="49"/>
      <c r="M4" s="49"/>
      <c r="N4" s="49"/>
      <c r="O4" s="49"/>
      <c r="P4" s="49"/>
      <c r="Q4" s="49"/>
      <c r="R4" s="49"/>
      <c r="S4" s="49"/>
      <c r="V4" s="49"/>
      <c r="W4" s="49"/>
      <c r="X4" s="49"/>
      <c r="Y4" s="49"/>
      <c r="Z4" s="49"/>
      <c r="AA4" s="49"/>
      <c r="AB4" s="49"/>
    </row>
    <row r="5" spans="1:31" x14ac:dyDescent="0.25">
      <c r="H5" s="49"/>
      <c r="I5" s="49"/>
      <c r="J5" s="49"/>
      <c r="K5" s="49"/>
      <c r="L5" s="49"/>
      <c r="M5" s="49"/>
      <c r="N5" s="49"/>
      <c r="O5" s="49"/>
      <c r="P5" s="49"/>
      <c r="V5" s="49"/>
      <c r="W5" s="49"/>
      <c r="X5" s="49"/>
      <c r="Y5" s="49"/>
      <c r="Z5" s="49"/>
      <c r="AA5" s="49"/>
      <c r="AB5" s="49"/>
    </row>
    <row r="6" spans="1:31" ht="2.1" customHeight="1" x14ac:dyDescent="0.25"/>
    <row r="7" spans="1:31"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row>
    <row r="8" spans="1:31" x14ac:dyDescent="0.25">
      <c r="B8" s="49"/>
      <c r="C8" s="49"/>
      <c r="D8" s="49"/>
      <c r="E8" s="49"/>
    </row>
    <row r="9" spans="1:31" x14ac:dyDescent="0.25">
      <c r="B9" s="49"/>
      <c r="C9" s="49"/>
      <c r="D9" s="49"/>
      <c r="E9" s="49"/>
      <c r="H9" s="57" t="s">
        <v>1445</v>
      </c>
      <c r="I9" s="49"/>
      <c r="J9" s="49"/>
      <c r="K9" s="49"/>
      <c r="L9" s="49"/>
      <c r="M9" s="49"/>
      <c r="N9" s="49"/>
      <c r="O9" s="49"/>
      <c r="P9" s="49"/>
      <c r="Q9" s="49"/>
      <c r="R9" s="49"/>
      <c r="S9" s="49"/>
      <c r="T9" s="49"/>
      <c r="U9" s="49"/>
      <c r="V9" s="49"/>
      <c r="W9" s="49"/>
      <c r="X9" s="49"/>
      <c r="Y9" s="49"/>
      <c r="Z9" s="49"/>
      <c r="AA9" s="49"/>
      <c r="AB9" s="49"/>
      <c r="AC9" s="49"/>
    </row>
    <row r="10" spans="1:31"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row>
    <row r="11" spans="1:31" ht="1.7" customHeight="1" x14ac:dyDescent="0.25"/>
    <row r="12" spans="1:31"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row>
    <row r="13" spans="1:31" ht="3.2" customHeight="1" x14ac:dyDescent="0.25"/>
    <row r="14" spans="1:31" ht="14.1" customHeight="1" x14ac:dyDescent="0.25">
      <c r="A14" s="48" t="s">
        <v>928</v>
      </c>
      <c r="B14" s="49"/>
      <c r="C14" s="49"/>
      <c r="D14" s="49"/>
      <c r="H14" s="57" t="s">
        <v>1446</v>
      </c>
      <c r="I14" s="49"/>
      <c r="J14" s="49"/>
      <c r="K14" s="49"/>
      <c r="L14" s="49"/>
      <c r="M14" s="49"/>
      <c r="N14" s="49"/>
      <c r="O14" s="49"/>
      <c r="P14" s="49"/>
      <c r="Q14" s="49"/>
      <c r="R14" s="49"/>
      <c r="S14" s="49"/>
      <c r="T14" s="49"/>
      <c r="U14" s="49"/>
      <c r="V14" s="49"/>
      <c r="W14" s="49"/>
      <c r="X14" s="49"/>
      <c r="Y14" s="49"/>
      <c r="Z14" s="49"/>
      <c r="AA14" s="49"/>
      <c r="AB14" s="49"/>
      <c r="AC14" s="49"/>
    </row>
    <row r="15" spans="1:31" ht="6.4" customHeight="1" x14ac:dyDescent="0.25"/>
    <row r="16" spans="1:31" ht="15.95" customHeight="1" x14ac:dyDescent="0.25">
      <c r="B16" s="105" t="s">
        <v>1447</v>
      </c>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row>
    <row r="17" spans="4:26" ht="15.95" customHeight="1" x14ac:dyDescent="0.25"/>
    <row r="18" spans="4:26" ht="0.95" customHeight="1" x14ac:dyDescent="0.25">
      <c r="K18" s="54" t="s">
        <v>932</v>
      </c>
      <c r="L18" s="49"/>
      <c r="M18" s="49"/>
      <c r="N18" s="49"/>
      <c r="O18" s="49"/>
      <c r="U18" s="55" t="s">
        <v>933</v>
      </c>
      <c r="V18" s="49"/>
      <c r="W18" s="49"/>
    </row>
    <row r="19" spans="4:26" ht="0.95" customHeight="1" x14ac:dyDescent="0.25"/>
    <row r="20" spans="4:26" ht="0.95" customHeight="1" x14ac:dyDescent="0.25"/>
    <row r="21" spans="4:26" ht="15" customHeight="1" x14ac:dyDescent="0.25">
      <c r="D21" s="58" t="s">
        <v>934</v>
      </c>
      <c r="E21" s="59"/>
      <c r="F21" s="59"/>
      <c r="G21" s="59"/>
      <c r="H21" s="60"/>
      <c r="I21" s="64" t="s">
        <v>2</v>
      </c>
      <c r="J21" s="65"/>
      <c r="K21" s="65"/>
      <c r="L21" s="65"/>
      <c r="M21" s="65"/>
      <c r="N21" s="65"/>
      <c r="O21" s="65"/>
      <c r="P21" s="65"/>
      <c r="Q21" s="66"/>
      <c r="R21" s="67" t="s">
        <v>3</v>
      </c>
      <c r="S21" s="68"/>
      <c r="T21" s="68"/>
      <c r="U21" s="68"/>
      <c r="V21" s="68"/>
      <c r="W21" s="68"/>
      <c r="X21" s="68"/>
      <c r="Y21" s="68"/>
      <c r="Z21" s="69"/>
    </row>
    <row r="22" spans="4:26" ht="15" customHeight="1" x14ac:dyDescent="0.25">
      <c r="D22" s="61"/>
      <c r="E22" s="62"/>
      <c r="F22" s="62"/>
      <c r="G22" s="62"/>
      <c r="H22" s="63"/>
      <c r="I22" s="88" t="s">
        <v>4</v>
      </c>
      <c r="J22" s="47"/>
      <c r="K22" s="71"/>
      <c r="L22" s="1" t="s">
        <v>5</v>
      </c>
      <c r="M22" s="1" t="s">
        <v>6</v>
      </c>
      <c r="N22" s="1" t="s">
        <v>7</v>
      </c>
      <c r="O22" s="70" t="s">
        <v>8</v>
      </c>
      <c r="P22" s="47"/>
      <c r="Q22" s="71"/>
      <c r="R22" s="1" t="s">
        <v>935</v>
      </c>
      <c r="S22" s="70" t="s">
        <v>936</v>
      </c>
      <c r="T22" s="47"/>
      <c r="U22" s="47"/>
      <c r="V22" s="71"/>
      <c r="W22" s="70" t="s">
        <v>937</v>
      </c>
      <c r="X22" s="71"/>
      <c r="Y22" s="1" t="s">
        <v>938</v>
      </c>
      <c r="Z22" s="2" t="s">
        <v>939</v>
      </c>
    </row>
    <row r="23" spans="4:26" ht="15" customHeight="1" x14ac:dyDescent="0.25">
      <c r="D23" s="73" t="s">
        <v>0</v>
      </c>
      <c r="E23" s="47"/>
      <c r="F23" s="47"/>
      <c r="G23" s="47"/>
      <c r="H23" s="74"/>
      <c r="I23" s="90"/>
      <c r="J23" s="47"/>
      <c r="K23" s="71"/>
      <c r="L23" s="3">
        <v>22</v>
      </c>
      <c r="M23" s="3">
        <v>22</v>
      </c>
      <c r="N23" s="3">
        <v>22</v>
      </c>
      <c r="O23" s="72">
        <v>22</v>
      </c>
      <c r="P23" s="47"/>
      <c r="Q23" s="71"/>
      <c r="R23" s="5"/>
      <c r="S23" s="72">
        <v>22</v>
      </c>
      <c r="T23" s="47"/>
      <c r="U23" s="47"/>
      <c r="V23" s="71"/>
      <c r="W23" s="72">
        <v>22</v>
      </c>
      <c r="X23" s="71"/>
      <c r="Y23" s="3">
        <v>22</v>
      </c>
      <c r="Z23" s="4">
        <v>22</v>
      </c>
    </row>
    <row r="24" spans="4:26" ht="20.25" customHeight="1" x14ac:dyDescent="0.25">
      <c r="D24" s="73" t="s">
        <v>21</v>
      </c>
      <c r="E24" s="47"/>
      <c r="F24" s="47"/>
      <c r="G24" s="47"/>
      <c r="H24" s="74"/>
      <c r="I24" s="90"/>
      <c r="J24" s="47"/>
      <c r="K24" s="71"/>
      <c r="L24" s="3">
        <v>0</v>
      </c>
      <c r="M24" s="3">
        <v>0</v>
      </c>
      <c r="N24" s="3">
        <v>0</v>
      </c>
      <c r="O24" s="72">
        <v>0</v>
      </c>
      <c r="P24" s="47"/>
      <c r="Q24" s="71"/>
      <c r="R24" s="5"/>
      <c r="S24" s="72">
        <v>0</v>
      </c>
      <c r="T24" s="47"/>
      <c r="U24" s="47"/>
      <c r="V24" s="71"/>
      <c r="W24" s="72">
        <v>0</v>
      </c>
      <c r="X24" s="71"/>
      <c r="Y24" s="3">
        <v>0</v>
      </c>
      <c r="Z24" s="4">
        <v>0</v>
      </c>
    </row>
    <row r="25" spans="4:26" ht="13.15" customHeight="1" x14ac:dyDescent="0.25">
      <c r="D25" s="73" t="s">
        <v>25</v>
      </c>
      <c r="E25" s="47"/>
      <c r="F25" s="47"/>
      <c r="G25" s="47"/>
      <c r="H25" s="74"/>
      <c r="I25" s="90"/>
      <c r="J25" s="47"/>
      <c r="K25" s="71"/>
      <c r="L25" s="3">
        <v>9.3000000000000007</v>
      </c>
      <c r="M25" s="3">
        <v>9.5</v>
      </c>
      <c r="N25" s="3">
        <v>9.6999999999999993</v>
      </c>
      <c r="O25" s="72">
        <v>9.9</v>
      </c>
      <c r="P25" s="47"/>
      <c r="Q25" s="71"/>
      <c r="R25" s="5"/>
      <c r="S25" s="72">
        <v>5</v>
      </c>
      <c r="T25" s="47"/>
      <c r="U25" s="47"/>
      <c r="V25" s="71"/>
      <c r="W25" s="72">
        <v>5.0999999999999996</v>
      </c>
      <c r="X25" s="71"/>
      <c r="Y25" s="3">
        <v>5.2</v>
      </c>
      <c r="Z25" s="4">
        <v>5.3</v>
      </c>
    </row>
    <row r="26" spans="4:26" ht="13.15" customHeight="1" x14ac:dyDescent="0.25">
      <c r="D26" s="73" t="s">
        <v>29</v>
      </c>
      <c r="E26" s="47"/>
      <c r="F26" s="47"/>
      <c r="G26" s="47"/>
      <c r="H26" s="74"/>
      <c r="I26" s="90"/>
      <c r="J26" s="47"/>
      <c r="K26" s="71"/>
      <c r="L26" s="5"/>
      <c r="M26" s="5"/>
      <c r="N26" s="5"/>
      <c r="O26" s="75"/>
      <c r="P26" s="47"/>
      <c r="Q26" s="71"/>
      <c r="R26" s="5"/>
      <c r="S26" s="75"/>
      <c r="T26" s="47"/>
      <c r="U26" s="47"/>
      <c r="V26" s="71"/>
      <c r="W26" s="75"/>
      <c r="X26" s="71"/>
      <c r="Y26" s="5"/>
      <c r="Z26" s="6"/>
    </row>
    <row r="27" spans="4:26" ht="13.15" customHeight="1" x14ac:dyDescent="0.25">
      <c r="D27" s="73" t="s">
        <v>34</v>
      </c>
      <c r="E27" s="47"/>
      <c r="F27" s="47"/>
      <c r="G27" s="47"/>
      <c r="H27" s="74"/>
      <c r="I27" s="90"/>
      <c r="J27" s="47"/>
      <c r="K27" s="71"/>
      <c r="L27" s="5"/>
      <c r="M27" s="5"/>
      <c r="N27" s="5"/>
      <c r="O27" s="75"/>
      <c r="P27" s="47"/>
      <c r="Q27" s="71"/>
      <c r="R27" s="5"/>
      <c r="S27" s="75"/>
      <c r="T27" s="47"/>
      <c r="U27" s="47"/>
      <c r="V27" s="71"/>
      <c r="W27" s="75"/>
      <c r="X27" s="71"/>
      <c r="Y27" s="5"/>
      <c r="Z27" s="6"/>
    </row>
    <row r="28" spans="4:26" ht="20.25" customHeight="1" x14ac:dyDescent="0.25">
      <c r="D28" s="73" t="s">
        <v>38</v>
      </c>
      <c r="E28" s="47"/>
      <c r="F28" s="47"/>
      <c r="G28" s="47"/>
      <c r="H28" s="74"/>
      <c r="I28" s="90"/>
      <c r="J28" s="47"/>
      <c r="K28" s="71"/>
      <c r="L28" s="7">
        <v>0.98099999999999998</v>
      </c>
      <c r="M28" s="7">
        <v>0.98099999999999998</v>
      </c>
      <c r="N28" s="7">
        <v>0.98099999999999998</v>
      </c>
      <c r="O28" s="76">
        <v>0.98099999999999998</v>
      </c>
      <c r="P28" s="47"/>
      <c r="Q28" s="71"/>
      <c r="R28" s="5"/>
      <c r="S28" s="76">
        <v>0.99199999999999999</v>
      </c>
      <c r="T28" s="47"/>
      <c r="U28" s="47"/>
      <c r="V28" s="71"/>
      <c r="W28" s="76">
        <v>0.99199999999999999</v>
      </c>
      <c r="X28" s="71"/>
      <c r="Y28" s="7">
        <v>0.99199999999999999</v>
      </c>
      <c r="Z28" s="8">
        <v>0.99199999999999999</v>
      </c>
    </row>
    <row r="29" spans="4:26" ht="13.15" customHeight="1" x14ac:dyDescent="0.25">
      <c r="D29" s="73" t="s">
        <v>42</v>
      </c>
      <c r="E29" s="47"/>
      <c r="F29" s="47"/>
      <c r="G29" s="47"/>
      <c r="H29" s="74"/>
      <c r="I29" s="90"/>
      <c r="J29" s="47"/>
      <c r="K29" s="71"/>
      <c r="L29" s="3">
        <v>0</v>
      </c>
      <c r="M29" s="3">
        <v>0</v>
      </c>
      <c r="N29" s="3">
        <v>0</v>
      </c>
      <c r="O29" s="72">
        <v>0</v>
      </c>
      <c r="P29" s="47"/>
      <c r="Q29" s="71"/>
      <c r="R29" s="5"/>
      <c r="S29" s="72">
        <v>0</v>
      </c>
      <c r="T29" s="47"/>
      <c r="U29" s="47"/>
      <c r="V29" s="71"/>
      <c r="W29" s="72">
        <v>0</v>
      </c>
      <c r="X29" s="71"/>
      <c r="Y29" s="3">
        <v>0</v>
      </c>
      <c r="Z29" s="4">
        <v>0</v>
      </c>
    </row>
    <row r="30" spans="4:26" ht="13.15" customHeight="1" x14ac:dyDescent="0.25">
      <c r="D30" s="77" t="s">
        <v>46</v>
      </c>
      <c r="E30" s="47"/>
      <c r="F30" s="47"/>
      <c r="G30" s="47"/>
      <c r="H30" s="74"/>
      <c r="I30" s="106"/>
      <c r="J30" s="47"/>
      <c r="K30" s="71"/>
      <c r="L30" s="9">
        <v>9.3000000000000007</v>
      </c>
      <c r="M30" s="9">
        <v>9.5</v>
      </c>
      <c r="N30" s="9">
        <v>9.6999999999999993</v>
      </c>
      <c r="O30" s="78">
        <v>9.9</v>
      </c>
      <c r="P30" s="47"/>
      <c r="Q30" s="71"/>
      <c r="R30" s="16"/>
      <c r="S30" s="78">
        <v>5</v>
      </c>
      <c r="T30" s="47"/>
      <c r="U30" s="47"/>
      <c r="V30" s="71"/>
      <c r="W30" s="78">
        <v>5.0999999999999996</v>
      </c>
      <c r="X30" s="71"/>
      <c r="Y30" s="9">
        <v>5.2</v>
      </c>
      <c r="Z30" s="10">
        <v>5.3</v>
      </c>
    </row>
    <row r="31" spans="4:26" x14ac:dyDescent="0.25">
      <c r="D31" s="73" t="s">
        <v>1448</v>
      </c>
      <c r="E31" s="47"/>
      <c r="F31" s="47"/>
      <c r="G31" s="47"/>
      <c r="H31" s="74"/>
      <c r="I31" s="90"/>
      <c r="J31" s="47"/>
      <c r="K31" s="71"/>
      <c r="L31" s="5">
        <v>0.5</v>
      </c>
      <c r="M31" s="5">
        <v>0.5</v>
      </c>
      <c r="N31" s="5">
        <v>0.5</v>
      </c>
      <c r="O31" s="75">
        <v>0.5</v>
      </c>
      <c r="P31" s="47"/>
      <c r="Q31" s="71"/>
      <c r="R31" s="5"/>
      <c r="S31" s="75">
        <v>0.3</v>
      </c>
      <c r="T31" s="47"/>
      <c r="U31" s="47"/>
      <c r="V31" s="71"/>
      <c r="W31" s="75">
        <v>0.3</v>
      </c>
      <c r="X31" s="71"/>
      <c r="Y31" s="5">
        <v>0.3</v>
      </c>
      <c r="Z31" s="6">
        <v>0.3</v>
      </c>
    </row>
    <row r="32" spans="4:26" x14ac:dyDescent="0.25">
      <c r="D32" s="73" t="s">
        <v>1449</v>
      </c>
      <c r="E32" s="47"/>
      <c r="F32" s="47"/>
      <c r="G32" s="47"/>
      <c r="H32" s="74"/>
      <c r="I32" s="90"/>
      <c r="J32" s="47"/>
      <c r="K32" s="71"/>
      <c r="L32" s="5" t="s">
        <v>1307</v>
      </c>
      <c r="M32" s="5" t="s">
        <v>1307</v>
      </c>
      <c r="N32" s="5" t="s">
        <v>1307</v>
      </c>
      <c r="O32" s="75" t="s">
        <v>1307</v>
      </c>
      <c r="P32" s="47"/>
      <c r="Q32" s="71"/>
      <c r="R32" s="5"/>
      <c r="S32" s="75" t="s">
        <v>1307</v>
      </c>
      <c r="T32" s="47"/>
      <c r="U32" s="47"/>
      <c r="V32" s="71"/>
      <c r="W32" s="75" t="s">
        <v>1307</v>
      </c>
      <c r="X32" s="71"/>
      <c r="Y32" s="5" t="s">
        <v>1307</v>
      </c>
      <c r="Z32" s="6" t="s">
        <v>1307</v>
      </c>
    </row>
    <row r="33" spans="4:26" ht="13.15" customHeight="1" x14ac:dyDescent="0.25">
      <c r="D33" s="73" t="s">
        <v>58</v>
      </c>
      <c r="E33" s="47"/>
      <c r="F33" s="47"/>
      <c r="G33" s="47"/>
      <c r="H33" s="74"/>
      <c r="I33" s="90"/>
      <c r="J33" s="47"/>
      <c r="K33" s="71"/>
      <c r="L33" s="3">
        <v>9.3000000000000007</v>
      </c>
      <c r="M33" s="3">
        <v>9.5</v>
      </c>
      <c r="N33" s="3">
        <v>9.6999999999999993</v>
      </c>
      <c r="O33" s="72">
        <v>9.9</v>
      </c>
      <c r="P33" s="47"/>
      <c r="Q33" s="71"/>
      <c r="R33" s="5"/>
      <c r="S33" s="72">
        <v>5</v>
      </c>
      <c r="T33" s="47"/>
      <c r="U33" s="47"/>
      <c r="V33" s="71"/>
      <c r="W33" s="72">
        <v>5.0999999999999996</v>
      </c>
      <c r="X33" s="71"/>
      <c r="Y33" s="3">
        <v>5.2</v>
      </c>
      <c r="Z33" s="4">
        <v>5.3</v>
      </c>
    </row>
    <row r="34" spans="4:26" x14ac:dyDescent="0.25">
      <c r="D34" s="73" t="s">
        <v>62</v>
      </c>
      <c r="E34" s="47"/>
      <c r="F34" s="47"/>
      <c r="G34" s="47"/>
      <c r="H34" s="74"/>
      <c r="I34" s="90"/>
      <c r="J34" s="47"/>
      <c r="K34" s="71"/>
      <c r="L34" s="3">
        <v>0</v>
      </c>
      <c r="M34" s="3">
        <v>0</v>
      </c>
      <c r="N34" s="3">
        <v>0</v>
      </c>
      <c r="O34" s="72">
        <v>0</v>
      </c>
      <c r="P34" s="47"/>
      <c r="Q34" s="71"/>
      <c r="R34" s="5"/>
      <c r="S34" s="72">
        <v>0</v>
      </c>
      <c r="T34" s="47"/>
      <c r="U34" s="47"/>
      <c r="V34" s="71"/>
      <c r="W34" s="72">
        <v>0</v>
      </c>
      <c r="X34" s="71"/>
      <c r="Y34" s="3">
        <v>0</v>
      </c>
      <c r="Z34" s="4">
        <v>0</v>
      </c>
    </row>
    <row r="35" spans="4:26" ht="20.25" customHeight="1" x14ac:dyDescent="0.25">
      <c r="D35" s="73" t="s">
        <v>66</v>
      </c>
      <c r="E35" s="47"/>
      <c r="F35" s="47"/>
      <c r="G35" s="47"/>
      <c r="H35" s="74"/>
      <c r="I35" s="90"/>
      <c r="J35" s="47"/>
      <c r="K35" s="71"/>
      <c r="L35" s="3">
        <v>0</v>
      </c>
      <c r="M35" s="3">
        <v>0</v>
      </c>
      <c r="N35" s="3">
        <v>0</v>
      </c>
      <c r="O35" s="72">
        <v>0</v>
      </c>
      <c r="P35" s="47"/>
      <c r="Q35" s="71"/>
      <c r="R35" s="5"/>
      <c r="S35" s="72">
        <v>0</v>
      </c>
      <c r="T35" s="47"/>
      <c r="U35" s="47"/>
      <c r="V35" s="71"/>
      <c r="W35" s="72">
        <v>0</v>
      </c>
      <c r="X35" s="71"/>
      <c r="Y35" s="3">
        <v>0</v>
      </c>
      <c r="Z35" s="4">
        <v>0</v>
      </c>
    </row>
    <row r="36" spans="4:26" x14ac:dyDescent="0.25">
      <c r="D36" s="73" t="s">
        <v>70</v>
      </c>
      <c r="E36" s="47"/>
      <c r="F36" s="47"/>
      <c r="G36" s="47"/>
      <c r="H36" s="74"/>
      <c r="I36" s="90"/>
      <c r="J36" s="47"/>
      <c r="K36" s="71"/>
      <c r="L36" s="3">
        <v>10</v>
      </c>
      <c r="M36" s="3">
        <v>10</v>
      </c>
      <c r="N36" s="3">
        <v>10</v>
      </c>
      <c r="O36" s="72">
        <v>10</v>
      </c>
      <c r="P36" s="47"/>
      <c r="Q36" s="71"/>
      <c r="R36" s="5"/>
      <c r="S36" s="72">
        <v>10</v>
      </c>
      <c r="T36" s="47"/>
      <c r="U36" s="47"/>
      <c r="V36" s="71"/>
      <c r="W36" s="72">
        <v>10</v>
      </c>
      <c r="X36" s="71"/>
      <c r="Y36" s="3">
        <v>10</v>
      </c>
      <c r="Z36" s="4">
        <v>10</v>
      </c>
    </row>
    <row r="37" spans="4:26" x14ac:dyDescent="0.25">
      <c r="D37" s="73" t="s">
        <v>73</v>
      </c>
      <c r="E37" s="47"/>
      <c r="F37" s="47"/>
      <c r="G37" s="47"/>
      <c r="H37" s="74"/>
      <c r="I37" s="90"/>
      <c r="J37" s="47"/>
      <c r="K37" s="71"/>
      <c r="L37" s="3">
        <v>4</v>
      </c>
      <c r="M37" s="3">
        <v>4</v>
      </c>
      <c r="N37" s="3">
        <v>4</v>
      </c>
      <c r="O37" s="72">
        <v>4</v>
      </c>
      <c r="P37" s="47"/>
      <c r="Q37" s="71"/>
      <c r="R37" s="5"/>
      <c r="S37" s="72">
        <v>4</v>
      </c>
      <c r="T37" s="47"/>
      <c r="U37" s="47"/>
      <c r="V37" s="71"/>
      <c r="W37" s="72">
        <v>4</v>
      </c>
      <c r="X37" s="71"/>
      <c r="Y37" s="3">
        <v>4</v>
      </c>
      <c r="Z37" s="4">
        <v>4</v>
      </c>
    </row>
    <row r="38" spans="4:26" x14ac:dyDescent="0.25">
      <c r="D38" s="73" t="s">
        <v>77</v>
      </c>
      <c r="E38" s="47"/>
      <c r="F38" s="47"/>
      <c r="G38" s="47"/>
      <c r="H38" s="74"/>
      <c r="I38" s="90"/>
      <c r="J38" s="47"/>
      <c r="K38" s="71"/>
      <c r="L38" s="3">
        <v>0</v>
      </c>
      <c r="M38" s="3">
        <v>0</v>
      </c>
      <c r="N38" s="3">
        <v>0</v>
      </c>
      <c r="O38" s="72">
        <v>0</v>
      </c>
      <c r="P38" s="47"/>
      <c r="Q38" s="71"/>
      <c r="R38" s="5"/>
      <c r="S38" s="72">
        <v>0</v>
      </c>
      <c r="T38" s="47"/>
      <c r="U38" s="47"/>
      <c r="V38" s="71"/>
      <c r="W38" s="72">
        <v>0</v>
      </c>
      <c r="X38" s="71"/>
      <c r="Y38" s="3">
        <v>0</v>
      </c>
      <c r="Z38" s="4">
        <v>0</v>
      </c>
    </row>
    <row r="39" spans="4:26" x14ac:dyDescent="0.25">
      <c r="D39" s="73" t="s">
        <v>81</v>
      </c>
      <c r="E39" s="47"/>
      <c r="F39" s="47"/>
      <c r="G39" s="47"/>
      <c r="H39" s="74"/>
      <c r="I39" s="90"/>
      <c r="J39" s="47"/>
      <c r="K39" s="71"/>
      <c r="L39" s="3">
        <v>0</v>
      </c>
      <c r="M39" s="3">
        <v>0</v>
      </c>
      <c r="N39" s="3">
        <v>0</v>
      </c>
      <c r="O39" s="72">
        <v>0</v>
      </c>
      <c r="P39" s="47"/>
      <c r="Q39" s="71"/>
      <c r="R39" s="5"/>
      <c r="S39" s="72">
        <v>0</v>
      </c>
      <c r="T39" s="47"/>
      <c r="U39" s="47"/>
      <c r="V39" s="71"/>
      <c r="W39" s="72">
        <v>0</v>
      </c>
      <c r="X39" s="71"/>
      <c r="Y39" s="3">
        <v>0</v>
      </c>
      <c r="Z39" s="4">
        <v>0</v>
      </c>
    </row>
    <row r="40" spans="4:26" x14ac:dyDescent="0.25">
      <c r="D40" s="73" t="s">
        <v>85</v>
      </c>
      <c r="E40" s="47"/>
      <c r="F40" s="47"/>
      <c r="G40" s="47"/>
      <c r="H40" s="74"/>
      <c r="I40" s="90"/>
      <c r="J40" s="47"/>
      <c r="K40" s="71"/>
      <c r="L40" s="5"/>
      <c r="M40" s="5"/>
      <c r="N40" s="5"/>
      <c r="O40" s="75"/>
      <c r="P40" s="47"/>
      <c r="Q40" s="71"/>
      <c r="R40" s="5"/>
      <c r="S40" s="75"/>
      <c r="T40" s="47"/>
      <c r="U40" s="47"/>
      <c r="V40" s="71"/>
      <c r="W40" s="75"/>
      <c r="X40" s="71"/>
      <c r="Y40" s="5"/>
      <c r="Z40" s="6"/>
    </row>
    <row r="41" spans="4:26" x14ac:dyDescent="0.25">
      <c r="D41" s="73" t="s">
        <v>89</v>
      </c>
      <c r="E41" s="47"/>
      <c r="F41" s="47"/>
      <c r="G41" s="47"/>
      <c r="H41" s="74"/>
      <c r="I41" s="90"/>
      <c r="J41" s="47"/>
      <c r="K41" s="71"/>
      <c r="L41" s="5"/>
      <c r="M41" s="5"/>
      <c r="N41" s="5"/>
      <c r="O41" s="75"/>
      <c r="P41" s="47"/>
      <c r="Q41" s="71"/>
      <c r="R41" s="5"/>
      <c r="S41" s="75"/>
      <c r="T41" s="47"/>
      <c r="U41" s="47"/>
      <c r="V41" s="71"/>
      <c r="W41" s="75"/>
      <c r="X41" s="71"/>
      <c r="Y41" s="5"/>
      <c r="Z41" s="6"/>
    </row>
    <row r="42" spans="4:26" ht="18" x14ac:dyDescent="0.25">
      <c r="D42" s="73" t="s">
        <v>93</v>
      </c>
      <c r="E42" s="47"/>
      <c r="F42" s="47"/>
      <c r="G42" s="47"/>
      <c r="H42" s="74"/>
      <c r="I42" s="90"/>
      <c r="J42" s="47"/>
      <c r="K42" s="71"/>
      <c r="L42" s="5" t="s">
        <v>953</v>
      </c>
      <c r="M42" s="5" t="s">
        <v>953</v>
      </c>
      <c r="N42" s="5" t="s">
        <v>953</v>
      </c>
      <c r="O42" s="75" t="s">
        <v>953</v>
      </c>
      <c r="P42" s="47"/>
      <c r="Q42" s="71"/>
      <c r="R42" s="5"/>
      <c r="S42" s="75" t="s">
        <v>953</v>
      </c>
      <c r="T42" s="47"/>
      <c r="U42" s="47"/>
      <c r="V42" s="71"/>
      <c r="W42" s="75" t="s">
        <v>953</v>
      </c>
      <c r="X42" s="71"/>
      <c r="Y42" s="5" t="s">
        <v>953</v>
      </c>
      <c r="Z42" s="6" t="s">
        <v>953</v>
      </c>
    </row>
    <row r="43" spans="4:26" x14ac:dyDescent="0.25">
      <c r="D43" s="84" t="s">
        <v>97</v>
      </c>
      <c r="E43" s="85"/>
      <c r="F43" s="85"/>
      <c r="G43" s="85"/>
      <c r="H43" s="86"/>
      <c r="I43" s="107"/>
      <c r="J43" s="87"/>
      <c r="K43" s="80"/>
      <c r="L43" s="11" t="s">
        <v>944</v>
      </c>
      <c r="M43" s="11" t="s">
        <v>944</v>
      </c>
      <c r="N43" s="11" t="s">
        <v>944</v>
      </c>
      <c r="O43" s="79" t="s">
        <v>944</v>
      </c>
      <c r="P43" s="87"/>
      <c r="Q43" s="80"/>
      <c r="R43" s="14"/>
      <c r="S43" s="81" t="s">
        <v>944</v>
      </c>
      <c r="T43" s="83"/>
      <c r="U43" s="83"/>
      <c r="V43" s="82"/>
      <c r="W43" s="81" t="s">
        <v>944</v>
      </c>
      <c r="X43" s="82"/>
      <c r="Y43" s="12" t="s">
        <v>944</v>
      </c>
      <c r="Z43" s="13" t="s">
        <v>944</v>
      </c>
    </row>
    <row r="44" spans="4:26" ht="0" hidden="1" customHeight="1" x14ac:dyDescent="0.25"/>
    <row r="45" spans="4:26" ht="7.7" customHeight="1" x14ac:dyDescent="0.25"/>
    <row r="46" spans="4:26" ht="2.4500000000000002" customHeight="1" x14ac:dyDescent="0.25"/>
    <row r="47" spans="4:26" ht="0.6" customHeight="1" x14ac:dyDescent="0.25"/>
    <row r="48" spans="4:26" ht="0" hidden="1" customHeight="1" x14ac:dyDescent="0.25"/>
    <row r="49" spans="4:4" x14ac:dyDescent="0.25">
      <c r="D49" s="18" t="s">
        <v>945</v>
      </c>
    </row>
  </sheetData>
  <sheetProtection algorithmName="SHA-512" hashValue="zdB+etUoilCv8FA6OOfeZ43kPiW9Gx9ui+7qFQ4JlABroDdJOpXFX0t8RS0TeGSVV3BGKYzZRpjKzOSQESkt8w==" saltValue="GCwVtQdVeH/WWswFSfIHAA==" spinCount="100000" sheet="1" objects="1" scenarios="1"/>
  <mergeCells count="126">
    <mergeCell ref="D43:H43"/>
    <mergeCell ref="I43:K43"/>
    <mergeCell ref="O43:Q43"/>
    <mergeCell ref="S43:V43"/>
    <mergeCell ref="W43:X43"/>
    <mergeCell ref="D42:H42"/>
    <mergeCell ref="I42:K42"/>
    <mergeCell ref="O42:Q42"/>
    <mergeCell ref="S42:V42"/>
    <mergeCell ref="W42:X42"/>
    <mergeCell ref="D41:H41"/>
    <mergeCell ref="I41:K41"/>
    <mergeCell ref="O41:Q41"/>
    <mergeCell ref="S41:V41"/>
    <mergeCell ref="W41:X41"/>
    <mergeCell ref="D40:H40"/>
    <mergeCell ref="I40:K40"/>
    <mergeCell ref="O40:Q40"/>
    <mergeCell ref="S40:V40"/>
    <mergeCell ref="W40:X40"/>
    <mergeCell ref="D39:H39"/>
    <mergeCell ref="I39:K39"/>
    <mergeCell ref="O39:Q39"/>
    <mergeCell ref="S39:V39"/>
    <mergeCell ref="W39:X39"/>
    <mergeCell ref="D38:H38"/>
    <mergeCell ref="I38:K38"/>
    <mergeCell ref="O38:Q38"/>
    <mergeCell ref="S38:V38"/>
    <mergeCell ref="W38:X38"/>
    <mergeCell ref="D37:H37"/>
    <mergeCell ref="I37:K37"/>
    <mergeCell ref="O37:Q37"/>
    <mergeCell ref="S37:V37"/>
    <mergeCell ref="W37:X37"/>
    <mergeCell ref="D36:H36"/>
    <mergeCell ref="I36:K36"/>
    <mergeCell ref="O36:Q36"/>
    <mergeCell ref="S36:V36"/>
    <mergeCell ref="W36:X36"/>
    <mergeCell ref="D35:H35"/>
    <mergeCell ref="I35:K35"/>
    <mergeCell ref="O35:Q35"/>
    <mergeCell ref="S35:V35"/>
    <mergeCell ref="W35:X35"/>
    <mergeCell ref="D34:H34"/>
    <mergeCell ref="I34:K34"/>
    <mergeCell ref="O34:Q34"/>
    <mergeCell ref="S34:V34"/>
    <mergeCell ref="W34:X34"/>
    <mergeCell ref="D33:H33"/>
    <mergeCell ref="I33:K33"/>
    <mergeCell ref="O33:Q33"/>
    <mergeCell ref="S33:V33"/>
    <mergeCell ref="W33:X33"/>
    <mergeCell ref="D32:H32"/>
    <mergeCell ref="I32:K32"/>
    <mergeCell ref="O32:Q32"/>
    <mergeCell ref="S32:V32"/>
    <mergeCell ref="W32:X32"/>
    <mergeCell ref="D31:H31"/>
    <mergeCell ref="I31:K31"/>
    <mergeCell ref="O31:Q31"/>
    <mergeCell ref="S31:V31"/>
    <mergeCell ref="W31:X31"/>
    <mergeCell ref="D30:H30"/>
    <mergeCell ref="I30:K30"/>
    <mergeCell ref="O30:Q30"/>
    <mergeCell ref="S30:V30"/>
    <mergeCell ref="W30:X30"/>
    <mergeCell ref="D29:H29"/>
    <mergeCell ref="I29:K29"/>
    <mergeCell ref="O29:Q29"/>
    <mergeCell ref="S29:V29"/>
    <mergeCell ref="W29:X29"/>
    <mergeCell ref="D28:H28"/>
    <mergeCell ref="I28:K28"/>
    <mergeCell ref="O28:Q28"/>
    <mergeCell ref="S28:V28"/>
    <mergeCell ref="W28:X28"/>
    <mergeCell ref="D27:H27"/>
    <mergeCell ref="I27:K27"/>
    <mergeCell ref="O27:Q27"/>
    <mergeCell ref="S27:V27"/>
    <mergeCell ref="W27:X27"/>
    <mergeCell ref="D26:H26"/>
    <mergeCell ref="I26:K26"/>
    <mergeCell ref="O26:Q26"/>
    <mergeCell ref="S26:V26"/>
    <mergeCell ref="W26:X26"/>
    <mergeCell ref="D25:H25"/>
    <mergeCell ref="I25:K25"/>
    <mergeCell ref="O25:Q25"/>
    <mergeCell ref="S25:V25"/>
    <mergeCell ref="W25:X25"/>
    <mergeCell ref="D24:H24"/>
    <mergeCell ref="I24:K24"/>
    <mergeCell ref="O24:Q24"/>
    <mergeCell ref="S24:V24"/>
    <mergeCell ref="W24:X24"/>
    <mergeCell ref="D23:H23"/>
    <mergeCell ref="I23:K23"/>
    <mergeCell ref="O23:Q23"/>
    <mergeCell ref="S23:V23"/>
    <mergeCell ref="W23:X23"/>
    <mergeCell ref="B16:AD16"/>
    <mergeCell ref="K18:O18"/>
    <mergeCell ref="U18:W18"/>
    <mergeCell ref="D21:H22"/>
    <mergeCell ref="I21:Q21"/>
    <mergeCell ref="R21:Z21"/>
    <mergeCell ref="I22:K22"/>
    <mergeCell ref="O22:Q22"/>
    <mergeCell ref="S22:V22"/>
    <mergeCell ref="W22:X22"/>
    <mergeCell ref="B7:E9"/>
    <mergeCell ref="H7:AC7"/>
    <mergeCell ref="H9:AC10"/>
    <mergeCell ref="H12:AC12"/>
    <mergeCell ref="A14:D14"/>
    <mergeCell ref="H14:AC14"/>
    <mergeCell ref="C1:AE1"/>
    <mergeCell ref="B3:E3"/>
    <mergeCell ref="H3:P5"/>
    <mergeCell ref="Q3:S4"/>
    <mergeCell ref="V3:AB5"/>
  </mergeCells>
  <hyperlinks>
    <hyperlink ref="E3" location="INDEX!A1" display="Return to Index" xr:uid="{96EBB288-1F34-4F1F-8C64-D430334B8665}"/>
    <hyperlink ref="D49" location="INDEX!A1" display="Return to Index" xr:uid="{69AD8E82-73BC-4DEC-B37C-D06325182EA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Gracem - Gracemere (66/11kV)</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1450</v>
      </c>
      <c r="J3" s="49"/>
      <c r="K3" s="49"/>
      <c r="L3" s="49"/>
      <c r="M3" s="49"/>
      <c r="N3" s="49"/>
      <c r="O3" s="49"/>
      <c r="P3" s="49"/>
      <c r="Q3" s="49"/>
      <c r="R3" s="49"/>
      <c r="S3" s="49"/>
      <c r="V3" s="51" t="s">
        <v>922</v>
      </c>
      <c r="W3" s="49"/>
      <c r="Y3" s="52" t="s">
        <v>923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1451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1452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1453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3.8</v>
      </c>
      <c r="K26" s="71"/>
      <c r="L26" s="89">
        <v>3.8</v>
      </c>
      <c r="M26" s="71"/>
      <c r="N26" s="89">
        <v>3.8</v>
      </c>
      <c r="O26" s="71"/>
      <c r="P26" s="89">
        <v>3.8</v>
      </c>
      <c r="Q26" s="47"/>
      <c r="R26" s="71"/>
      <c r="S26" s="89">
        <v>3.8</v>
      </c>
      <c r="T26" s="71"/>
      <c r="U26" s="89">
        <v>3.8</v>
      </c>
      <c r="V26" s="71"/>
      <c r="W26" s="89">
        <v>3.8</v>
      </c>
      <c r="X26" s="47"/>
      <c r="Y26" s="47"/>
      <c r="Z26" s="47"/>
      <c r="AA26" s="71"/>
      <c r="AB26" s="3">
        <v>3.8</v>
      </c>
      <c r="AC26" s="72">
        <v>3.8</v>
      </c>
      <c r="AD26" s="47"/>
      <c r="AE26" s="71"/>
      <c r="AF26" s="4">
        <v>3.8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0.3</v>
      </c>
      <c r="K28" s="71"/>
      <c r="L28" s="89">
        <v>0.3</v>
      </c>
      <c r="M28" s="71"/>
      <c r="N28" s="89">
        <v>0.3</v>
      </c>
      <c r="O28" s="71"/>
      <c r="P28" s="89">
        <v>0.3</v>
      </c>
      <c r="Q28" s="47"/>
      <c r="R28" s="71"/>
      <c r="S28" s="89">
        <v>0.3</v>
      </c>
      <c r="T28" s="71"/>
      <c r="U28" s="89">
        <v>0.3</v>
      </c>
      <c r="V28" s="71"/>
      <c r="W28" s="89">
        <v>0.3</v>
      </c>
      <c r="X28" s="47"/>
      <c r="Y28" s="47"/>
      <c r="Z28" s="47"/>
      <c r="AA28" s="71"/>
      <c r="AB28" s="3">
        <v>0.3</v>
      </c>
      <c r="AC28" s="72">
        <v>0.3</v>
      </c>
      <c r="AD28" s="47"/>
      <c r="AE28" s="71"/>
      <c r="AF28" s="4">
        <v>0.3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0.93700000000000006</v>
      </c>
      <c r="K31" s="71"/>
      <c r="L31" s="91">
        <v>0.93700000000000006</v>
      </c>
      <c r="M31" s="71"/>
      <c r="N31" s="91">
        <v>0.93700000000000006</v>
      </c>
      <c r="O31" s="71"/>
      <c r="P31" s="91">
        <v>0.93700000000000006</v>
      </c>
      <c r="Q31" s="47"/>
      <c r="R31" s="71"/>
      <c r="S31" s="91">
        <v>0.93700000000000006</v>
      </c>
      <c r="T31" s="71"/>
      <c r="U31" s="91">
        <v>0.876</v>
      </c>
      <c r="V31" s="71"/>
      <c r="W31" s="91">
        <v>0.876</v>
      </c>
      <c r="X31" s="47"/>
      <c r="Y31" s="47"/>
      <c r="Z31" s="47"/>
      <c r="AA31" s="71"/>
      <c r="AB31" s="7">
        <v>0.876</v>
      </c>
      <c r="AC31" s="76">
        <v>0.876</v>
      </c>
      <c r="AD31" s="47"/>
      <c r="AE31" s="71"/>
      <c r="AF31" s="8">
        <v>0.876</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0.3</v>
      </c>
      <c r="K33" s="71"/>
      <c r="L33" s="92">
        <v>0.3</v>
      </c>
      <c r="M33" s="71"/>
      <c r="N33" s="92">
        <v>0.3</v>
      </c>
      <c r="O33" s="71"/>
      <c r="P33" s="92">
        <v>0.3</v>
      </c>
      <c r="Q33" s="47"/>
      <c r="R33" s="71"/>
      <c r="S33" s="92">
        <v>0.3</v>
      </c>
      <c r="T33" s="71"/>
      <c r="U33" s="92">
        <v>0.3</v>
      </c>
      <c r="V33" s="71"/>
      <c r="W33" s="92">
        <v>0.3</v>
      </c>
      <c r="X33" s="47"/>
      <c r="Y33" s="47"/>
      <c r="Z33" s="47"/>
      <c r="AA33" s="71"/>
      <c r="AB33" s="9">
        <v>0.3</v>
      </c>
      <c r="AC33" s="78">
        <v>0.3</v>
      </c>
      <c r="AD33" s="47"/>
      <c r="AE33" s="71"/>
      <c r="AF33" s="10">
        <v>0.3</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1078</v>
      </c>
      <c r="K35" s="71"/>
      <c r="L35" s="90" t="s">
        <v>1078</v>
      </c>
      <c r="M35" s="71"/>
      <c r="N35" s="90" t="s">
        <v>1078</v>
      </c>
      <c r="O35" s="71"/>
      <c r="P35" s="90" t="s">
        <v>1078</v>
      </c>
      <c r="Q35" s="47"/>
      <c r="R35" s="71"/>
      <c r="S35" s="90" t="s">
        <v>1078</v>
      </c>
      <c r="T35" s="71"/>
      <c r="U35" s="90" t="s">
        <v>1078</v>
      </c>
      <c r="V35" s="71"/>
      <c r="W35" s="90" t="s">
        <v>1078</v>
      </c>
      <c r="X35" s="47"/>
      <c r="Y35" s="47"/>
      <c r="Z35" s="47"/>
      <c r="AA35" s="71"/>
      <c r="AB35" s="5" t="s">
        <v>1078</v>
      </c>
      <c r="AC35" s="75" t="s">
        <v>1078</v>
      </c>
      <c r="AD35" s="47"/>
      <c r="AE35" s="71"/>
      <c r="AF35" s="6" t="s">
        <v>1078</v>
      </c>
    </row>
    <row r="36" spans="5:32" ht="13.15" customHeight="1" x14ac:dyDescent="0.25">
      <c r="E36" s="73" t="s">
        <v>58</v>
      </c>
      <c r="F36" s="47"/>
      <c r="G36" s="47"/>
      <c r="H36" s="47"/>
      <c r="I36" s="74"/>
      <c r="J36" s="89">
        <v>0.3</v>
      </c>
      <c r="K36" s="71"/>
      <c r="L36" s="89">
        <v>0.3</v>
      </c>
      <c r="M36" s="71"/>
      <c r="N36" s="89">
        <v>0.3</v>
      </c>
      <c r="O36" s="71"/>
      <c r="P36" s="89">
        <v>0.3</v>
      </c>
      <c r="Q36" s="47"/>
      <c r="R36" s="71"/>
      <c r="S36" s="89">
        <v>0.3</v>
      </c>
      <c r="T36" s="71"/>
      <c r="U36" s="89">
        <v>0.3</v>
      </c>
      <c r="V36" s="71"/>
      <c r="W36" s="89">
        <v>0.3</v>
      </c>
      <c r="X36" s="47"/>
      <c r="Y36" s="47"/>
      <c r="Z36" s="47"/>
      <c r="AA36" s="71"/>
      <c r="AB36" s="3">
        <v>0.3</v>
      </c>
      <c r="AC36" s="72">
        <v>0.3</v>
      </c>
      <c r="AD36" s="47"/>
      <c r="AE36" s="71"/>
      <c r="AF36" s="4">
        <v>0.3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0.3</v>
      </c>
      <c r="K39" s="71"/>
      <c r="L39" s="89">
        <v>0.3</v>
      </c>
      <c r="M39" s="71"/>
      <c r="N39" s="89">
        <v>0.3</v>
      </c>
      <c r="O39" s="71"/>
      <c r="P39" s="89">
        <v>0.3</v>
      </c>
      <c r="Q39" s="47"/>
      <c r="R39" s="71"/>
      <c r="S39" s="89">
        <v>0.3</v>
      </c>
      <c r="T39" s="71"/>
      <c r="U39" s="89">
        <v>0.3</v>
      </c>
      <c r="V39" s="71"/>
      <c r="W39" s="89">
        <v>0.3</v>
      </c>
      <c r="X39" s="47"/>
      <c r="Y39" s="47"/>
      <c r="Z39" s="47"/>
      <c r="AA39" s="71"/>
      <c r="AB39" s="3">
        <v>0.3</v>
      </c>
      <c r="AC39" s="72">
        <v>0.3</v>
      </c>
      <c r="AD39" s="47"/>
      <c r="AE39" s="71"/>
      <c r="AF39" s="4">
        <v>0.3</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LOMWNtNVCPj3NI8MT0ndJ26qB7O6VsPNtpN0c+xsmRM60w43pa/YUH2MKs1+6zw4DP4nUmMXk7BPtBk22bXFw==" saltValue="wmMkLf0W+FMTPhdOUZkD1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30058AA-2BEC-4C23-9DF2-BB65A439EE6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GRCR - Granite Creek (66/22kV)</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1454</v>
      </c>
      <c r="J3" s="49"/>
      <c r="K3" s="49"/>
      <c r="L3" s="49"/>
      <c r="M3" s="49"/>
      <c r="N3" s="49"/>
      <c r="O3" s="49"/>
      <c r="P3" s="49"/>
      <c r="Q3" s="49"/>
      <c r="R3" s="49"/>
      <c r="S3" s="49"/>
      <c r="V3" s="51" t="s">
        <v>922</v>
      </c>
      <c r="W3" s="49"/>
      <c r="Y3" s="52" t="s">
        <v>1002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1455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1456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1457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0.7</v>
      </c>
      <c r="K26" s="71"/>
      <c r="L26" s="89">
        <v>0.7</v>
      </c>
      <c r="M26" s="71"/>
      <c r="N26" s="89">
        <v>0.7</v>
      </c>
      <c r="O26" s="71"/>
      <c r="P26" s="89">
        <v>0.7</v>
      </c>
      <c r="Q26" s="47"/>
      <c r="R26" s="71"/>
      <c r="S26" s="89">
        <v>0.7</v>
      </c>
      <c r="T26" s="71"/>
      <c r="U26" s="89">
        <v>0.7</v>
      </c>
      <c r="V26" s="71"/>
      <c r="W26" s="89">
        <v>0.7</v>
      </c>
      <c r="X26" s="47"/>
      <c r="Y26" s="47"/>
      <c r="Z26" s="47"/>
      <c r="AA26" s="71"/>
      <c r="AB26" s="3">
        <v>0.7</v>
      </c>
      <c r="AC26" s="72">
        <v>0.7</v>
      </c>
      <c r="AD26" s="47"/>
      <c r="AE26" s="71"/>
      <c r="AF26" s="4">
        <v>0.7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0.5</v>
      </c>
      <c r="K28" s="71"/>
      <c r="L28" s="89">
        <v>0.5</v>
      </c>
      <c r="M28" s="71"/>
      <c r="N28" s="89">
        <v>0.5</v>
      </c>
      <c r="O28" s="71"/>
      <c r="P28" s="89">
        <v>0.5</v>
      </c>
      <c r="Q28" s="47"/>
      <c r="R28" s="71"/>
      <c r="S28" s="89">
        <v>0.5</v>
      </c>
      <c r="T28" s="71"/>
      <c r="U28" s="89">
        <v>0.4</v>
      </c>
      <c r="V28" s="71"/>
      <c r="W28" s="89">
        <v>0.4</v>
      </c>
      <c r="X28" s="47"/>
      <c r="Y28" s="47"/>
      <c r="Z28" s="47"/>
      <c r="AA28" s="71"/>
      <c r="AB28" s="3">
        <v>0.4</v>
      </c>
      <c r="AC28" s="72">
        <v>0.4</v>
      </c>
      <c r="AD28" s="47"/>
      <c r="AE28" s="71"/>
      <c r="AF28" s="4">
        <v>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0.98799999999999999</v>
      </c>
      <c r="K31" s="71"/>
      <c r="L31" s="91">
        <v>0.98799999999999999</v>
      </c>
      <c r="M31" s="71"/>
      <c r="N31" s="91">
        <v>0.98799999999999999</v>
      </c>
      <c r="O31" s="71"/>
      <c r="P31" s="91">
        <v>0.98799999999999999</v>
      </c>
      <c r="Q31" s="47"/>
      <c r="R31" s="71"/>
      <c r="S31" s="91">
        <v>0.98799999999999999</v>
      </c>
      <c r="T31" s="71"/>
      <c r="U31" s="91">
        <v>0.99399999999999999</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0.5</v>
      </c>
      <c r="K33" s="71"/>
      <c r="L33" s="92">
        <v>0.5</v>
      </c>
      <c r="M33" s="71"/>
      <c r="N33" s="92">
        <v>0.5</v>
      </c>
      <c r="O33" s="71"/>
      <c r="P33" s="92">
        <v>0.5</v>
      </c>
      <c r="Q33" s="47"/>
      <c r="R33" s="71"/>
      <c r="S33" s="92">
        <v>0.5</v>
      </c>
      <c r="T33" s="71"/>
      <c r="U33" s="92">
        <v>0.4</v>
      </c>
      <c r="V33" s="71"/>
      <c r="W33" s="92">
        <v>0.4</v>
      </c>
      <c r="X33" s="47"/>
      <c r="Y33" s="47"/>
      <c r="Z33" s="47"/>
      <c r="AA33" s="71"/>
      <c r="AB33" s="9">
        <v>0.4</v>
      </c>
      <c r="AC33" s="78">
        <v>0.4</v>
      </c>
      <c r="AD33" s="47"/>
      <c r="AE33" s="71"/>
      <c r="AF33" s="10">
        <v>0.4</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1102</v>
      </c>
      <c r="K35" s="71"/>
      <c r="L35" s="90" t="s">
        <v>1102</v>
      </c>
      <c r="M35" s="71"/>
      <c r="N35" s="90" t="s">
        <v>1102</v>
      </c>
      <c r="O35" s="71"/>
      <c r="P35" s="90" t="s">
        <v>1102</v>
      </c>
      <c r="Q35" s="47"/>
      <c r="R35" s="71"/>
      <c r="S35" s="90" t="s">
        <v>1102</v>
      </c>
      <c r="T35" s="71"/>
      <c r="U35" s="90" t="s">
        <v>1102</v>
      </c>
      <c r="V35" s="71"/>
      <c r="W35" s="90" t="s">
        <v>1102</v>
      </c>
      <c r="X35" s="47"/>
      <c r="Y35" s="47"/>
      <c r="Z35" s="47"/>
      <c r="AA35" s="71"/>
      <c r="AB35" s="5" t="s">
        <v>1102</v>
      </c>
      <c r="AC35" s="75" t="s">
        <v>1102</v>
      </c>
      <c r="AD35" s="47"/>
      <c r="AE35" s="71"/>
      <c r="AF35" s="6" t="s">
        <v>1102</v>
      </c>
    </row>
    <row r="36" spans="5:32" ht="13.15" customHeight="1" x14ac:dyDescent="0.25">
      <c r="E36" s="73" t="s">
        <v>58</v>
      </c>
      <c r="F36" s="47"/>
      <c r="G36" s="47"/>
      <c r="H36" s="47"/>
      <c r="I36" s="74"/>
      <c r="J36" s="89">
        <v>0.5</v>
      </c>
      <c r="K36" s="71"/>
      <c r="L36" s="89">
        <v>0.5</v>
      </c>
      <c r="M36" s="71"/>
      <c r="N36" s="89">
        <v>0.5</v>
      </c>
      <c r="O36" s="71"/>
      <c r="P36" s="89">
        <v>0.5</v>
      </c>
      <c r="Q36" s="47"/>
      <c r="R36" s="71"/>
      <c r="S36" s="89">
        <v>0.5</v>
      </c>
      <c r="T36" s="71"/>
      <c r="U36" s="89">
        <v>0.4</v>
      </c>
      <c r="V36" s="71"/>
      <c r="W36" s="89">
        <v>0.4</v>
      </c>
      <c r="X36" s="47"/>
      <c r="Y36" s="47"/>
      <c r="Z36" s="47"/>
      <c r="AA36" s="71"/>
      <c r="AB36" s="3">
        <v>0.4</v>
      </c>
      <c r="AC36" s="72">
        <v>0.4</v>
      </c>
      <c r="AD36" s="47"/>
      <c r="AE36" s="71"/>
      <c r="AF36" s="4">
        <v>0.4</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yt/NoG1GBlulNSO4x+e0DFdZ09OH6mBzE4nSOYd/elrGMf2/afRCbsS0htB/4rNyr9CBYcHQfxy+m42PKK7YHQ==" saltValue="Q7YRkykV72Hjfc9ST7zbX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B154681-8F40-4DE5-B877-44553667DC9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GREN - Greenvale (66/11kV)</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1458</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1459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1460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1461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1.7</v>
      </c>
      <c r="K26" s="71"/>
      <c r="L26" s="89">
        <v>1.7</v>
      </c>
      <c r="M26" s="71"/>
      <c r="N26" s="89">
        <v>1.7</v>
      </c>
      <c r="O26" s="71"/>
      <c r="P26" s="89">
        <v>1.7</v>
      </c>
      <c r="Q26" s="47"/>
      <c r="R26" s="71"/>
      <c r="S26" s="89">
        <v>1.7</v>
      </c>
      <c r="T26" s="71"/>
      <c r="U26" s="89">
        <v>1.8</v>
      </c>
      <c r="V26" s="71"/>
      <c r="W26" s="89">
        <v>1.8</v>
      </c>
      <c r="X26" s="47"/>
      <c r="Y26" s="47"/>
      <c r="Z26" s="47"/>
      <c r="AA26" s="71"/>
      <c r="AB26" s="3">
        <v>1.8</v>
      </c>
      <c r="AC26" s="72">
        <v>1.8</v>
      </c>
      <c r="AD26" s="47"/>
      <c r="AE26" s="71"/>
      <c r="AF26" s="4">
        <v>1.8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1.1000000000000001</v>
      </c>
      <c r="K28" s="71"/>
      <c r="L28" s="89">
        <v>1.1000000000000001</v>
      </c>
      <c r="M28" s="71"/>
      <c r="N28" s="89">
        <v>1.1000000000000001</v>
      </c>
      <c r="O28" s="71"/>
      <c r="P28" s="89">
        <v>1.1000000000000001</v>
      </c>
      <c r="Q28" s="47"/>
      <c r="R28" s="71"/>
      <c r="S28" s="89">
        <v>1.1000000000000001</v>
      </c>
      <c r="T28" s="71"/>
      <c r="U28" s="89">
        <v>1.2</v>
      </c>
      <c r="V28" s="71"/>
      <c r="W28" s="89">
        <v>1.2</v>
      </c>
      <c r="X28" s="47"/>
      <c r="Y28" s="47"/>
      <c r="Z28" s="47"/>
      <c r="AA28" s="71"/>
      <c r="AB28" s="3">
        <v>1.2</v>
      </c>
      <c r="AC28" s="72">
        <v>1.2</v>
      </c>
      <c r="AD28" s="47"/>
      <c r="AE28" s="71"/>
      <c r="AF28" s="4">
        <v>1.2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0.89600000000000002</v>
      </c>
      <c r="K31" s="71"/>
      <c r="L31" s="91">
        <v>0.89600000000000002</v>
      </c>
      <c r="M31" s="71"/>
      <c r="N31" s="91">
        <v>0.89600000000000002</v>
      </c>
      <c r="O31" s="71"/>
      <c r="P31" s="91">
        <v>0.89600000000000002</v>
      </c>
      <c r="Q31" s="47"/>
      <c r="R31" s="71"/>
      <c r="S31" s="91">
        <v>0.89600000000000002</v>
      </c>
      <c r="T31" s="71"/>
      <c r="U31" s="91">
        <v>0.89300000000000002</v>
      </c>
      <c r="V31" s="71"/>
      <c r="W31" s="91">
        <v>0.89300000000000002</v>
      </c>
      <c r="X31" s="47"/>
      <c r="Y31" s="47"/>
      <c r="Z31" s="47"/>
      <c r="AA31" s="71"/>
      <c r="AB31" s="7">
        <v>0.89300000000000002</v>
      </c>
      <c r="AC31" s="76">
        <v>0.89300000000000002</v>
      </c>
      <c r="AD31" s="47"/>
      <c r="AE31" s="71"/>
      <c r="AF31" s="8">
        <v>0.89300000000000002</v>
      </c>
    </row>
    <row r="32" spans="4:32" ht="13.15" customHeight="1" x14ac:dyDescent="0.25">
      <c r="E32" s="73" t="s">
        <v>42</v>
      </c>
      <c r="F32" s="47"/>
      <c r="G32" s="47"/>
      <c r="H32" s="47"/>
      <c r="I32" s="74"/>
      <c r="J32" s="89">
        <v>0.7</v>
      </c>
      <c r="K32" s="71"/>
      <c r="L32" s="89">
        <v>0.7</v>
      </c>
      <c r="M32" s="71"/>
      <c r="N32" s="89">
        <v>0.7</v>
      </c>
      <c r="O32" s="71"/>
      <c r="P32" s="89">
        <v>0.7</v>
      </c>
      <c r="Q32" s="47"/>
      <c r="R32" s="71"/>
      <c r="S32" s="89">
        <v>0.7</v>
      </c>
      <c r="T32" s="71"/>
      <c r="U32" s="89">
        <v>0.8</v>
      </c>
      <c r="V32" s="71"/>
      <c r="W32" s="89">
        <v>0.8</v>
      </c>
      <c r="X32" s="47"/>
      <c r="Y32" s="47"/>
      <c r="Z32" s="47"/>
      <c r="AA32" s="71"/>
      <c r="AB32" s="3">
        <v>0.8</v>
      </c>
      <c r="AC32" s="72">
        <v>0.8</v>
      </c>
      <c r="AD32" s="47"/>
      <c r="AE32" s="71"/>
      <c r="AF32" s="4">
        <v>0.8</v>
      </c>
    </row>
    <row r="33" spans="5:32" ht="13.15" customHeight="1" x14ac:dyDescent="0.25">
      <c r="E33" s="77" t="s">
        <v>46</v>
      </c>
      <c r="F33" s="47"/>
      <c r="G33" s="47"/>
      <c r="H33" s="47"/>
      <c r="I33" s="74"/>
      <c r="J33" s="92">
        <v>1.1000000000000001</v>
      </c>
      <c r="K33" s="71"/>
      <c r="L33" s="92">
        <v>1.1000000000000001</v>
      </c>
      <c r="M33" s="71"/>
      <c r="N33" s="92">
        <v>1.1000000000000001</v>
      </c>
      <c r="O33" s="71"/>
      <c r="P33" s="92">
        <v>1.1000000000000001</v>
      </c>
      <c r="Q33" s="47"/>
      <c r="R33" s="71"/>
      <c r="S33" s="92">
        <v>1.1000000000000001</v>
      </c>
      <c r="T33" s="71"/>
      <c r="U33" s="92">
        <v>1.1000000000000001</v>
      </c>
      <c r="V33" s="71"/>
      <c r="W33" s="92">
        <v>1.1000000000000001</v>
      </c>
      <c r="X33" s="47"/>
      <c r="Y33" s="47"/>
      <c r="Z33" s="47"/>
      <c r="AA33" s="71"/>
      <c r="AB33" s="9">
        <v>1.1000000000000001</v>
      </c>
      <c r="AC33" s="78">
        <v>1.1000000000000001</v>
      </c>
      <c r="AD33" s="47"/>
      <c r="AE33" s="71"/>
      <c r="AF33" s="10">
        <v>1.1000000000000001</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1462</v>
      </c>
      <c r="K35" s="71"/>
      <c r="L35" s="90" t="s">
        <v>1462</v>
      </c>
      <c r="M35" s="71"/>
      <c r="N35" s="90" t="s">
        <v>1462</v>
      </c>
      <c r="O35" s="71"/>
      <c r="P35" s="90" t="s">
        <v>1462</v>
      </c>
      <c r="Q35" s="47"/>
      <c r="R35" s="71"/>
      <c r="S35" s="90" t="s">
        <v>1462</v>
      </c>
      <c r="T35" s="71"/>
      <c r="U35" s="90" t="s">
        <v>1462</v>
      </c>
      <c r="V35" s="71"/>
      <c r="W35" s="90" t="s">
        <v>1462</v>
      </c>
      <c r="X35" s="47"/>
      <c r="Y35" s="47"/>
      <c r="Z35" s="47"/>
      <c r="AA35" s="71"/>
      <c r="AB35" s="5" t="s">
        <v>1462</v>
      </c>
      <c r="AC35" s="75" t="s">
        <v>1462</v>
      </c>
      <c r="AD35" s="47"/>
      <c r="AE35" s="71"/>
      <c r="AF35" s="6" t="s">
        <v>1462</v>
      </c>
    </row>
    <row r="36" spans="5:32" ht="13.15" customHeight="1" x14ac:dyDescent="0.25">
      <c r="E36" s="73" t="s">
        <v>58</v>
      </c>
      <c r="F36" s="47"/>
      <c r="G36" s="47"/>
      <c r="H36" s="47"/>
      <c r="I36" s="74"/>
      <c r="J36" s="89">
        <v>0.4</v>
      </c>
      <c r="K36" s="71"/>
      <c r="L36" s="89">
        <v>0.4</v>
      </c>
      <c r="M36" s="71"/>
      <c r="N36" s="89">
        <v>0.4</v>
      </c>
      <c r="O36" s="71"/>
      <c r="P36" s="89">
        <v>0.4</v>
      </c>
      <c r="Q36" s="47"/>
      <c r="R36" s="71"/>
      <c r="S36" s="89">
        <v>0.4</v>
      </c>
      <c r="T36" s="71"/>
      <c r="U36" s="89">
        <v>0.3</v>
      </c>
      <c r="V36" s="71"/>
      <c r="W36" s="89">
        <v>0.3</v>
      </c>
      <c r="X36" s="47"/>
      <c r="Y36" s="47"/>
      <c r="Z36" s="47"/>
      <c r="AA36" s="71"/>
      <c r="AB36" s="3">
        <v>0.3</v>
      </c>
      <c r="AC36" s="72">
        <v>0.3</v>
      </c>
      <c r="AD36" s="47"/>
      <c r="AE36" s="71"/>
      <c r="AF36" s="4">
        <v>0.3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P6lgz/yvYRUm3HWMOwxfthgz+sqUlQjYh6QnPzA0Nc0INJGwbn/EGn6f8vlVHsuNOOpyhCDx0rX3dAg7QsmXg==" saltValue="ynCDucRpnTk825VPMC57q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7F6BCDA-C39E-4AB6-859A-A40A9083C3E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GUML - Gumlu (66/11kV)</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1463</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1455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1464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1465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0.6</v>
      </c>
      <c r="K26" s="71"/>
      <c r="L26" s="89">
        <v>0.6</v>
      </c>
      <c r="M26" s="71"/>
      <c r="N26" s="89">
        <v>0.6</v>
      </c>
      <c r="O26" s="71"/>
      <c r="P26" s="89">
        <v>0.6</v>
      </c>
      <c r="Q26" s="47"/>
      <c r="R26" s="71"/>
      <c r="S26" s="89">
        <v>0.6</v>
      </c>
      <c r="T26" s="71"/>
      <c r="U26" s="89">
        <v>0.6</v>
      </c>
      <c r="V26" s="71"/>
      <c r="W26" s="89">
        <v>0.6</v>
      </c>
      <c r="X26" s="47"/>
      <c r="Y26" s="47"/>
      <c r="Z26" s="47"/>
      <c r="AA26" s="71"/>
      <c r="AB26" s="3">
        <v>0.6</v>
      </c>
      <c r="AC26" s="72">
        <v>0.6</v>
      </c>
      <c r="AD26" s="47"/>
      <c r="AE26" s="71"/>
      <c r="AF26" s="4">
        <v>0.6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0.5</v>
      </c>
      <c r="K28" s="71"/>
      <c r="L28" s="89">
        <v>0.5</v>
      </c>
      <c r="M28" s="71"/>
      <c r="N28" s="89">
        <v>0.5</v>
      </c>
      <c r="O28" s="71"/>
      <c r="P28" s="89">
        <v>0.5</v>
      </c>
      <c r="Q28" s="47"/>
      <c r="R28" s="71"/>
      <c r="S28" s="89">
        <v>0.5</v>
      </c>
      <c r="T28" s="71"/>
      <c r="U28" s="89">
        <v>0.5</v>
      </c>
      <c r="V28" s="71"/>
      <c r="W28" s="89">
        <v>0.5</v>
      </c>
      <c r="X28" s="47"/>
      <c r="Y28" s="47"/>
      <c r="Z28" s="47"/>
      <c r="AA28" s="71"/>
      <c r="AB28" s="3">
        <v>0.4</v>
      </c>
      <c r="AC28" s="72">
        <v>0.4</v>
      </c>
      <c r="AD28" s="47"/>
      <c r="AE28" s="71"/>
      <c r="AF28" s="4">
        <v>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0.88600000000000001</v>
      </c>
      <c r="K31" s="71"/>
      <c r="L31" s="91">
        <v>0.88600000000000001</v>
      </c>
      <c r="M31" s="71"/>
      <c r="N31" s="91">
        <v>0.88600000000000001</v>
      </c>
      <c r="O31" s="71"/>
      <c r="P31" s="91">
        <v>0.88600000000000001</v>
      </c>
      <c r="Q31" s="47"/>
      <c r="R31" s="71"/>
      <c r="S31" s="91">
        <v>0.88600000000000001</v>
      </c>
      <c r="T31" s="71"/>
      <c r="U31" s="91">
        <v>0.88400000000000001</v>
      </c>
      <c r="V31" s="71"/>
      <c r="W31" s="91">
        <v>0.88400000000000001</v>
      </c>
      <c r="X31" s="47"/>
      <c r="Y31" s="47"/>
      <c r="Z31" s="47"/>
      <c r="AA31" s="71"/>
      <c r="AB31" s="7">
        <v>0.88700000000000001</v>
      </c>
      <c r="AC31" s="76">
        <v>0.88700000000000001</v>
      </c>
      <c r="AD31" s="47"/>
      <c r="AE31" s="71"/>
      <c r="AF31" s="8">
        <v>0.88700000000000001</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0.5</v>
      </c>
      <c r="K33" s="71"/>
      <c r="L33" s="92">
        <v>0.5</v>
      </c>
      <c r="M33" s="71"/>
      <c r="N33" s="92">
        <v>0.5</v>
      </c>
      <c r="O33" s="71"/>
      <c r="P33" s="92">
        <v>0.4</v>
      </c>
      <c r="Q33" s="47"/>
      <c r="R33" s="71"/>
      <c r="S33" s="92">
        <v>0.4</v>
      </c>
      <c r="T33" s="71"/>
      <c r="U33" s="92">
        <v>0.5</v>
      </c>
      <c r="V33" s="71"/>
      <c r="W33" s="92">
        <v>0.5</v>
      </c>
      <c r="X33" s="47"/>
      <c r="Y33" s="47"/>
      <c r="Z33" s="47"/>
      <c r="AA33" s="71"/>
      <c r="AB33" s="9">
        <v>0.4</v>
      </c>
      <c r="AC33" s="78">
        <v>0.4</v>
      </c>
      <c r="AD33" s="47"/>
      <c r="AE33" s="71"/>
      <c r="AF33" s="10">
        <v>0.4</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1466</v>
      </c>
      <c r="K35" s="71"/>
      <c r="L35" s="90" t="s">
        <v>1466</v>
      </c>
      <c r="M35" s="71"/>
      <c r="N35" s="90" t="s">
        <v>1466</v>
      </c>
      <c r="O35" s="71"/>
      <c r="P35" s="90" t="s">
        <v>1466</v>
      </c>
      <c r="Q35" s="47"/>
      <c r="R35" s="71"/>
      <c r="S35" s="90" t="s">
        <v>1466</v>
      </c>
      <c r="T35" s="71"/>
      <c r="U35" s="90" t="s">
        <v>1466</v>
      </c>
      <c r="V35" s="71"/>
      <c r="W35" s="90" t="s">
        <v>1466</v>
      </c>
      <c r="X35" s="47"/>
      <c r="Y35" s="47"/>
      <c r="Z35" s="47"/>
      <c r="AA35" s="71"/>
      <c r="AB35" s="5" t="s">
        <v>1466</v>
      </c>
      <c r="AC35" s="75" t="s">
        <v>1466</v>
      </c>
      <c r="AD35" s="47"/>
      <c r="AE35" s="71"/>
      <c r="AF35" s="6" t="s">
        <v>1466</v>
      </c>
    </row>
    <row r="36" spans="5:32" ht="13.15" customHeight="1" x14ac:dyDescent="0.25">
      <c r="E36" s="73" t="s">
        <v>58</v>
      </c>
      <c r="F36" s="47"/>
      <c r="G36" s="47"/>
      <c r="H36" s="47"/>
      <c r="I36" s="74"/>
      <c r="J36" s="89">
        <v>0.5</v>
      </c>
      <c r="K36" s="71"/>
      <c r="L36" s="89">
        <v>0.5</v>
      </c>
      <c r="M36" s="71"/>
      <c r="N36" s="89">
        <v>0.5</v>
      </c>
      <c r="O36" s="71"/>
      <c r="P36" s="89">
        <v>0.4</v>
      </c>
      <c r="Q36" s="47"/>
      <c r="R36" s="71"/>
      <c r="S36" s="89">
        <v>0.4</v>
      </c>
      <c r="T36" s="71"/>
      <c r="U36" s="89">
        <v>0.5</v>
      </c>
      <c r="V36" s="71"/>
      <c r="W36" s="89">
        <v>0.5</v>
      </c>
      <c r="X36" s="47"/>
      <c r="Y36" s="47"/>
      <c r="Z36" s="47"/>
      <c r="AA36" s="71"/>
      <c r="AB36" s="3">
        <v>0.4</v>
      </c>
      <c r="AC36" s="72">
        <v>0.4</v>
      </c>
      <c r="AD36" s="47"/>
      <c r="AE36" s="71"/>
      <c r="AF36" s="4">
        <v>0.4</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Hx0QBxSJMUDZ3kRQ13gQNcInl5bKEB1aQLD7o+b+eVcpzzyVnAzRi1wi7IR3l+187owXQg54Xrl72cZjkGCwQ==" saltValue="u8O3xdFjrKRzmZ3pTXs4w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B60990A-A555-4295-9711-F763E697303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GUTH - Guthalungra (66/11kV)</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989</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992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993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23.9</v>
      </c>
      <c r="K26" s="71"/>
      <c r="L26" s="89">
        <v>23.9</v>
      </c>
      <c r="M26" s="71"/>
      <c r="N26" s="89">
        <v>23.9</v>
      </c>
      <c r="O26" s="71"/>
      <c r="P26" s="89">
        <v>23.9</v>
      </c>
      <c r="Q26" s="47"/>
      <c r="R26" s="71"/>
      <c r="S26" s="89">
        <v>23.9</v>
      </c>
      <c r="T26" s="71"/>
      <c r="U26" s="89">
        <v>25.4</v>
      </c>
      <c r="V26" s="71"/>
      <c r="W26" s="89">
        <v>25.4</v>
      </c>
      <c r="X26" s="47"/>
      <c r="Y26" s="47"/>
      <c r="Z26" s="47"/>
      <c r="AA26" s="71"/>
      <c r="AB26" s="3">
        <v>25.4</v>
      </c>
      <c r="AC26" s="72">
        <v>25.4</v>
      </c>
      <c r="AD26" s="47"/>
      <c r="AE26" s="71"/>
      <c r="AF26" s="4">
        <v>25.4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9.5</v>
      </c>
      <c r="K28" s="71"/>
      <c r="L28" s="89">
        <v>9.5</v>
      </c>
      <c r="M28" s="71"/>
      <c r="N28" s="89">
        <v>9.6</v>
      </c>
      <c r="O28" s="71"/>
      <c r="P28" s="89">
        <v>9.6</v>
      </c>
      <c r="Q28" s="47"/>
      <c r="R28" s="71"/>
      <c r="S28" s="89">
        <v>9.6999999999999993</v>
      </c>
      <c r="T28" s="71"/>
      <c r="U28" s="89">
        <v>4.5999999999999996</v>
      </c>
      <c r="V28" s="71"/>
      <c r="W28" s="89">
        <v>4.5999999999999996</v>
      </c>
      <c r="X28" s="47"/>
      <c r="Y28" s="47"/>
      <c r="Z28" s="47"/>
      <c r="AA28" s="71"/>
      <c r="AB28" s="3">
        <v>4.5999999999999996</v>
      </c>
      <c r="AC28" s="72">
        <v>4.5999999999999996</v>
      </c>
      <c r="AD28" s="47"/>
      <c r="AE28" s="71"/>
      <c r="AF28" s="4">
        <v>4.7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0.99199999999999999</v>
      </c>
      <c r="K31" s="71"/>
      <c r="L31" s="91">
        <v>0.99199999999999999</v>
      </c>
      <c r="M31" s="71"/>
      <c r="N31" s="91">
        <v>0.99199999999999999</v>
      </c>
      <c r="O31" s="71"/>
      <c r="P31" s="91">
        <v>0.99099999999999999</v>
      </c>
      <c r="Q31" s="47"/>
      <c r="R31" s="71"/>
      <c r="S31" s="91">
        <v>0.99099999999999999</v>
      </c>
      <c r="T31" s="71"/>
      <c r="U31" s="91">
        <v>0.92500000000000004</v>
      </c>
      <c r="V31" s="71"/>
      <c r="W31" s="91">
        <v>0.92500000000000004</v>
      </c>
      <c r="X31" s="47"/>
      <c r="Y31" s="47"/>
      <c r="Z31" s="47"/>
      <c r="AA31" s="71"/>
      <c r="AB31" s="7">
        <v>0.92500000000000004</v>
      </c>
      <c r="AC31" s="76">
        <v>0.92500000000000004</v>
      </c>
      <c r="AD31" s="47"/>
      <c r="AE31" s="71"/>
      <c r="AF31" s="8">
        <v>0.92500000000000004</v>
      </c>
    </row>
    <row r="32" spans="4:32" ht="13.15" customHeight="1" x14ac:dyDescent="0.25">
      <c r="E32" s="73" t="s">
        <v>42</v>
      </c>
      <c r="F32" s="47"/>
      <c r="G32" s="47"/>
      <c r="H32" s="47"/>
      <c r="I32" s="74"/>
      <c r="J32" s="89">
        <v>13.6</v>
      </c>
      <c r="K32" s="71"/>
      <c r="L32" s="89">
        <v>13.6</v>
      </c>
      <c r="M32" s="71"/>
      <c r="N32" s="89">
        <v>13.6</v>
      </c>
      <c r="O32" s="71"/>
      <c r="P32" s="89">
        <v>13.6</v>
      </c>
      <c r="Q32" s="47"/>
      <c r="R32" s="71"/>
      <c r="S32" s="89">
        <v>13.6</v>
      </c>
      <c r="T32" s="71"/>
      <c r="U32" s="89">
        <v>14.2</v>
      </c>
      <c r="V32" s="71"/>
      <c r="W32" s="89">
        <v>14.2</v>
      </c>
      <c r="X32" s="47"/>
      <c r="Y32" s="47"/>
      <c r="Z32" s="47"/>
      <c r="AA32" s="71"/>
      <c r="AB32" s="3">
        <v>14.2</v>
      </c>
      <c r="AC32" s="72">
        <v>14.2</v>
      </c>
      <c r="AD32" s="47"/>
      <c r="AE32" s="71"/>
      <c r="AF32" s="4">
        <v>14.2</v>
      </c>
    </row>
    <row r="33" spans="5:32" ht="13.15" customHeight="1" x14ac:dyDescent="0.25">
      <c r="E33" s="77" t="s">
        <v>46</v>
      </c>
      <c r="F33" s="47"/>
      <c r="G33" s="47"/>
      <c r="H33" s="47"/>
      <c r="I33" s="74"/>
      <c r="J33" s="92">
        <v>8.9</v>
      </c>
      <c r="K33" s="71"/>
      <c r="L33" s="92">
        <v>9</v>
      </c>
      <c r="M33" s="71"/>
      <c r="N33" s="92">
        <v>9.1</v>
      </c>
      <c r="O33" s="71"/>
      <c r="P33" s="92">
        <v>9.1</v>
      </c>
      <c r="Q33" s="47"/>
      <c r="R33" s="71"/>
      <c r="S33" s="92">
        <v>9.1999999999999993</v>
      </c>
      <c r="T33" s="71"/>
      <c r="U33" s="92">
        <v>4.5</v>
      </c>
      <c r="V33" s="71"/>
      <c r="W33" s="92">
        <v>4.5</v>
      </c>
      <c r="X33" s="47"/>
      <c r="Y33" s="47"/>
      <c r="Z33" s="47"/>
      <c r="AA33" s="71"/>
      <c r="AB33" s="9">
        <v>4.5</v>
      </c>
      <c r="AC33" s="78">
        <v>4.5</v>
      </c>
      <c r="AD33" s="47"/>
      <c r="AE33" s="71"/>
      <c r="AF33" s="10">
        <v>4.5999999999999996</v>
      </c>
    </row>
    <row r="34" spans="5:32" ht="20.25" customHeight="1" x14ac:dyDescent="0.25">
      <c r="E34" s="73" t="s">
        <v>940</v>
      </c>
      <c r="F34" s="47"/>
      <c r="G34" s="47"/>
      <c r="H34" s="47"/>
      <c r="I34" s="74"/>
      <c r="J34" s="90">
        <v>0.4</v>
      </c>
      <c r="K34" s="71"/>
      <c r="L34" s="90">
        <v>0.5</v>
      </c>
      <c r="M34" s="71"/>
      <c r="N34" s="90">
        <v>0.5</v>
      </c>
      <c r="O34" s="71"/>
      <c r="P34" s="90">
        <v>0.5</v>
      </c>
      <c r="Q34" s="47"/>
      <c r="R34" s="71"/>
      <c r="S34" s="90">
        <v>0.5</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994</v>
      </c>
      <c r="K35" s="71"/>
      <c r="L35" s="90" t="s">
        <v>994</v>
      </c>
      <c r="M35" s="71"/>
      <c r="N35" s="90" t="s">
        <v>994</v>
      </c>
      <c r="O35" s="71"/>
      <c r="P35" s="90" t="s">
        <v>994</v>
      </c>
      <c r="Q35" s="47"/>
      <c r="R35" s="71"/>
      <c r="S35" s="90" t="s">
        <v>994</v>
      </c>
      <c r="T35" s="71"/>
      <c r="U35" s="90" t="s">
        <v>994</v>
      </c>
      <c r="V35" s="71"/>
      <c r="W35" s="90" t="s">
        <v>994</v>
      </c>
      <c r="X35" s="47"/>
      <c r="Y35" s="47"/>
      <c r="Z35" s="47"/>
      <c r="AA35" s="71"/>
      <c r="AB35" s="5" t="s">
        <v>994</v>
      </c>
      <c r="AC35" s="75" t="s">
        <v>994</v>
      </c>
      <c r="AD35" s="47"/>
      <c r="AE35" s="71"/>
      <c r="AF35" s="6" t="s">
        <v>994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2GPw4dbzrQi+voP4w3VOskFzMZnpAlOIuHx8Fgzbz2E5utkb+q6a7SU5u6R8KEXNP+gHPh2qDemnfa8zreJoiw==" saltValue="DUkR/wPR/RQIDoiUQQ3JS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69D295B-D861-40E5-BB72-07999CF2CEE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AYRZ - Ayr (66/11kV)</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1467</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1468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1469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1470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6.2</v>
      </c>
      <c r="K26" s="71"/>
      <c r="L26" s="89">
        <v>6.2</v>
      </c>
      <c r="M26" s="71"/>
      <c r="N26" s="89">
        <v>6.2</v>
      </c>
      <c r="O26" s="71"/>
      <c r="P26" s="89">
        <v>6.2</v>
      </c>
      <c r="Q26" s="47"/>
      <c r="R26" s="71"/>
      <c r="S26" s="89">
        <v>6.2</v>
      </c>
      <c r="T26" s="71"/>
      <c r="U26" s="89">
        <v>6.7</v>
      </c>
      <c r="V26" s="71"/>
      <c r="W26" s="89">
        <v>6.7</v>
      </c>
      <c r="X26" s="47"/>
      <c r="Y26" s="47"/>
      <c r="Z26" s="47"/>
      <c r="AA26" s="71"/>
      <c r="AB26" s="3">
        <v>6.7</v>
      </c>
      <c r="AC26" s="72">
        <v>6.7</v>
      </c>
      <c r="AD26" s="47"/>
      <c r="AE26" s="71"/>
      <c r="AF26" s="4">
        <v>6.7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1.3</v>
      </c>
      <c r="K28" s="71"/>
      <c r="L28" s="89">
        <v>1.3</v>
      </c>
      <c r="M28" s="71"/>
      <c r="N28" s="89">
        <v>1.3</v>
      </c>
      <c r="O28" s="71"/>
      <c r="P28" s="89">
        <v>1.4</v>
      </c>
      <c r="Q28" s="47"/>
      <c r="R28" s="71"/>
      <c r="S28" s="89">
        <v>1.4</v>
      </c>
      <c r="T28" s="71"/>
      <c r="U28" s="89">
        <v>0.7</v>
      </c>
      <c r="V28" s="71"/>
      <c r="W28" s="89">
        <v>0.7</v>
      </c>
      <c r="X28" s="47"/>
      <c r="Y28" s="47"/>
      <c r="Z28" s="47"/>
      <c r="AA28" s="71"/>
      <c r="AB28" s="3">
        <v>0.7</v>
      </c>
      <c r="AC28" s="72">
        <v>0.7</v>
      </c>
      <c r="AD28" s="47"/>
      <c r="AE28" s="71"/>
      <c r="AF28" s="4">
        <v>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0.85299999999999998</v>
      </c>
      <c r="K31" s="71"/>
      <c r="L31" s="91">
        <v>0.85299999999999998</v>
      </c>
      <c r="M31" s="71"/>
      <c r="N31" s="91">
        <v>0.85299999999999998</v>
      </c>
      <c r="O31" s="71"/>
      <c r="P31" s="91">
        <v>0.85199999999999998</v>
      </c>
      <c r="Q31" s="47"/>
      <c r="R31" s="71"/>
      <c r="S31" s="91">
        <v>0.85199999999999998</v>
      </c>
      <c r="T31" s="71"/>
      <c r="U31" s="91">
        <v>0.86699999999999999</v>
      </c>
      <c r="V31" s="71"/>
      <c r="W31" s="91">
        <v>0.86199999999999999</v>
      </c>
      <c r="X31" s="47"/>
      <c r="Y31" s="47"/>
      <c r="Z31" s="47"/>
      <c r="AA31" s="71"/>
      <c r="AB31" s="7">
        <v>0.86699999999999999</v>
      </c>
      <c r="AC31" s="76">
        <v>0.86699999999999999</v>
      </c>
      <c r="AD31" s="47"/>
      <c r="AE31" s="71"/>
      <c r="AF31" s="8">
        <v>0.86699999999999999</v>
      </c>
    </row>
    <row r="32" spans="4:32" ht="13.15" customHeight="1" x14ac:dyDescent="0.25">
      <c r="E32" s="73" t="s">
        <v>42</v>
      </c>
      <c r="F32" s="47"/>
      <c r="G32" s="47"/>
      <c r="H32" s="47"/>
      <c r="I32" s="74"/>
      <c r="J32" s="89">
        <v>3.7</v>
      </c>
      <c r="K32" s="71"/>
      <c r="L32" s="89">
        <v>3.7</v>
      </c>
      <c r="M32" s="71"/>
      <c r="N32" s="89">
        <v>3.7</v>
      </c>
      <c r="O32" s="71"/>
      <c r="P32" s="89">
        <v>3.7</v>
      </c>
      <c r="Q32" s="47"/>
      <c r="R32" s="71"/>
      <c r="S32" s="89">
        <v>3.7</v>
      </c>
      <c r="T32" s="71"/>
      <c r="U32" s="89">
        <v>3.7</v>
      </c>
      <c r="V32" s="71"/>
      <c r="W32" s="89">
        <v>3.7</v>
      </c>
      <c r="X32" s="47"/>
      <c r="Y32" s="47"/>
      <c r="Z32" s="47"/>
      <c r="AA32" s="71"/>
      <c r="AB32" s="3">
        <v>3.7</v>
      </c>
      <c r="AC32" s="72">
        <v>3.7</v>
      </c>
      <c r="AD32" s="47"/>
      <c r="AE32" s="71"/>
      <c r="AF32" s="4">
        <v>3.7</v>
      </c>
    </row>
    <row r="33" spans="5:32" ht="13.15" customHeight="1" x14ac:dyDescent="0.25">
      <c r="E33" s="77" t="s">
        <v>46</v>
      </c>
      <c r="F33" s="47"/>
      <c r="G33" s="47"/>
      <c r="H33" s="47"/>
      <c r="I33" s="74"/>
      <c r="J33" s="92">
        <v>1.3</v>
      </c>
      <c r="K33" s="71"/>
      <c r="L33" s="92">
        <v>1.3</v>
      </c>
      <c r="M33" s="71"/>
      <c r="N33" s="92">
        <v>1.3</v>
      </c>
      <c r="O33" s="71"/>
      <c r="P33" s="92">
        <v>1.4</v>
      </c>
      <c r="Q33" s="47"/>
      <c r="R33" s="71"/>
      <c r="S33" s="92">
        <v>1.4</v>
      </c>
      <c r="T33" s="71"/>
      <c r="U33" s="92">
        <v>0.6</v>
      </c>
      <c r="V33" s="71"/>
      <c r="W33" s="92">
        <v>0.7</v>
      </c>
      <c r="X33" s="47"/>
      <c r="Y33" s="47"/>
      <c r="Z33" s="47"/>
      <c r="AA33" s="71"/>
      <c r="AB33" s="9">
        <v>0.7</v>
      </c>
      <c r="AC33" s="78">
        <v>0.7</v>
      </c>
      <c r="AD33" s="47"/>
      <c r="AE33" s="71"/>
      <c r="AF33" s="10">
        <v>0.7</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1471</v>
      </c>
      <c r="K35" s="71"/>
      <c r="L35" s="90" t="s">
        <v>1471</v>
      </c>
      <c r="M35" s="71"/>
      <c r="N35" s="90" t="s">
        <v>1471</v>
      </c>
      <c r="O35" s="71"/>
      <c r="P35" s="90" t="s">
        <v>1471</v>
      </c>
      <c r="Q35" s="47"/>
      <c r="R35" s="71"/>
      <c r="S35" s="90" t="s">
        <v>1471</v>
      </c>
      <c r="T35" s="71"/>
      <c r="U35" s="90" t="s">
        <v>1471</v>
      </c>
      <c r="V35" s="71"/>
      <c r="W35" s="90" t="s">
        <v>1471</v>
      </c>
      <c r="X35" s="47"/>
      <c r="Y35" s="47"/>
      <c r="Z35" s="47"/>
      <c r="AA35" s="71"/>
      <c r="AB35" s="5" t="s">
        <v>1471</v>
      </c>
      <c r="AC35" s="75" t="s">
        <v>1471</v>
      </c>
      <c r="AD35" s="47"/>
      <c r="AE35" s="71"/>
      <c r="AF35" s="6" t="s">
        <v>1471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0.8</v>
      </c>
      <c r="K39" s="71"/>
      <c r="L39" s="89">
        <v>0.8</v>
      </c>
      <c r="M39" s="71"/>
      <c r="N39" s="89">
        <v>0.8</v>
      </c>
      <c r="O39" s="71"/>
      <c r="P39" s="89">
        <v>0.8</v>
      </c>
      <c r="Q39" s="47"/>
      <c r="R39" s="71"/>
      <c r="S39" s="89">
        <v>0.8</v>
      </c>
      <c r="T39" s="71"/>
      <c r="U39" s="89">
        <v>0.8</v>
      </c>
      <c r="V39" s="71"/>
      <c r="W39" s="89">
        <v>0.8</v>
      </c>
      <c r="X39" s="47"/>
      <c r="Y39" s="47"/>
      <c r="Z39" s="47"/>
      <c r="AA39" s="71"/>
      <c r="AB39" s="3">
        <v>0.8</v>
      </c>
      <c r="AC39" s="72">
        <v>0.8</v>
      </c>
      <c r="AD39" s="47"/>
      <c r="AE39" s="71"/>
      <c r="AF39" s="4">
        <v>0.8</v>
      </c>
    </row>
    <row r="40" spans="5:32" x14ac:dyDescent="0.25">
      <c r="E40" s="73" t="s">
        <v>73</v>
      </c>
      <c r="F40" s="47"/>
      <c r="G40" s="47"/>
      <c r="H40" s="47"/>
      <c r="I40" s="74"/>
      <c r="J40" s="89">
        <v>0.7</v>
      </c>
      <c r="K40" s="71"/>
      <c r="L40" s="89">
        <v>0.7</v>
      </c>
      <c r="M40" s="71"/>
      <c r="N40" s="89">
        <v>0.7</v>
      </c>
      <c r="O40" s="71"/>
      <c r="P40" s="89">
        <v>0.7</v>
      </c>
      <c r="Q40" s="47"/>
      <c r="R40" s="71"/>
      <c r="S40" s="89">
        <v>0.7</v>
      </c>
      <c r="T40" s="71"/>
      <c r="U40" s="89">
        <v>0.7</v>
      </c>
      <c r="V40" s="71"/>
      <c r="W40" s="89">
        <v>0.7</v>
      </c>
      <c r="X40" s="47"/>
      <c r="Y40" s="47"/>
      <c r="Z40" s="47"/>
      <c r="AA40" s="71"/>
      <c r="AB40" s="3">
        <v>0.7</v>
      </c>
      <c r="AC40" s="72">
        <v>0.7</v>
      </c>
      <c r="AD40" s="47"/>
      <c r="AE40" s="71"/>
      <c r="AF40" s="4">
        <v>0.7</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dhceayLWjOG+yZYxl7IJIbZ4GadsFRzV4szQyddzTE8+eNQ5GO2PQ2GH+bDFRn6zuAwP1d3JR4Nny6s8tYoIg==" saltValue="RE/7pFA4EDGbesEQFt8/c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76D06B8-39FE-42D5-BE02-AD5CA42E809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HAPU - Haughton (66/11kV)</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1472</v>
      </c>
      <c r="J3" s="49"/>
      <c r="K3" s="49"/>
      <c r="L3" s="49"/>
      <c r="M3" s="49"/>
      <c r="N3" s="49"/>
      <c r="O3" s="49"/>
      <c r="P3" s="49"/>
      <c r="Q3" s="49"/>
      <c r="R3" s="49"/>
      <c r="S3" s="49"/>
      <c r="V3" s="51" t="s">
        <v>922</v>
      </c>
      <c r="W3" s="49"/>
      <c r="Y3" s="52" t="s">
        <v>1248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1473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1474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5.7</v>
      </c>
      <c r="K26" s="71"/>
      <c r="L26" s="89">
        <v>5.7</v>
      </c>
      <c r="M26" s="71"/>
      <c r="N26" s="89">
        <v>5.7</v>
      </c>
      <c r="O26" s="71"/>
      <c r="P26" s="89">
        <v>5.7</v>
      </c>
      <c r="Q26" s="47"/>
      <c r="R26" s="71"/>
      <c r="S26" s="89">
        <v>5.7</v>
      </c>
      <c r="T26" s="71"/>
      <c r="U26" s="89">
        <v>6.3</v>
      </c>
      <c r="V26" s="71"/>
      <c r="W26" s="89">
        <v>6.3</v>
      </c>
      <c r="X26" s="47"/>
      <c r="Y26" s="47"/>
      <c r="Z26" s="47"/>
      <c r="AA26" s="71"/>
      <c r="AB26" s="3">
        <v>6.3</v>
      </c>
      <c r="AC26" s="72">
        <v>6.3</v>
      </c>
      <c r="AD26" s="47"/>
      <c r="AE26" s="71"/>
      <c r="AF26" s="4">
        <v>6.3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0.8</v>
      </c>
      <c r="K28" s="71"/>
      <c r="L28" s="89">
        <v>0.8</v>
      </c>
      <c r="M28" s="71"/>
      <c r="N28" s="89">
        <v>0.8</v>
      </c>
      <c r="O28" s="71"/>
      <c r="P28" s="89">
        <v>0.8</v>
      </c>
      <c r="Q28" s="47"/>
      <c r="R28" s="71"/>
      <c r="S28" s="89">
        <v>0.8</v>
      </c>
      <c r="T28" s="71"/>
      <c r="U28" s="89">
        <v>0.6</v>
      </c>
      <c r="V28" s="71"/>
      <c r="W28" s="89">
        <v>0.6</v>
      </c>
      <c r="X28" s="47"/>
      <c r="Y28" s="47"/>
      <c r="Z28" s="47"/>
      <c r="AA28" s="71"/>
      <c r="AB28" s="3">
        <v>0.6</v>
      </c>
      <c r="AC28" s="72">
        <v>0.6</v>
      </c>
      <c r="AD28" s="47"/>
      <c r="AE28" s="71"/>
      <c r="AF28" s="4">
        <v>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0.98299999999999998</v>
      </c>
      <c r="K31" s="71"/>
      <c r="L31" s="91">
        <v>0.98299999999999998</v>
      </c>
      <c r="M31" s="71"/>
      <c r="N31" s="91">
        <v>0.98299999999999998</v>
      </c>
      <c r="O31" s="71"/>
      <c r="P31" s="91">
        <v>0.98299999999999998</v>
      </c>
      <c r="Q31" s="47"/>
      <c r="R31" s="71"/>
      <c r="S31" s="91">
        <v>0.98299999999999998</v>
      </c>
      <c r="T31" s="71"/>
      <c r="U31" s="91">
        <v>0.95</v>
      </c>
      <c r="V31" s="71"/>
      <c r="W31" s="91">
        <v>0.95</v>
      </c>
      <c r="X31" s="47"/>
      <c r="Y31" s="47"/>
      <c r="Z31" s="47"/>
      <c r="AA31" s="71"/>
      <c r="AB31" s="7">
        <v>0.95</v>
      </c>
      <c r="AC31" s="76">
        <v>0.95</v>
      </c>
      <c r="AD31" s="47"/>
      <c r="AE31" s="71"/>
      <c r="AF31" s="8">
        <v>0.95899999999999996</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0.8</v>
      </c>
      <c r="K33" s="71"/>
      <c r="L33" s="92">
        <v>0.8</v>
      </c>
      <c r="M33" s="71"/>
      <c r="N33" s="92">
        <v>0.8</v>
      </c>
      <c r="O33" s="71"/>
      <c r="P33" s="92">
        <v>0.8</v>
      </c>
      <c r="Q33" s="47"/>
      <c r="R33" s="71"/>
      <c r="S33" s="92">
        <v>0.8</v>
      </c>
      <c r="T33" s="71"/>
      <c r="U33" s="92">
        <v>0.6</v>
      </c>
      <c r="V33" s="71"/>
      <c r="W33" s="92">
        <v>0.6</v>
      </c>
      <c r="X33" s="47"/>
      <c r="Y33" s="47"/>
      <c r="Z33" s="47"/>
      <c r="AA33" s="71"/>
      <c r="AB33" s="9">
        <v>0.6</v>
      </c>
      <c r="AC33" s="78">
        <v>0.6</v>
      </c>
      <c r="AD33" s="47"/>
      <c r="AE33" s="71"/>
      <c r="AF33" s="10">
        <v>0.7</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1475</v>
      </c>
      <c r="K35" s="71"/>
      <c r="L35" s="90" t="s">
        <v>1475</v>
      </c>
      <c r="M35" s="71"/>
      <c r="N35" s="90" t="s">
        <v>1475</v>
      </c>
      <c r="O35" s="71"/>
      <c r="P35" s="90" t="s">
        <v>1475</v>
      </c>
      <c r="Q35" s="47"/>
      <c r="R35" s="71"/>
      <c r="S35" s="90" t="s">
        <v>1475</v>
      </c>
      <c r="T35" s="71"/>
      <c r="U35" s="90" t="s">
        <v>1475</v>
      </c>
      <c r="V35" s="71"/>
      <c r="W35" s="90" t="s">
        <v>1475</v>
      </c>
      <c r="X35" s="47"/>
      <c r="Y35" s="47"/>
      <c r="Z35" s="47"/>
      <c r="AA35" s="71"/>
      <c r="AB35" s="5" t="s">
        <v>1475</v>
      </c>
      <c r="AC35" s="75" t="s">
        <v>1475</v>
      </c>
      <c r="AD35" s="47"/>
      <c r="AE35" s="71"/>
      <c r="AF35" s="6" t="s">
        <v>1475</v>
      </c>
    </row>
    <row r="36" spans="5:32" ht="13.15" customHeight="1" x14ac:dyDescent="0.25">
      <c r="E36" s="73" t="s">
        <v>58</v>
      </c>
      <c r="F36" s="47"/>
      <c r="G36" s="47"/>
      <c r="H36" s="47"/>
      <c r="I36" s="74"/>
      <c r="J36" s="89">
        <v>0.8</v>
      </c>
      <c r="K36" s="71"/>
      <c r="L36" s="89">
        <v>0.8</v>
      </c>
      <c r="M36" s="71"/>
      <c r="N36" s="89">
        <v>0.8</v>
      </c>
      <c r="O36" s="71"/>
      <c r="P36" s="89">
        <v>0.8</v>
      </c>
      <c r="Q36" s="47"/>
      <c r="R36" s="71"/>
      <c r="S36" s="89">
        <v>0.8</v>
      </c>
      <c r="T36" s="71"/>
      <c r="U36" s="89">
        <v>0.6</v>
      </c>
      <c r="V36" s="71"/>
      <c r="W36" s="89">
        <v>0.6</v>
      </c>
      <c r="X36" s="47"/>
      <c r="Y36" s="47"/>
      <c r="Z36" s="47"/>
      <c r="AA36" s="71"/>
      <c r="AB36" s="3">
        <v>0.6</v>
      </c>
      <c r="AC36" s="72">
        <v>0.6</v>
      </c>
      <c r="AD36" s="47"/>
      <c r="AE36" s="71"/>
      <c r="AF36" s="4">
        <v>0.7</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1.2</v>
      </c>
      <c r="K39" s="71"/>
      <c r="L39" s="89">
        <v>1.2</v>
      </c>
      <c r="M39" s="71"/>
      <c r="N39" s="89">
        <v>1.2</v>
      </c>
      <c r="O39" s="71"/>
      <c r="P39" s="89">
        <v>1.2</v>
      </c>
      <c r="Q39" s="47"/>
      <c r="R39" s="71"/>
      <c r="S39" s="89">
        <v>1.2</v>
      </c>
      <c r="T39" s="71"/>
      <c r="U39" s="89">
        <v>1.2</v>
      </c>
      <c r="V39" s="71"/>
      <c r="W39" s="89">
        <v>1.2</v>
      </c>
      <c r="X39" s="47"/>
      <c r="Y39" s="47"/>
      <c r="Z39" s="47"/>
      <c r="AA39" s="71"/>
      <c r="AB39" s="3">
        <v>1.2</v>
      </c>
      <c r="AC39" s="72">
        <v>1.2</v>
      </c>
      <c r="AD39" s="47"/>
      <c r="AE39" s="71"/>
      <c r="AF39" s="4">
        <v>1.2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9njXj1pL+K5Wv17yuCenlZOR054XCEb0OZgCw4J5IsvLyV+1fdK/aIFvz4xbBCAhpNVcg/V6/cDxeRkosLzVFg==" saltValue="YuiwAX+cwqPyeYhiNfdmS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37BA278-7237-4B95-A9B3-B23351C4AE7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HELE - Helenvale (66/22kV)</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1476</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1477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1478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1479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56.6</v>
      </c>
      <c r="K26" s="71"/>
      <c r="L26" s="89">
        <v>56.6</v>
      </c>
      <c r="M26" s="71"/>
      <c r="N26" s="89">
        <v>56.6</v>
      </c>
      <c r="O26" s="71"/>
      <c r="P26" s="89">
        <v>56.6</v>
      </c>
      <c r="Q26" s="47"/>
      <c r="R26" s="71"/>
      <c r="S26" s="89">
        <v>56.6</v>
      </c>
      <c r="T26" s="71"/>
      <c r="U26" s="89">
        <v>58.6</v>
      </c>
      <c r="V26" s="71"/>
      <c r="W26" s="89">
        <v>58.6</v>
      </c>
      <c r="X26" s="47"/>
      <c r="Y26" s="47"/>
      <c r="Z26" s="47"/>
      <c r="AA26" s="71"/>
      <c r="AB26" s="3">
        <v>58.6</v>
      </c>
      <c r="AC26" s="72">
        <v>58.6</v>
      </c>
      <c r="AD26" s="47"/>
      <c r="AE26" s="71"/>
      <c r="AF26" s="4">
        <v>58.6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20.7</v>
      </c>
      <c r="K28" s="71"/>
      <c r="L28" s="89">
        <v>20.6</v>
      </c>
      <c r="M28" s="71"/>
      <c r="N28" s="89">
        <v>20.8</v>
      </c>
      <c r="O28" s="71"/>
      <c r="P28" s="89">
        <v>20.8</v>
      </c>
      <c r="Q28" s="47"/>
      <c r="R28" s="71"/>
      <c r="S28" s="89">
        <v>20.9</v>
      </c>
      <c r="T28" s="71"/>
      <c r="U28" s="89">
        <v>11.1</v>
      </c>
      <c r="V28" s="71"/>
      <c r="W28" s="89">
        <v>11</v>
      </c>
      <c r="X28" s="47"/>
      <c r="Y28" s="47"/>
      <c r="Z28" s="47"/>
      <c r="AA28" s="71"/>
      <c r="AB28" s="3">
        <v>11</v>
      </c>
      <c r="AC28" s="72">
        <v>11</v>
      </c>
      <c r="AD28" s="47"/>
      <c r="AE28" s="71"/>
      <c r="AF28" s="4">
        <v>11.1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0.97299999999999998</v>
      </c>
      <c r="K31" s="71"/>
      <c r="L31" s="91">
        <v>0.97299999999999998</v>
      </c>
      <c r="M31" s="71"/>
      <c r="N31" s="91">
        <v>0.97299999999999998</v>
      </c>
      <c r="O31" s="71"/>
      <c r="P31" s="91">
        <v>0.97299999999999998</v>
      </c>
      <c r="Q31" s="47"/>
      <c r="R31" s="71"/>
      <c r="S31" s="91">
        <v>0.97299999999999998</v>
      </c>
      <c r="T31" s="71"/>
      <c r="U31" s="91">
        <v>0.97599999999999998</v>
      </c>
      <c r="V31" s="71"/>
      <c r="W31" s="91">
        <v>0.97599999999999998</v>
      </c>
      <c r="X31" s="47"/>
      <c r="Y31" s="47"/>
      <c r="Z31" s="47"/>
      <c r="AA31" s="71"/>
      <c r="AB31" s="7">
        <v>0.98</v>
      </c>
      <c r="AC31" s="76">
        <v>0.97599999999999998</v>
      </c>
      <c r="AD31" s="47"/>
      <c r="AE31" s="71"/>
      <c r="AF31" s="8">
        <v>0.97599999999999998</v>
      </c>
    </row>
    <row r="32" spans="4:32" ht="13.15" customHeight="1" x14ac:dyDescent="0.25">
      <c r="E32" s="73" t="s">
        <v>42</v>
      </c>
      <c r="F32" s="47"/>
      <c r="G32" s="47"/>
      <c r="H32" s="47"/>
      <c r="I32" s="74"/>
      <c r="J32" s="89">
        <v>31.5</v>
      </c>
      <c r="K32" s="71"/>
      <c r="L32" s="89">
        <v>31.5</v>
      </c>
      <c r="M32" s="71"/>
      <c r="N32" s="89">
        <v>31.5</v>
      </c>
      <c r="O32" s="71"/>
      <c r="P32" s="89">
        <v>31.5</v>
      </c>
      <c r="Q32" s="47"/>
      <c r="R32" s="71"/>
      <c r="S32" s="89">
        <v>31.5</v>
      </c>
      <c r="T32" s="71"/>
      <c r="U32" s="89">
        <v>32.6</v>
      </c>
      <c r="V32" s="71"/>
      <c r="W32" s="89">
        <v>32.6</v>
      </c>
      <c r="X32" s="47"/>
      <c r="Y32" s="47"/>
      <c r="Z32" s="47"/>
      <c r="AA32" s="71"/>
      <c r="AB32" s="3">
        <v>32.6</v>
      </c>
      <c r="AC32" s="72">
        <v>32.6</v>
      </c>
      <c r="AD32" s="47"/>
      <c r="AE32" s="71"/>
      <c r="AF32" s="4">
        <v>32.6</v>
      </c>
    </row>
    <row r="33" spans="5:32" ht="13.15" customHeight="1" x14ac:dyDescent="0.25">
      <c r="E33" s="77" t="s">
        <v>46</v>
      </c>
      <c r="F33" s="47"/>
      <c r="G33" s="47"/>
      <c r="H33" s="47"/>
      <c r="I33" s="74"/>
      <c r="J33" s="92">
        <v>18.8</v>
      </c>
      <c r="K33" s="71"/>
      <c r="L33" s="92">
        <v>18.8</v>
      </c>
      <c r="M33" s="71"/>
      <c r="N33" s="92">
        <v>18.899999999999999</v>
      </c>
      <c r="O33" s="71"/>
      <c r="P33" s="92">
        <v>18.899999999999999</v>
      </c>
      <c r="Q33" s="47"/>
      <c r="R33" s="71"/>
      <c r="S33" s="92">
        <v>19</v>
      </c>
      <c r="T33" s="71"/>
      <c r="U33" s="92">
        <v>10.5</v>
      </c>
      <c r="V33" s="71"/>
      <c r="W33" s="92">
        <v>10.5</v>
      </c>
      <c r="X33" s="47"/>
      <c r="Y33" s="47"/>
      <c r="Z33" s="47"/>
      <c r="AA33" s="71"/>
      <c r="AB33" s="9">
        <v>10.5</v>
      </c>
      <c r="AC33" s="78">
        <v>10.5</v>
      </c>
      <c r="AD33" s="47"/>
      <c r="AE33" s="71"/>
      <c r="AF33" s="10">
        <v>10.5</v>
      </c>
    </row>
    <row r="34" spans="5:32" ht="20.25" customHeight="1" x14ac:dyDescent="0.25">
      <c r="E34" s="73" t="s">
        <v>940</v>
      </c>
      <c r="F34" s="47"/>
      <c r="G34" s="47"/>
      <c r="H34" s="47"/>
      <c r="I34" s="74"/>
      <c r="J34" s="90">
        <v>0.9</v>
      </c>
      <c r="K34" s="71"/>
      <c r="L34" s="90">
        <v>0.9</v>
      </c>
      <c r="M34" s="71"/>
      <c r="N34" s="90">
        <v>0.9</v>
      </c>
      <c r="O34" s="71"/>
      <c r="P34" s="90">
        <v>0.9</v>
      </c>
      <c r="Q34" s="47"/>
      <c r="R34" s="71"/>
      <c r="S34" s="90">
        <v>1</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1024</v>
      </c>
      <c r="K35" s="71"/>
      <c r="L35" s="90" t="s">
        <v>1024</v>
      </c>
      <c r="M35" s="71"/>
      <c r="N35" s="90" t="s">
        <v>1024</v>
      </c>
      <c r="O35" s="71"/>
      <c r="P35" s="90" t="s">
        <v>1024</v>
      </c>
      <c r="Q35" s="47"/>
      <c r="R35" s="71"/>
      <c r="S35" s="90" t="s">
        <v>1024</v>
      </c>
      <c r="T35" s="71"/>
      <c r="U35" s="90" t="s">
        <v>1024</v>
      </c>
      <c r="V35" s="71"/>
      <c r="W35" s="90" t="s">
        <v>1024</v>
      </c>
      <c r="X35" s="47"/>
      <c r="Y35" s="47"/>
      <c r="Z35" s="47"/>
      <c r="AA35" s="71"/>
      <c r="AB35" s="5" t="s">
        <v>1024</v>
      </c>
      <c r="AC35" s="75" t="s">
        <v>1024</v>
      </c>
      <c r="AD35" s="47"/>
      <c r="AE35" s="71"/>
      <c r="AF35" s="6" t="s">
        <v>1024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3.5</v>
      </c>
      <c r="K39" s="71"/>
      <c r="L39" s="89">
        <v>3.5</v>
      </c>
      <c r="M39" s="71"/>
      <c r="N39" s="89">
        <v>3.5</v>
      </c>
      <c r="O39" s="71"/>
      <c r="P39" s="89">
        <v>3.5</v>
      </c>
      <c r="Q39" s="47"/>
      <c r="R39" s="71"/>
      <c r="S39" s="89">
        <v>3.5</v>
      </c>
      <c r="T39" s="71"/>
      <c r="U39" s="89">
        <v>3.5</v>
      </c>
      <c r="V39" s="71"/>
      <c r="W39" s="89">
        <v>3.5</v>
      </c>
      <c r="X39" s="47"/>
      <c r="Y39" s="47"/>
      <c r="Z39" s="47"/>
      <c r="AA39" s="71"/>
      <c r="AB39" s="3">
        <v>3.5</v>
      </c>
      <c r="AC39" s="72">
        <v>3.5</v>
      </c>
      <c r="AD39" s="47"/>
      <c r="AE39" s="71"/>
      <c r="AF39" s="4">
        <v>3.5</v>
      </c>
    </row>
    <row r="40" spans="5:32" x14ac:dyDescent="0.25">
      <c r="E40" s="73" t="s">
        <v>73</v>
      </c>
      <c r="F40" s="47"/>
      <c r="G40" s="47"/>
      <c r="H40" s="47"/>
      <c r="I40" s="74"/>
      <c r="J40" s="89">
        <v>1.2</v>
      </c>
      <c r="K40" s="71"/>
      <c r="L40" s="89">
        <v>1.2</v>
      </c>
      <c r="M40" s="71"/>
      <c r="N40" s="89">
        <v>1.2</v>
      </c>
      <c r="O40" s="71"/>
      <c r="P40" s="89">
        <v>1.2</v>
      </c>
      <c r="Q40" s="47"/>
      <c r="R40" s="71"/>
      <c r="S40" s="89">
        <v>1.2</v>
      </c>
      <c r="T40" s="71"/>
      <c r="U40" s="89">
        <v>1.2</v>
      </c>
      <c r="V40" s="71"/>
      <c r="W40" s="89">
        <v>1.2</v>
      </c>
      <c r="X40" s="47"/>
      <c r="Y40" s="47"/>
      <c r="Z40" s="47"/>
      <c r="AA40" s="71"/>
      <c r="AB40" s="3">
        <v>1.2</v>
      </c>
      <c r="AC40" s="72">
        <v>1.2</v>
      </c>
      <c r="AD40" s="47"/>
      <c r="AE40" s="71"/>
      <c r="AF40" s="4">
        <v>1.2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EHUukzcTTHCHUQm7aWj6fdogzp6HcWlQJN8CnpDXRr/9HSseJvLzPegXPD4NSyWQq8KZqKdWB5dy/3S4tkjNQ==" saltValue="34cpIHVhfhnGJmTlp5e6l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2F72C07-520F-410C-824D-24303423235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HEPA - Hermit Park (66/11kV)</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1480</v>
      </c>
      <c r="J3" s="49"/>
      <c r="K3" s="49"/>
      <c r="L3" s="49"/>
      <c r="M3" s="49"/>
      <c r="N3" s="49"/>
      <c r="O3" s="49"/>
      <c r="P3" s="49"/>
      <c r="Q3" s="49"/>
      <c r="R3" s="49"/>
      <c r="S3" s="49"/>
      <c r="V3" s="51" t="s">
        <v>922</v>
      </c>
      <c r="W3" s="49"/>
      <c r="Y3" s="52" t="s">
        <v>1272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997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1481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1482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v>
      </c>
      <c r="K26" s="71"/>
      <c r="L26" s="89">
        <v>5</v>
      </c>
      <c r="M26" s="71"/>
      <c r="N26" s="89">
        <v>5</v>
      </c>
      <c r="O26" s="71"/>
      <c r="P26" s="89">
        <v>5</v>
      </c>
      <c r="Q26" s="47"/>
      <c r="R26" s="71"/>
      <c r="S26" s="89">
        <v>5</v>
      </c>
      <c r="T26" s="71"/>
      <c r="U26" s="89">
        <v>5</v>
      </c>
      <c r="V26" s="71"/>
      <c r="W26" s="89">
        <v>5</v>
      </c>
      <c r="X26" s="47"/>
      <c r="Y26" s="47"/>
      <c r="Z26" s="47"/>
      <c r="AA26" s="71"/>
      <c r="AB26" s="3">
        <v>5</v>
      </c>
      <c r="AC26" s="72">
        <v>5</v>
      </c>
      <c r="AD26" s="47"/>
      <c r="AE26" s="71"/>
      <c r="AF26" s="4">
        <v>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2.4</v>
      </c>
      <c r="K28" s="71"/>
      <c r="L28" s="89">
        <v>2.5</v>
      </c>
      <c r="M28" s="71"/>
      <c r="N28" s="89">
        <v>2.5</v>
      </c>
      <c r="O28" s="71"/>
      <c r="P28" s="89">
        <v>2.5</v>
      </c>
      <c r="Q28" s="47"/>
      <c r="R28" s="71"/>
      <c r="S28" s="89">
        <v>2.6</v>
      </c>
      <c r="T28" s="71"/>
      <c r="U28" s="89">
        <v>4.3</v>
      </c>
      <c r="V28" s="71"/>
      <c r="W28" s="89">
        <v>4.3</v>
      </c>
      <c r="X28" s="47"/>
      <c r="Y28" s="47"/>
      <c r="Z28" s="47"/>
      <c r="AA28" s="71"/>
      <c r="AB28" s="3">
        <v>4.4000000000000004</v>
      </c>
      <c r="AC28" s="72">
        <v>4.4000000000000004</v>
      </c>
      <c r="AD28" s="47"/>
      <c r="AE28" s="71"/>
      <c r="AF28" s="4">
        <v>4.5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0.97899999999999998</v>
      </c>
      <c r="K31" s="71"/>
      <c r="L31" s="91">
        <v>0.98299999999999998</v>
      </c>
      <c r="M31" s="71"/>
      <c r="N31" s="91">
        <v>0.98299999999999998</v>
      </c>
      <c r="O31" s="71"/>
      <c r="P31" s="91">
        <v>0.97899999999999998</v>
      </c>
      <c r="Q31" s="47"/>
      <c r="R31" s="71"/>
      <c r="S31" s="91">
        <v>0.98299999999999998</v>
      </c>
      <c r="T31" s="71"/>
      <c r="U31" s="91">
        <v>0.99199999999999999</v>
      </c>
      <c r="V31" s="71"/>
      <c r="W31" s="91">
        <v>0.99199999999999999</v>
      </c>
      <c r="X31" s="47"/>
      <c r="Y31" s="47"/>
      <c r="Z31" s="47"/>
      <c r="AA31" s="71"/>
      <c r="AB31" s="7">
        <v>0.99199999999999999</v>
      </c>
      <c r="AC31" s="76">
        <v>0.99199999999999999</v>
      </c>
      <c r="AD31" s="47"/>
      <c r="AE31" s="71"/>
      <c r="AF31" s="8">
        <v>0.99199999999999999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2.4</v>
      </c>
      <c r="K33" s="71"/>
      <c r="L33" s="92">
        <v>2.5</v>
      </c>
      <c r="M33" s="71"/>
      <c r="N33" s="92">
        <v>2.5</v>
      </c>
      <c r="O33" s="71"/>
      <c r="P33" s="92">
        <v>2.5</v>
      </c>
      <c r="Q33" s="47"/>
      <c r="R33" s="71"/>
      <c r="S33" s="92">
        <v>2.6</v>
      </c>
      <c r="T33" s="71"/>
      <c r="U33" s="92">
        <v>4</v>
      </c>
      <c r="V33" s="71"/>
      <c r="W33" s="92">
        <v>4</v>
      </c>
      <c r="X33" s="47"/>
      <c r="Y33" s="47"/>
      <c r="Z33" s="47"/>
      <c r="AA33" s="71"/>
      <c r="AB33" s="9">
        <v>4</v>
      </c>
      <c r="AC33" s="78">
        <v>4.0999999999999996</v>
      </c>
      <c r="AD33" s="47"/>
      <c r="AE33" s="71"/>
      <c r="AF33" s="10">
        <v>4.2</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1483</v>
      </c>
      <c r="K35" s="71"/>
      <c r="L35" s="90" t="s">
        <v>1483</v>
      </c>
      <c r="M35" s="71"/>
      <c r="N35" s="90" t="s">
        <v>1483</v>
      </c>
      <c r="O35" s="71"/>
      <c r="P35" s="90" t="s">
        <v>1483</v>
      </c>
      <c r="Q35" s="47"/>
      <c r="R35" s="71"/>
      <c r="S35" s="90" t="s">
        <v>1483</v>
      </c>
      <c r="T35" s="71"/>
      <c r="U35" s="90" t="s">
        <v>1483</v>
      </c>
      <c r="V35" s="71"/>
      <c r="W35" s="90" t="s">
        <v>1483</v>
      </c>
      <c r="X35" s="47"/>
      <c r="Y35" s="47"/>
      <c r="Z35" s="47"/>
      <c r="AA35" s="71"/>
      <c r="AB35" s="5" t="s">
        <v>1483</v>
      </c>
      <c r="AC35" s="75" t="s">
        <v>1483</v>
      </c>
      <c r="AD35" s="47"/>
      <c r="AE35" s="71"/>
      <c r="AF35" s="6" t="s">
        <v>1483</v>
      </c>
    </row>
    <row r="36" spans="5:32" ht="13.15" customHeight="1" x14ac:dyDescent="0.25">
      <c r="E36" s="73" t="s">
        <v>58</v>
      </c>
      <c r="F36" s="47"/>
      <c r="G36" s="47"/>
      <c r="H36" s="47"/>
      <c r="I36" s="74"/>
      <c r="J36" s="89">
        <v>2.4</v>
      </c>
      <c r="K36" s="71"/>
      <c r="L36" s="89">
        <v>2.5</v>
      </c>
      <c r="M36" s="71"/>
      <c r="N36" s="89">
        <v>2.5</v>
      </c>
      <c r="O36" s="71"/>
      <c r="P36" s="89">
        <v>2.5</v>
      </c>
      <c r="Q36" s="47"/>
      <c r="R36" s="71"/>
      <c r="S36" s="89">
        <v>2.6</v>
      </c>
      <c r="T36" s="71"/>
      <c r="U36" s="89">
        <v>4</v>
      </c>
      <c r="V36" s="71"/>
      <c r="W36" s="89">
        <v>4</v>
      </c>
      <c r="X36" s="47"/>
      <c r="Y36" s="47"/>
      <c r="Z36" s="47"/>
      <c r="AA36" s="71"/>
      <c r="AB36" s="3">
        <v>4</v>
      </c>
      <c r="AC36" s="72">
        <v>4.0999999999999996</v>
      </c>
      <c r="AD36" s="47"/>
      <c r="AE36" s="71"/>
      <c r="AF36" s="4">
        <v>4.2</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5.5</v>
      </c>
      <c r="K39" s="71"/>
      <c r="L39" s="89">
        <v>5.5</v>
      </c>
      <c r="M39" s="71"/>
      <c r="N39" s="89">
        <v>5.5</v>
      </c>
      <c r="O39" s="71"/>
      <c r="P39" s="89">
        <v>5.5</v>
      </c>
      <c r="Q39" s="47"/>
      <c r="R39" s="71"/>
      <c r="S39" s="89">
        <v>5.5</v>
      </c>
      <c r="T39" s="71"/>
      <c r="U39" s="89">
        <v>5.5</v>
      </c>
      <c r="V39" s="71"/>
      <c r="W39" s="89">
        <v>5.5</v>
      </c>
      <c r="X39" s="47"/>
      <c r="Y39" s="47"/>
      <c r="Z39" s="47"/>
      <c r="AA39" s="71"/>
      <c r="AB39" s="3">
        <v>5.5</v>
      </c>
      <c r="AC39" s="72">
        <v>5.5</v>
      </c>
      <c r="AD39" s="47"/>
      <c r="AE39" s="71"/>
      <c r="AF39" s="4">
        <v>5.5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38euuHTg2IcCsRgj6OJE1EMB/bfZPEaqeCSH9ZbXkwqNAeeqNbjeJXKlrw1fAUXSw/Drm+AwgBuvfmEF838pw==" saltValue="0Yy6LAdFmPV0oenw2BeHL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47B56AC-1135-4FE6-8745-04FD51569FB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HIGH - Highfields (33/11kV)</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1484</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1485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1486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0.1</v>
      </c>
      <c r="K26" s="71"/>
      <c r="L26" s="89">
        <v>0.1</v>
      </c>
      <c r="M26" s="71"/>
      <c r="N26" s="89">
        <v>0.1</v>
      </c>
      <c r="O26" s="71"/>
      <c r="P26" s="89">
        <v>0.1</v>
      </c>
      <c r="Q26" s="47"/>
      <c r="R26" s="71"/>
      <c r="S26" s="89">
        <v>0.1</v>
      </c>
      <c r="T26" s="71"/>
      <c r="U26" s="89">
        <v>0.1</v>
      </c>
      <c r="V26" s="71"/>
      <c r="W26" s="89">
        <v>0.1</v>
      </c>
      <c r="X26" s="47"/>
      <c r="Y26" s="47"/>
      <c r="Z26" s="47"/>
      <c r="AA26" s="71"/>
      <c r="AB26" s="3">
        <v>0.1</v>
      </c>
      <c r="AC26" s="72">
        <v>0.1</v>
      </c>
      <c r="AD26" s="47"/>
      <c r="AE26" s="71"/>
      <c r="AF26" s="4">
        <v>0.1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0.1</v>
      </c>
      <c r="K28" s="71"/>
      <c r="L28" s="89">
        <v>0.1</v>
      </c>
      <c r="M28" s="71"/>
      <c r="N28" s="89">
        <v>0.1</v>
      </c>
      <c r="O28" s="71"/>
      <c r="P28" s="89">
        <v>0.1</v>
      </c>
      <c r="Q28" s="47"/>
      <c r="R28" s="71"/>
      <c r="S28" s="89">
        <v>0.1</v>
      </c>
      <c r="T28" s="71"/>
      <c r="U28" s="89">
        <v>0.1</v>
      </c>
      <c r="V28" s="71"/>
      <c r="W28" s="89">
        <v>0.1</v>
      </c>
      <c r="X28" s="47"/>
      <c r="Y28" s="47"/>
      <c r="Z28" s="47"/>
      <c r="AA28" s="71"/>
      <c r="AB28" s="3">
        <v>0.1</v>
      </c>
      <c r="AC28" s="72">
        <v>0.1</v>
      </c>
      <c r="AD28" s="47"/>
      <c r="AE28" s="71"/>
      <c r="AF28" s="4">
        <v>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v>
      </c>
      <c r="K31" s="71"/>
      <c r="L31" s="91">
        <v>0.85</v>
      </c>
      <c r="M31" s="71"/>
      <c r="N31" s="91">
        <v>0.85</v>
      </c>
      <c r="O31" s="71"/>
      <c r="P31" s="91">
        <v>0.85</v>
      </c>
      <c r="Q31" s="47"/>
      <c r="R31" s="71"/>
      <c r="S31" s="91">
        <v>0.85</v>
      </c>
      <c r="T31" s="71"/>
      <c r="U31" s="91">
        <v>0.85</v>
      </c>
      <c r="V31" s="71"/>
      <c r="W31" s="91">
        <v>0.85</v>
      </c>
      <c r="X31" s="47"/>
      <c r="Y31" s="47"/>
      <c r="Z31" s="47"/>
      <c r="AA31" s="71"/>
      <c r="AB31" s="7">
        <v>0.85</v>
      </c>
      <c r="AC31" s="76">
        <v>0.85</v>
      </c>
      <c r="AD31" s="47"/>
      <c r="AE31" s="71"/>
      <c r="AF31" s="8">
        <v>0.85</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0.1</v>
      </c>
      <c r="K33" s="71"/>
      <c r="L33" s="92">
        <v>0.1</v>
      </c>
      <c r="M33" s="71"/>
      <c r="N33" s="92">
        <v>0.1</v>
      </c>
      <c r="O33" s="71"/>
      <c r="P33" s="92">
        <v>0.1</v>
      </c>
      <c r="Q33" s="47"/>
      <c r="R33" s="71"/>
      <c r="S33" s="92">
        <v>0.1</v>
      </c>
      <c r="T33" s="71"/>
      <c r="U33" s="92">
        <v>0.1</v>
      </c>
      <c r="V33" s="71"/>
      <c r="W33" s="92">
        <v>0.1</v>
      </c>
      <c r="X33" s="47"/>
      <c r="Y33" s="47"/>
      <c r="Z33" s="47"/>
      <c r="AA33" s="71"/>
      <c r="AB33" s="9">
        <v>0.1</v>
      </c>
      <c r="AC33" s="78">
        <v>0.1</v>
      </c>
      <c r="AD33" s="47"/>
      <c r="AE33" s="71"/>
      <c r="AF33" s="10">
        <v>0.1</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1487</v>
      </c>
      <c r="K35" s="71"/>
      <c r="L35" s="90" t="s">
        <v>1487</v>
      </c>
      <c r="M35" s="71"/>
      <c r="N35" s="90" t="s">
        <v>1487</v>
      </c>
      <c r="O35" s="71"/>
      <c r="P35" s="90" t="s">
        <v>1487</v>
      </c>
      <c r="Q35" s="47"/>
      <c r="R35" s="71"/>
      <c r="S35" s="90" t="s">
        <v>1487</v>
      </c>
      <c r="T35" s="71"/>
      <c r="U35" s="90" t="s">
        <v>1487</v>
      </c>
      <c r="V35" s="71"/>
      <c r="W35" s="90" t="s">
        <v>1487</v>
      </c>
      <c r="X35" s="47"/>
      <c r="Y35" s="47"/>
      <c r="Z35" s="47"/>
      <c r="AA35" s="71"/>
      <c r="AB35" s="5" t="s">
        <v>1487</v>
      </c>
      <c r="AC35" s="75" t="s">
        <v>1487</v>
      </c>
      <c r="AD35" s="47"/>
      <c r="AE35" s="71"/>
      <c r="AF35" s="6" t="s">
        <v>1487</v>
      </c>
    </row>
    <row r="36" spans="5:32" ht="13.15" customHeight="1" x14ac:dyDescent="0.25">
      <c r="E36" s="73" t="s">
        <v>58</v>
      </c>
      <c r="F36" s="47"/>
      <c r="G36" s="47"/>
      <c r="H36" s="47"/>
      <c r="I36" s="74"/>
      <c r="J36" s="89">
        <v>0.1</v>
      </c>
      <c r="K36" s="71"/>
      <c r="L36" s="89">
        <v>0.1</v>
      </c>
      <c r="M36" s="71"/>
      <c r="N36" s="89">
        <v>0.1</v>
      </c>
      <c r="O36" s="71"/>
      <c r="P36" s="89">
        <v>0.1</v>
      </c>
      <c r="Q36" s="47"/>
      <c r="R36" s="71"/>
      <c r="S36" s="89">
        <v>0.1</v>
      </c>
      <c r="T36" s="71"/>
      <c r="U36" s="89">
        <v>0.1</v>
      </c>
      <c r="V36" s="71"/>
      <c r="W36" s="89">
        <v>0.1</v>
      </c>
      <c r="X36" s="47"/>
      <c r="Y36" s="47"/>
      <c r="Z36" s="47"/>
      <c r="AA36" s="71"/>
      <c r="AB36" s="3">
        <v>0.1</v>
      </c>
      <c r="AC36" s="72">
        <v>0.1</v>
      </c>
      <c r="AD36" s="47"/>
      <c r="AE36" s="71"/>
      <c r="AF36" s="4">
        <v>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0.1</v>
      </c>
      <c r="K40" s="71"/>
      <c r="L40" s="89">
        <v>0.1</v>
      </c>
      <c r="M40" s="71"/>
      <c r="N40" s="89">
        <v>0.1</v>
      </c>
      <c r="O40" s="71"/>
      <c r="P40" s="89">
        <v>0.1</v>
      </c>
      <c r="Q40" s="47"/>
      <c r="R40" s="71"/>
      <c r="S40" s="89">
        <v>0.1</v>
      </c>
      <c r="T40" s="71"/>
      <c r="U40" s="89">
        <v>0.1</v>
      </c>
      <c r="V40" s="71"/>
      <c r="W40" s="89">
        <v>0.1</v>
      </c>
      <c r="X40" s="47"/>
      <c r="Y40" s="47"/>
      <c r="Z40" s="47"/>
      <c r="AA40" s="71"/>
      <c r="AB40" s="3">
        <v>0.1</v>
      </c>
      <c r="AC40" s="72">
        <v>0.1</v>
      </c>
      <c r="AD40" s="47"/>
      <c r="AE40" s="71"/>
      <c r="AF40" s="4">
        <v>0.1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8vYcVzrkhn1lLVU2ZkCkNFroLEtVHX99ZWFouBAcAcjc39cdaTvEb09bCMdDU8VjrMh9PUeavg89TmijWO5Aw==" saltValue="7L1HUSRQTcJ/0kg2f1e48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A772D89-9691-4FDA-931C-DB54C79E230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HILL - Hillsborough (66/11kV)</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1488</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1289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1489</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1490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1491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59.3</v>
      </c>
      <c r="K26" s="71"/>
      <c r="L26" s="89">
        <v>59.3</v>
      </c>
      <c r="M26" s="71"/>
      <c r="N26" s="89">
        <v>59.3</v>
      </c>
      <c r="O26" s="71"/>
      <c r="P26" s="89">
        <v>59.3</v>
      </c>
      <c r="Q26" s="47"/>
      <c r="R26" s="71"/>
      <c r="S26" s="89">
        <v>59.3</v>
      </c>
      <c r="T26" s="71"/>
      <c r="U26" s="89">
        <v>65.099999999999994</v>
      </c>
      <c r="V26" s="71"/>
      <c r="W26" s="89">
        <v>65.099999999999994</v>
      </c>
      <c r="X26" s="47"/>
      <c r="Y26" s="47"/>
      <c r="Z26" s="47"/>
      <c r="AA26" s="71"/>
      <c r="AB26" s="3">
        <v>65.099999999999994</v>
      </c>
      <c r="AC26" s="72">
        <v>65.099999999999994</v>
      </c>
      <c r="AD26" s="47"/>
      <c r="AE26" s="71"/>
      <c r="AF26" s="4">
        <v>65.099999999999994</v>
      </c>
    </row>
    <row r="27" spans="4:32" ht="20.25" customHeight="1" x14ac:dyDescent="0.25">
      <c r="E27" s="73" t="s">
        <v>21</v>
      </c>
      <c r="F27" s="47"/>
      <c r="G27" s="47"/>
      <c r="H27" s="47"/>
      <c r="I27" s="74"/>
      <c r="J27" s="89">
        <v>0.2</v>
      </c>
      <c r="K27" s="71"/>
      <c r="L27" s="89">
        <v>0.2</v>
      </c>
      <c r="M27" s="71"/>
      <c r="N27" s="89">
        <v>0.2</v>
      </c>
      <c r="O27" s="71"/>
      <c r="P27" s="89">
        <v>0.2</v>
      </c>
      <c r="Q27" s="47"/>
      <c r="R27" s="71"/>
      <c r="S27" s="89">
        <v>0.2</v>
      </c>
      <c r="T27" s="71"/>
      <c r="U27" s="89">
        <v>0.1</v>
      </c>
      <c r="V27" s="71"/>
      <c r="W27" s="89">
        <v>0.1</v>
      </c>
      <c r="X27" s="47"/>
      <c r="Y27" s="47"/>
      <c r="Z27" s="47"/>
      <c r="AA27" s="71"/>
      <c r="AB27" s="3">
        <v>0.1</v>
      </c>
      <c r="AC27" s="72">
        <v>0.1</v>
      </c>
      <c r="AD27" s="47"/>
      <c r="AE27" s="71"/>
      <c r="AF27" s="4">
        <v>0.1</v>
      </c>
    </row>
    <row r="28" spans="4:32" ht="13.15" customHeight="1" x14ac:dyDescent="0.25">
      <c r="E28" s="73" t="s">
        <v>25</v>
      </c>
      <c r="F28" s="47"/>
      <c r="G28" s="47"/>
      <c r="H28" s="47"/>
      <c r="I28" s="74"/>
      <c r="J28" s="89">
        <v>15.3</v>
      </c>
      <c r="K28" s="71"/>
      <c r="L28" s="89">
        <v>15.3</v>
      </c>
      <c r="M28" s="71"/>
      <c r="N28" s="89">
        <v>15.4</v>
      </c>
      <c r="O28" s="71"/>
      <c r="P28" s="89">
        <v>15.5</v>
      </c>
      <c r="Q28" s="47"/>
      <c r="R28" s="71"/>
      <c r="S28" s="89">
        <v>15.6</v>
      </c>
      <c r="T28" s="71"/>
      <c r="U28" s="89">
        <v>6.3</v>
      </c>
      <c r="V28" s="71"/>
      <c r="W28" s="89">
        <v>6.3</v>
      </c>
      <c r="X28" s="47"/>
      <c r="Y28" s="47"/>
      <c r="Z28" s="47"/>
      <c r="AA28" s="71"/>
      <c r="AB28" s="3">
        <v>6.3</v>
      </c>
      <c r="AC28" s="72">
        <v>6.3</v>
      </c>
      <c r="AD28" s="47"/>
      <c r="AE28" s="71"/>
      <c r="AF28" s="4">
        <v>6.4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v>
      </c>
      <c r="K31" s="71"/>
      <c r="L31" s="91">
        <v>0.9</v>
      </c>
      <c r="M31" s="71"/>
      <c r="N31" s="91">
        <v>0.9</v>
      </c>
      <c r="O31" s="71"/>
      <c r="P31" s="91">
        <v>0.9</v>
      </c>
      <c r="Q31" s="47"/>
      <c r="R31" s="71"/>
      <c r="S31" s="91">
        <v>0.9</v>
      </c>
      <c r="T31" s="71"/>
      <c r="U31" s="91">
        <v>0.93700000000000006</v>
      </c>
      <c r="V31" s="71"/>
      <c r="W31" s="91">
        <v>0.93700000000000006</v>
      </c>
      <c r="X31" s="47"/>
      <c r="Y31" s="47"/>
      <c r="Z31" s="47"/>
      <c r="AA31" s="71"/>
      <c r="AB31" s="7">
        <v>0.93700000000000006</v>
      </c>
      <c r="AC31" s="76">
        <v>0.93700000000000006</v>
      </c>
      <c r="AD31" s="47"/>
      <c r="AE31" s="71"/>
      <c r="AF31" s="8">
        <v>0.93700000000000006</v>
      </c>
    </row>
    <row r="32" spans="4:32" ht="13.15" customHeight="1" x14ac:dyDescent="0.25">
      <c r="E32" s="73" t="s">
        <v>42</v>
      </c>
      <c r="F32" s="47"/>
      <c r="G32" s="47"/>
      <c r="H32" s="47"/>
      <c r="I32" s="74"/>
      <c r="J32" s="89">
        <v>34.6</v>
      </c>
      <c r="K32" s="71"/>
      <c r="L32" s="89">
        <v>34.6</v>
      </c>
      <c r="M32" s="71"/>
      <c r="N32" s="89">
        <v>34.6</v>
      </c>
      <c r="O32" s="71"/>
      <c r="P32" s="89">
        <v>34.6</v>
      </c>
      <c r="Q32" s="47"/>
      <c r="R32" s="71"/>
      <c r="S32" s="89">
        <v>34.6</v>
      </c>
      <c r="T32" s="71"/>
      <c r="U32" s="89">
        <v>36.799999999999997</v>
      </c>
      <c r="V32" s="71"/>
      <c r="W32" s="89">
        <v>36.799999999999997</v>
      </c>
      <c r="X32" s="47"/>
      <c r="Y32" s="47"/>
      <c r="Z32" s="47"/>
      <c r="AA32" s="71"/>
      <c r="AB32" s="3">
        <v>36.799999999999997</v>
      </c>
      <c r="AC32" s="72">
        <v>36.799999999999997</v>
      </c>
      <c r="AD32" s="47"/>
      <c r="AE32" s="71"/>
      <c r="AF32" s="4">
        <v>36.799999999999997</v>
      </c>
    </row>
    <row r="33" spans="5:32" ht="13.15" customHeight="1" x14ac:dyDescent="0.25">
      <c r="E33" s="77" t="s">
        <v>46</v>
      </c>
      <c r="F33" s="47"/>
      <c r="G33" s="47"/>
      <c r="H33" s="47"/>
      <c r="I33" s="74"/>
      <c r="J33" s="92">
        <v>14.5</v>
      </c>
      <c r="K33" s="71"/>
      <c r="L33" s="92">
        <v>14.5</v>
      </c>
      <c r="M33" s="71"/>
      <c r="N33" s="92">
        <v>14.6</v>
      </c>
      <c r="O33" s="71"/>
      <c r="P33" s="92">
        <v>14.7</v>
      </c>
      <c r="Q33" s="47"/>
      <c r="R33" s="71"/>
      <c r="S33" s="92">
        <v>14.7</v>
      </c>
      <c r="T33" s="71"/>
      <c r="U33" s="92">
        <v>6.1</v>
      </c>
      <c r="V33" s="71"/>
      <c r="W33" s="92">
        <v>6.1</v>
      </c>
      <c r="X33" s="47"/>
      <c r="Y33" s="47"/>
      <c r="Z33" s="47"/>
      <c r="AA33" s="71"/>
      <c r="AB33" s="9">
        <v>6.1</v>
      </c>
      <c r="AC33" s="78">
        <v>6.2</v>
      </c>
      <c r="AD33" s="47"/>
      <c r="AE33" s="71"/>
      <c r="AF33" s="10">
        <v>6.2</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RRQWJzcFc8ECUBISonps++DGsd2SkaILx1u0ZpC1o/NtHeq5lxzBUfIyiaka5TJzaO1TYlpK+14F9ZsXHArsSQ==" saltValue="uoGvsb4yp7kNrPe/f3Esk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2AEACBE-B780-46FE-8627-D688692CAD9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HOHI - Home Hill (66/11kV)</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1492</v>
      </c>
      <c r="J3" s="49"/>
      <c r="K3" s="49"/>
      <c r="L3" s="49"/>
      <c r="M3" s="49"/>
      <c r="N3" s="49"/>
      <c r="O3" s="49"/>
      <c r="P3" s="49"/>
      <c r="Q3" s="49"/>
      <c r="R3" s="49"/>
      <c r="S3" s="49"/>
      <c r="V3" s="51" t="s">
        <v>922</v>
      </c>
      <c r="W3" s="49"/>
      <c r="Y3" s="52" t="s">
        <v>1181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1493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1494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1495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24</v>
      </c>
      <c r="K26" s="71"/>
      <c r="L26" s="89">
        <v>24</v>
      </c>
      <c r="M26" s="71"/>
      <c r="N26" s="89">
        <v>24</v>
      </c>
      <c r="O26" s="71"/>
      <c r="P26" s="89">
        <v>24</v>
      </c>
      <c r="Q26" s="47"/>
      <c r="R26" s="71"/>
      <c r="S26" s="89">
        <v>24</v>
      </c>
      <c r="T26" s="71"/>
      <c r="U26" s="89">
        <v>24</v>
      </c>
      <c r="V26" s="71"/>
      <c r="W26" s="89">
        <v>24</v>
      </c>
      <c r="X26" s="47"/>
      <c r="Y26" s="47"/>
      <c r="Z26" s="47"/>
      <c r="AA26" s="71"/>
      <c r="AB26" s="3">
        <v>24</v>
      </c>
      <c r="AC26" s="72">
        <v>24</v>
      </c>
      <c r="AD26" s="47"/>
      <c r="AE26" s="71"/>
      <c r="AF26" s="4">
        <v>24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9.1</v>
      </c>
      <c r="K28" s="71"/>
      <c r="L28" s="89">
        <v>9.3000000000000007</v>
      </c>
      <c r="M28" s="71"/>
      <c r="N28" s="89">
        <v>9.4</v>
      </c>
      <c r="O28" s="71"/>
      <c r="P28" s="89">
        <v>9.6</v>
      </c>
      <c r="Q28" s="47"/>
      <c r="R28" s="71"/>
      <c r="S28" s="89">
        <v>9.8000000000000007</v>
      </c>
      <c r="T28" s="71"/>
      <c r="U28" s="89">
        <v>8.1</v>
      </c>
      <c r="V28" s="71"/>
      <c r="W28" s="89">
        <v>8.1999999999999993</v>
      </c>
      <c r="X28" s="47"/>
      <c r="Y28" s="47"/>
      <c r="Z28" s="47"/>
      <c r="AA28" s="71"/>
      <c r="AB28" s="3">
        <v>8.3000000000000007</v>
      </c>
      <c r="AC28" s="72">
        <v>8.4</v>
      </c>
      <c r="AD28" s="47"/>
      <c r="AE28" s="71"/>
      <c r="AF28" s="4">
        <v>8.6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0.98699999999999999</v>
      </c>
      <c r="K31" s="71"/>
      <c r="L31" s="91">
        <v>0.98699999999999999</v>
      </c>
      <c r="M31" s="71"/>
      <c r="N31" s="91">
        <v>0.98699999999999999</v>
      </c>
      <c r="O31" s="71"/>
      <c r="P31" s="91">
        <v>0.98699999999999999</v>
      </c>
      <c r="Q31" s="47"/>
      <c r="R31" s="71"/>
      <c r="S31" s="91">
        <v>0.98699999999999999</v>
      </c>
      <c r="T31" s="71"/>
      <c r="U31" s="91">
        <v>0.99399999999999999</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16.5</v>
      </c>
      <c r="K32" s="71"/>
      <c r="L32" s="89">
        <v>16.5</v>
      </c>
      <c r="M32" s="71"/>
      <c r="N32" s="89">
        <v>16.5</v>
      </c>
      <c r="O32" s="71"/>
      <c r="P32" s="89">
        <v>16.5</v>
      </c>
      <c r="Q32" s="47"/>
      <c r="R32" s="71"/>
      <c r="S32" s="89">
        <v>16.5</v>
      </c>
      <c r="T32" s="71"/>
      <c r="U32" s="89">
        <v>17.3</v>
      </c>
      <c r="V32" s="71"/>
      <c r="W32" s="89">
        <v>17.3</v>
      </c>
      <c r="X32" s="47"/>
      <c r="Y32" s="47"/>
      <c r="Z32" s="47"/>
      <c r="AA32" s="71"/>
      <c r="AB32" s="3">
        <v>17.3</v>
      </c>
      <c r="AC32" s="72">
        <v>17.3</v>
      </c>
      <c r="AD32" s="47"/>
      <c r="AE32" s="71"/>
      <c r="AF32" s="4">
        <v>17.3</v>
      </c>
    </row>
    <row r="33" spans="5:32" ht="13.15" customHeight="1" x14ac:dyDescent="0.25">
      <c r="E33" s="77" t="s">
        <v>46</v>
      </c>
      <c r="F33" s="47"/>
      <c r="G33" s="47"/>
      <c r="H33" s="47"/>
      <c r="I33" s="74"/>
      <c r="J33" s="92">
        <v>8.6</v>
      </c>
      <c r="K33" s="71"/>
      <c r="L33" s="92">
        <v>8.6999999999999993</v>
      </c>
      <c r="M33" s="71"/>
      <c r="N33" s="92">
        <v>8.9</v>
      </c>
      <c r="O33" s="71"/>
      <c r="P33" s="92">
        <v>9.1</v>
      </c>
      <c r="Q33" s="47"/>
      <c r="R33" s="71"/>
      <c r="S33" s="92">
        <v>9.1999999999999993</v>
      </c>
      <c r="T33" s="71"/>
      <c r="U33" s="92">
        <v>7.7</v>
      </c>
      <c r="V33" s="71"/>
      <c r="W33" s="92">
        <v>7.7</v>
      </c>
      <c r="X33" s="47"/>
      <c r="Y33" s="47"/>
      <c r="Z33" s="47"/>
      <c r="AA33" s="71"/>
      <c r="AB33" s="9">
        <v>7.8</v>
      </c>
      <c r="AC33" s="78">
        <v>8</v>
      </c>
      <c r="AD33" s="47"/>
      <c r="AE33" s="71"/>
      <c r="AF33" s="10">
        <v>8.1999999999999993</v>
      </c>
    </row>
    <row r="34" spans="5:32" ht="20.25" customHeight="1" x14ac:dyDescent="0.25">
      <c r="E34" s="73" t="s">
        <v>940</v>
      </c>
      <c r="F34" s="47"/>
      <c r="G34" s="47"/>
      <c r="H34" s="47"/>
      <c r="I34" s="74"/>
      <c r="J34" s="90">
        <v>0.4</v>
      </c>
      <c r="K34" s="71"/>
      <c r="L34" s="90">
        <v>0.4</v>
      </c>
      <c r="M34" s="71"/>
      <c r="N34" s="90">
        <v>0.4</v>
      </c>
      <c r="O34" s="71"/>
      <c r="P34" s="90">
        <v>0.5</v>
      </c>
      <c r="Q34" s="47"/>
      <c r="R34" s="71"/>
      <c r="S34" s="90">
        <v>0.5</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1082</v>
      </c>
      <c r="K35" s="71"/>
      <c r="L35" s="90" t="s">
        <v>1082</v>
      </c>
      <c r="M35" s="71"/>
      <c r="N35" s="90" t="s">
        <v>1082</v>
      </c>
      <c r="O35" s="71"/>
      <c r="P35" s="90" t="s">
        <v>1082</v>
      </c>
      <c r="Q35" s="47"/>
      <c r="R35" s="71"/>
      <c r="S35" s="90" t="s">
        <v>1082</v>
      </c>
      <c r="T35" s="71"/>
      <c r="U35" s="90" t="s">
        <v>1082</v>
      </c>
      <c r="V35" s="71"/>
      <c r="W35" s="90" t="s">
        <v>1082</v>
      </c>
      <c r="X35" s="47"/>
      <c r="Y35" s="47"/>
      <c r="Z35" s="47"/>
      <c r="AA35" s="71"/>
      <c r="AB35" s="5" t="s">
        <v>1082</v>
      </c>
      <c r="AC35" s="75" t="s">
        <v>1082</v>
      </c>
      <c r="AD35" s="47"/>
      <c r="AE35" s="71"/>
      <c r="AF35" s="6" t="s">
        <v>1082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0.9</v>
      </c>
      <c r="K39" s="71"/>
      <c r="L39" s="89">
        <v>0.9</v>
      </c>
      <c r="M39" s="71"/>
      <c r="N39" s="89">
        <v>0.9</v>
      </c>
      <c r="O39" s="71"/>
      <c r="P39" s="89">
        <v>0.9</v>
      </c>
      <c r="Q39" s="47"/>
      <c r="R39" s="71"/>
      <c r="S39" s="89">
        <v>0.9</v>
      </c>
      <c r="T39" s="71"/>
      <c r="U39" s="89">
        <v>0.9</v>
      </c>
      <c r="V39" s="71"/>
      <c r="W39" s="89">
        <v>0.9</v>
      </c>
      <c r="X39" s="47"/>
      <c r="Y39" s="47"/>
      <c r="Z39" s="47"/>
      <c r="AA39" s="71"/>
      <c r="AB39" s="3">
        <v>0.9</v>
      </c>
      <c r="AC39" s="72">
        <v>0.9</v>
      </c>
      <c r="AD39" s="47"/>
      <c r="AE39" s="71"/>
      <c r="AF39" s="4">
        <v>0.9</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qE0f1v2PLtDUxQkzpvS34f+c9XW/32gtCAK641PpMPlXvqLAHqcg/yotPYSlEFM8U/DmAICufyU1GD0F6yj4Lg==" saltValue="3zIYNAfc6ZFlJHa41VRxF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BC90840-7CBB-453D-A7EE-952AAEA226A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HOWA - Howard (66/11kV)</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1496</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1497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1498</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1499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1500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20</v>
      </c>
      <c r="K26" s="71"/>
      <c r="L26" s="89">
        <v>20</v>
      </c>
      <c r="M26" s="71"/>
      <c r="N26" s="89">
        <v>20</v>
      </c>
      <c r="O26" s="71"/>
      <c r="P26" s="89">
        <v>20</v>
      </c>
      <c r="Q26" s="47"/>
      <c r="R26" s="71"/>
      <c r="S26" s="89">
        <v>20</v>
      </c>
      <c r="T26" s="71"/>
      <c r="U26" s="89">
        <v>22.9</v>
      </c>
      <c r="V26" s="71"/>
      <c r="W26" s="89">
        <v>22.9</v>
      </c>
      <c r="X26" s="47"/>
      <c r="Y26" s="47"/>
      <c r="Z26" s="47"/>
      <c r="AA26" s="71"/>
      <c r="AB26" s="3">
        <v>22.9</v>
      </c>
      <c r="AC26" s="72">
        <v>22.9</v>
      </c>
      <c r="AD26" s="47"/>
      <c r="AE26" s="71"/>
      <c r="AF26" s="4">
        <v>22.9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4.0999999999999996</v>
      </c>
      <c r="K28" s="71"/>
      <c r="L28" s="89">
        <v>4.0999999999999996</v>
      </c>
      <c r="M28" s="71"/>
      <c r="N28" s="89">
        <v>4.0999999999999996</v>
      </c>
      <c r="O28" s="71"/>
      <c r="P28" s="89">
        <v>4.0999999999999996</v>
      </c>
      <c r="Q28" s="47"/>
      <c r="R28" s="71"/>
      <c r="S28" s="89">
        <v>4.0999999999999996</v>
      </c>
      <c r="T28" s="71"/>
      <c r="U28" s="89">
        <v>2.8</v>
      </c>
      <c r="V28" s="71"/>
      <c r="W28" s="89">
        <v>2.8</v>
      </c>
      <c r="X28" s="47"/>
      <c r="Y28" s="47"/>
      <c r="Z28" s="47"/>
      <c r="AA28" s="71"/>
      <c r="AB28" s="3">
        <v>2.8</v>
      </c>
      <c r="AC28" s="72">
        <v>2.8</v>
      </c>
      <c r="AD28" s="47"/>
      <c r="AE28" s="71"/>
      <c r="AF28" s="4">
        <v>2.8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0.97399999999999998</v>
      </c>
      <c r="K31" s="71"/>
      <c r="L31" s="91">
        <v>0.97399999999999998</v>
      </c>
      <c r="M31" s="71"/>
      <c r="N31" s="91">
        <v>0.97399999999999998</v>
      </c>
      <c r="O31" s="71"/>
      <c r="P31" s="91">
        <v>0.97399999999999998</v>
      </c>
      <c r="Q31" s="47"/>
      <c r="R31" s="71"/>
      <c r="S31" s="91">
        <v>0.97399999999999998</v>
      </c>
      <c r="T31" s="71"/>
      <c r="U31" s="91">
        <v>0.92400000000000004</v>
      </c>
      <c r="V31" s="71"/>
      <c r="W31" s="91">
        <v>0.92400000000000004</v>
      </c>
      <c r="X31" s="47"/>
      <c r="Y31" s="47"/>
      <c r="Z31" s="47"/>
      <c r="AA31" s="71"/>
      <c r="AB31" s="7">
        <v>0.92400000000000004</v>
      </c>
      <c r="AC31" s="76">
        <v>0.92400000000000004</v>
      </c>
      <c r="AD31" s="47"/>
      <c r="AE31" s="71"/>
      <c r="AF31" s="8">
        <v>0.92400000000000004</v>
      </c>
    </row>
    <row r="32" spans="4:32" ht="13.15" customHeight="1" x14ac:dyDescent="0.25">
      <c r="E32" s="73" t="s">
        <v>42</v>
      </c>
      <c r="F32" s="47"/>
      <c r="G32" s="47"/>
      <c r="H32" s="47"/>
      <c r="I32" s="74"/>
      <c r="J32" s="89">
        <v>11.4</v>
      </c>
      <c r="K32" s="71"/>
      <c r="L32" s="89">
        <v>11.4</v>
      </c>
      <c r="M32" s="71"/>
      <c r="N32" s="89">
        <v>11.4</v>
      </c>
      <c r="O32" s="71"/>
      <c r="P32" s="89">
        <v>11.4</v>
      </c>
      <c r="Q32" s="47"/>
      <c r="R32" s="71"/>
      <c r="S32" s="89">
        <v>11.4</v>
      </c>
      <c r="T32" s="71"/>
      <c r="U32" s="89">
        <v>11.4</v>
      </c>
      <c r="V32" s="71"/>
      <c r="W32" s="89">
        <v>11.4</v>
      </c>
      <c r="X32" s="47"/>
      <c r="Y32" s="47"/>
      <c r="Z32" s="47"/>
      <c r="AA32" s="71"/>
      <c r="AB32" s="3">
        <v>11.4</v>
      </c>
      <c r="AC32" s="72">
        <v>11.4</v>
      </c>
      <c r="AD32" s="47"/>
      <c r="AE32" s="71"/>
      <c r="AF32" s="4">
        <v>11.4</v>
      </c>
    </row>
    <row r="33" spans="5:32" ht="13.15" customHeight="1" x14ac:dyDescent="0.25">
      <c r="E33" s="77" t="s">
        <v>46</v>
      </c>
      <c r="F33" s="47"/>
      <c r="G33" s="47"/>
      <c r="H33" s="47"/>
      <c r="I33" s="74"/>
      <c r="J33" s="92">
        <v>3.9</v>
      </c>
      <c r="K33" s="71"/>
      <c r="L33" s="92">
        <v>3.9</v>
      </c>
      <c r="M33" s="71"/>
      <c r="N33" s="92">
        <v>3.9</v>
      </c>
      <c r="O33" s="71"/>
      <c r="P33" s="92">
        <v>3.9</v>
      </c>
      <c r="Q33" s="47"/>
      <c r="R33" s="71"/>
      <c r="S33" s="92">
        <v>3.9</v>
      </c>
      <c r="T33" s="71"/>
      <c r="U33" s="92">
        <v>2.7</v>
      </c>
      <c r="V33" s="71"/>
      <c r="W33" s="92">
        <v>2.7</v>
      </c>
      <c r="X33" s="47"/>
      <c r="Y33" s="47"/>
      <c r="Z33" s="47"/>
      <c r="AA33" s="71"/>
      <c r="AB33" s="9">
        <v>2.7</v>
      </c>
      <c r="AC33" s="78">
        <v>2.7</v>
      </c>
      <c r="AD33" s="47"/>
      <c r="AE33" s="71"/>
      <c r="AF33" s="10">
        <v>2.7</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1336</v>
      </c>
      <c r="K35" s="71"/>
      <c r="L35" s="90" t="s">
        <v>1336</v>
      </c>
      <c r="M35" s="71"/>
      <c r="N35" s="90" t="s">
        <v>1336</v>
      </c>
      <c r="O35" s="71"/>
      <c r="P35" s="90" t="s">
        <v>1336</v>
      </c>
      <c r="Q35" s="47"/>
      <c r="R35" s="71"/>
      <c r="S35" s="90" t="s">
        <v>1336</v>
      </c>
      <c r="T35" s="71"/>
      <c r="U35" s="90" t="s">
        <v>1336</v>
      </c>
      <c r="V35" s="71"/>
      <c r="W35" s="90" t="s">
        <v>1336</v>
      </c>
      <c r="X35" s="47"/>
      <c r="Y35" s="47"/>
      <c r="Z35" s="47"/>
      <c r="AA35" s="71"/>
      <c r="AB35" s="5" t="s">
        <v>1336</v>
      </c>
      <c r="AC35" s="75" t="s">
        <v>1336</v>
      </c>
      <c r="AD35" s="47"/>
      <c r="AE35" s="71"/>
      <c r="AF35" s="6" t="s">
        <v>1336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9W7AhoWJygKJnmGmbpyu9tV4tgukatDXIisgaANh0/2ZJ7/4AG+qJ9SqCkn2VLni/8SUeUz15t56EvapnV1hA==" saltValue="DB1OPQtvu0X0DlGVBuxt4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7A39BDA-9150-481F-BF77-4E553D5F809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HUGH - Hughenden (66/33kV)</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1501</v>
      </c>
      <c r="J3" s="49"/>
      <c r="K3" s="49"/>
      <c r="L3" s="49"/>
      <c r="M3" s="49"/>
      <c r="N3" s="49"/>
      <c r="O3" s="49"/>
      <c r="P3" s="49"/>
      <c r="Q3" s="49"/>
      <c r="R3" s="49"/>
      <c r="S3" s="49"/>
      <c r="V3" s="51" t="s">
        <v>922</v>
      </c>
      <c r="W3" s="49"/>
      <c r="Y3" s="52" t="s">
        <v>996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1146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1502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1503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1.2</v>
      </c>
      <c r="K26" s="71"/>
      <c r="L26" s="89">
        <v>1.2</v>
      </c>
      <c r="M26" s="71"/>
      <c r="N26" s="89">
        <v>1.2</v>
      </c>
      <c r="O26" s="71"/>
      <c r="P26" s="89">
        <v>1.2</v>
      </c>
      <c r="Q26" s="47"/>
      <c r="R26" s="71"/>
      <c r="S26" s="89">
        <v>1.2</v>
      </c>
      <c r="T26" s="71"/>
      <c r="U26" s="89">
        <v>1.4</v>
      </c>
      <c r="V26" s="71"/>
      <c r="W26" s="89">
        <v>1.4</v>
      </c>
      <c r="X26" s="47"/>
      <c r="Y26" s="47"/>
      <c r="Z26" s="47"/>
      <c r="AA26" s="71"/>
      <c r="AB26" s="3">
        <v>1.4</v>
      </c>
      <c r="AC26" s="72">
        <v>1.4</v>
      </c>
      <c r="AD26" s="47"/>
      <c r="AE26" s="71"/>
      <c r="AF26" s="4">
        <v>1.4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0.7</v>
      </c>
      <c r="K28" s="71"/>
      <c r="L28" s="89">
        <v>0.7</v>
      </c>
      <c r="M28" s="71"/>
      <c r="N28" s="89">
        <v>0.8</v>
      </c>
      <c r="O28" s="71"/>
      <c r="P28" s="89">
        <v>0.8</v>
      </c>
      <c r="Q28" s="47"/>
      <c r="R28" s="71"/>
      <c r="S28" s="89">
        <v>0.8</v>
      </c>
      <c r="T28" s="71"/>
      <c r="U28" s="89">
        <v>0.4</v>
      </c>
      <c r="V28" s="71"/>
      <c r="W28" s="89">
        <v>0.4</v>
      </c>
      <c r="X28" s="47"/>
      <c r="Y28" s="47"/>
      <c r="Z28" s="47"/>
      <c r="AA28" s="71"/>
      <c r="AB28" s="3">
        <v>0.4</v>
      </c>
      <c r="AC28" s="72">
        <v>0.4</v>
      </c>
      <c r="AD28" s="47"/>
      <c r="AE28" s="71"/>
      <c r="AF28" s="4">
        <v>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0.94599999999999995</v>
      </c>
      <c r="K31" s="71"/>
      <c r="L31" s="91">
        <v>0.94599999999999995</v>
      </c>
      <c r="M31" s="71"/>
      <c r="N31" s="91">
        <v>0.94599999999999995</v>
      </c>
      <c r="O31" s="71"/>
      <c r="P31" s="91">
        <v>0.94599999999999995</v>
      </c>
      <c r="Q31" s="47"/>
      <c r="R31" s="71"/>
      <c r="S31" s="91">
        <v>0.94599999999999995</v>
      </c>
      <c r="T31" s="71"/>
      <c r="U31" s="91">
        <v>0.98399999999999999</v>
      </c>
      <c r="V31" s="71"/>
      <c r="W31" s="91">
        <v>0.98399999999999999</v>
      </c>
      <c r="X31" s="47"/>
      <c r="Y31" s="47"/>
      <c r="Z31" s="47"/>
      <c r="AA31" s="71"/>
      <c r="AB31" s="7">
        <v>0.98399999999999999</v>
      </c>
      <c r="AC31" s="76">
        <v>0.98399999999999999</v>
      </c>
      <c r="AD31" s="47"/>
      <c r="AE31" s="71"/>
      <c r="AF31" s="8">
        <v>0.98399999999999999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0.7</v>
      </c>
      <c r="K33" s="71"/>
      <c r="L33" s="92">
        <v>0.7</v>
      </c>
      <c r="M33" s="71"/>
      <c r="N33" s="92">
        <v>0.7</v>
      </c>
      <c r="O33" s="71"/>
      <c r="P33" s="92">
        <v>0.7</v>
      </c>
      <c r="Q33" s="47"/>
      <c r="R33" s="71"/>
      <c r="S33" s="92">
        <v>0.7</v>
      </c>
      <c r="T33" s="71"/>
      <c r="U33" s="92">
        <v>0.4</v>
      </c>
      <c r="V33" s="71"/>
      <c r="W33" s="92">
        <v>0.4</v>
      </c>
      <c r="X33" s="47"/>
      <c r="Y33" s="47"/>
      <c r="Z33" s="47"/>
      <c r="AA33" s="71"/>
      <c r="AB33" s="9">
        <v>0.4</v>
      </c>
      <c r="AC33" s="78">
        <v>0.4</v>
      </c>
      <c r="AD33" s="47"/>
      <c r="AE33" s="71"/>
      <c r="AF33" s="10">
        <v>0.4</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89">
        <v>0.7</v>
      </c>
      <c r="K36" s="71"/>
      <c r="L36" s="89">
        <v>0.7</v>
      </c>
      <c r="M36" s="71"/>
      <c r="N36" s="89">
        <v>0.7</v>
      </c>
      <c r="O36" s="71"/>
      <c r="P36" s="89">
        <v>0.7</v>
      </c>
      <c r="Q36" s="47"/>
      <c r="R36" s="71"/>
      <c r="S36" s="89">
        <v>0.7</v>
      </c>
      <c r="T36" s="71"/>
      <c r="U36" s="89">
        <v>0.4</v>
      </c>
      <c r="V36" s="71"/>
      <c r="W36" s="89">
        <v>0.4</v>
      </c>
      <c r="X36" s="47"/>
      <c r="Y36" s="47"/>
      <c r="Z36" s="47"/>
      <c r="AA36" s="71"/>
      <c r="AB36" s="3">
        <v>0.4</v>
      </c>
      <c r="AC36" s="72">
        <v>0.4</v>
      </c>
      <c r="AD36" s="47"/>
      <c r="AE36" s="71"/>
      <c r="AF36" s="4">
        <v>0.4</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0.9</v>
      </c>
      <c r="K39" s="71"/>
      <c r="L39" s="89">
        <v>0.9</v>
      </c>
      <c r="M39" s="71"/>
      <c r="N39" s="89">
        <v>0.9</v>
      </c>
      <c r="O39" s="71"/>
      <c r="P39" s="89">
        <v>0.9</v>
      </c>
      <c r="Q39" s="47"/>
      <c r="R39" s="71"/>
      <c r="S39" s="89">
        <v>0.9</v>
      </c>
      <c r="T39" s="71"/>
      <c r="U39" s="89">
        <v>0.9</v>
      </c>
      <c r="V39" s="71"/>
      <c r="W39" s="89">
        <v>0.9</v>
      </c>
      <c r="X39" s="47"/>
      <c r="Y39" s="47"/>
      <c r="Z39" s="47"/>
      <c r="AA39" s="71"/>
      <c r="AB39" s="3">
        <v>0.9</v>
      </c>
      <c r="AC39" s="72">
        <v>0.9</v>
      </c>
      <c r="AD39" s="47"/>
      <c r="AE39" s="71"/>
      <c r="AF39" s="4">
        <v>0.9</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0+w+fi65BMgU77mvLHcHWOBgwoLGkMXIwilDk1KWK04Jn+yJ1CUOUxIS87Rvdy2EIEk/ssBxph8QNfX4PMSsg==" saltValue="qUOrZQQYF4KRVomB48HN5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4626408-9F6B-40C1-BDDB-8ED4CB5AF10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ILBI - Ilbilbie (33/11kV)</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1504</v>
      </c>
      <c r="J3" s="49"/>
      <c r="K3" s="49"/>
      <c r="L3" s="49"/>
      <c r="M3" s="49"/>
      <c r="N3" s="49"/>
      <c r="O3" s="49"/>
      <c r="P3" s="49"/>
      <c r="Q3" s="49"/>
      <c r="R3" s="49"/>
      <c r="S3" s="49"/>
      <c r="V3" s="51" t="s">
        <v>922</v>
      </c>
      <c r="W3" s="49"/>
      <c r="Y3" s="52" t="s">
        <v>1002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1505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1506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26.7</v>
      </c>
      <c r="K26" s="71"/>
      <c r="L26" s="89">
        <v>26.7</v>
      </c>
      <c r="M26" s="71"/>
      <c r="N26" s="89">
        <v>26.7</v>
      </c>
      <c r="O26" s="71"/>
      <c r="P26" s="89">
        <v>26.7</v>
      </c>
      <c r="Q26" s="47"/>
      <c r="R26" s="71"/>
      <c r="S26" s="89">
        <v>26.7</v>
      </c>
      <c r="T26" s="71"/>
      <c r="U26" s="89">
        <v>28.1</v>
      </c>
      <c r="V26" s="71"/>
      <c r="W26" s="89">
        <v>28.1</v>
      </c>
      <c r="X26" s="47"/>
      <c r="Y26" s="47"/>
      <c r="Z26" s="47"/>
      <c r="AA26" s="71"/>
      <c r="AB26" s="3">
        <v>28.1</v>
      </c>
      <c r="AC26" s="72">
        <v>28.1</v>
      </c>
      <c r="AD26" s="47"/>
      <c r="AE26" s="71"/>
      <c r="AF26" s="4">
        <v>28.1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13.6</v>
      </c>
      <c r="K28" s="71"/>
      <c r="L28" s="89">
        <v>13.5</v>
      </c>
      <c r="M28" s="71"/>
      <c r="N28" s="89">
        <v>13.4</v>
      </c>
      <c r="O28" s="71"/>
      <c r="P28" s="89">
        <v>13.4</v>
      </c>
      <c r="Q28" s="47"/>
      <c r="R28" s="71"/>
      <c r="S28" s="89">
        <v>13.4</v>
      </c>
      <c r="T28" s="71"/>
      <c r="U28" s="89">
        <v>8.1999999999999993</v>
      </c>
      <c r="V28" s="71"/>
      <c r="W28" s="89">
        <v>8.1999999999999993</v>
      </c>
      <c r="X28" s="47"/>
      <c r="Y28" s="47"/>
      <c r="Z28" s="47"/>
      <c r="AA28" s="71"/>
      <c r="AB28" s="3">
        <v>8.1</v>
      </c>
      <c r="AC28" s="72">
        <v>8.1</v>
      </c>
      <c r="AD28" s="47"/>
      <c r="AE28" s="71"/>
      <c r="AF28" s="4">
        <v>8.1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0.98</v>
      </c>
      <c r="V31" s="71"/>
      <c r="W31" s="91">
        <v>0.98</v>
      </c>
      <c r="X31" s="47"/>
      <c r="Y31" s="47"/>
      <c r="Z31" s="47"/>
      <c r="AA31" s="71"/>
      <c r="AB31" s="7">
        <v>0.98</v>
      </c>
      <c r="AC31" s="76">
        <v>0.98</v>
      </c>
      <c r="AD31" s="47"/>
      <c r="AE31" s="71"/>
      <c r="AF31" s="8">
        <v>0.98</v>
      </c>
    </row>
    <row r="32" spans="4:32" ht="13.15" customHeight="1" x14ac:dyDescent="0.25">
      <c r="E32" s="73" t="s">
        <v>42</v>
      </c>
      <c r="F32" s="47"/>
      <c r="G32" s="47"/>
      <c r="H32" s="47"/>
      <c r="I32" s="74"/>
      <c r="J32" s="89">
        <v>14.1</v>
      </c>
      <c r="K32" s="71"/>
      <c r="L32" s="89">
        <v>14.1</v>
      </c>
      <c r="M32" s="71"/>
      <c r="N32" s="89">
        <v>14.1</v>
      </c>
      <c r="O32" s="71"/>
      <c r="P32" s="89">
        <v>14.1</v>
      </c>
      <c r="Q32" s="47"/>
      <c r="R32" s="71"/>
      <c r="S32" s="89">
        <v>14.1</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11.7</v>
      </c>
      <c r="K33" s="71"/>
      <c r="L33" s="92">
        <v>11.6</v>
      </c>
      <c r="M33" s="71"/>
      <c r="N33" s="92">
        <v>11.6</v>
      </c>
      <c r="O33" s="71"/>
      <c r="P33" s="92">
        <v>11.6</v>
      </c>
      <c r="Q33" s="47"/>
      <c r="R33" s="71"/>
      <c r="S33" s="92">
        <v>11.6</v>
      </c>
      <c r="T33" s="71"/>
      <c r="U33" s="92">
        <v>8</v>
      </c>
      <c r="V33" s="71"/>
      <c r="W33" s="92">
        <v>8</v>
      </c>
      <c r="X33" s="47"/>
      <c r="Y33" s="47"/>
      <c r="Z33" s="47"/>
      <c r="AA33" s="71"/>
      <c r="AB33" s="9">
        <v>7.9</v>
      </c>
      <c r="AC33" s="78">
        <v>7.9</v>
      </c>
      <c r="AD33" s="47"/>
      <c r="AE33" s="71"/>
      <c r="AF33" s="10">
        <v>7.9</v>
      </c>
    </row>
    <row r="34" spans="5:32" ht="20.25" customHeight="1" x14ac:dyDescent="0.25">
      <c r="E34" s="73" t="s">
        <v>940</v>
      </c>
      <c r="F34" s="47"/>
      <c r="G34" s="47"/>
      <c r="H34" s="47"/>
      <c r="I34" s="74"/>
      <c r="J34" s="90">
        <v>0.6</v>
      </c>
      <c r="K34" s="71"/>
      <c r="L34" s="90">
        <v>0.6</v>
      </c>
      <c r="M34" s="71"/>
      <c r="N34" s="90">
        <v>0.6</v>
      </c>
      <c r="O34" s="71"/>
      <c r="P34" s="90">
        <v>0.6</v>
      </c>
      <c r="Q34" s="47"/>
      <c r="R34" s="71"/>
      <c r="S34" s="90">
        <v>0.6</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1507</v>
      </c>
      <c r="K35" s="71"/>
      <c r="L35" s="90" t="s">
        <v>1507</v>
      </c>
      <c r="M35" s="71"/>
      <c r="N35" s="90" t="s">
        <v>1507</v>
      </c>
      <c r="O35" s="71"/>
      <c r="P35" s="90" t="s">
        <v>1507</v>
      </c>
      <c r="Q35" s="47"/>
      <c r="R35" s="71"/>
      <c r="S35" s="90" t="s">
        <v>1507</v>
      </c>
      <c r="T35" s="71"/>
      <c r="U35" s="90" t="s">
        <v>1507</v>
      </c>
      <c r="V35" s="71"/>
      <c r="W35" s="90" t="s">
        <v>1507</v>
      </c>
      <c r="X35" s="47"/>
      <c r="Y35" s="47"/>
      <c r="Z35" s="47"/>
      <c r="AA35" s="71"/>
      <c r="AB35" s="5" t="s">
        <v>1507</v>
      </c>
      <c r="AC35" s="75" t="s">
        <v>1507</v>
      </c>
      <c r="AD35" s="47"/>
      <c r="AE35" s="71"/>
      <c r="AF35" s="6" t="s">
        <v>1507</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q/sI6smUNmJdaonMPjKGpF0LCgPQFPPHTGJNV8EV5q2D9ZgAjxjrz1tN+fQPwUvbMU5/Mr2kVYT1+/0Z+F2YxQ==" saltValue="1GsqEzVugSXJDDDPzI7gf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7294D16-6F39-4AEA-9DAD-EDD67C4F37A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INGH - Ingham (66/11kV)</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995</v>
      </c>
      <c r="J3" s="49"/>
      <c r="K3" s="49"/>
      <c r="L3" s="49"/>
      <c r="M3" s="49"/>
      <c r="N3" s="49"/>
      <c r="O3" s="49"/>
      <c r="P3" s="49"/>
      <c r="Q3" s="49"/>
      <c r="R3" s="49"/>
      <c r="S3" s="49"/>
      <c r="V3" s="51" t="s">
        <v>922</v>
      </c>
      <c r="W3" s="49"/>
      <c r="Y3" s="52" t="s">
        <v>996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997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998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999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v>
      </c>
      <c r="K26" s="71"/>
      <c r="L26" s="89">
        <v>7</v>
      </c>
      <c r="M26" s="71"/>
      <c r="N26" s="89">
        <v>7</v>
      </c>
      <c r="O26" s="71"/>
      <c r="P26" s="89">
        <v>7</v>
      </c>
      <c r="Q26" s="47"/>
      <c r="R26" s="71"/>
      <c r="S26" s="89">
        <v>7</v>
      </c>
      <c r="T26" s="71"/>
      <c r="U26" s="89">
        <v>7.5</v>
      </c>
      <c r="V26" s="71"/>
      <c r="W26" s="89">
        <v>7.5</v>
      </c>
      <c r="X26" s="47"/>
      <c r="Y26" s="47"/>
      <c r="Z26" s="47"/>
      <c r="AA26" s="71"/>
      <c r="AB26" s="3">
        <v>7.5</v>
      </c>
      <c r="AC26" s="72">
        <v>7.5</v>
      </c>
      <c r="AD26" s="47"/>
      <c r="AE26" s="71"/>
      <c r="AF26" s="4">
        <v>7.5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2.2999999999999998</v>
      </c>
      <c r="K28" s="71"/>
      <c r="L28" s="89">
        <v>2.2999999999999998</v>
      </c>
      <c r="M28" s="71"/>
      <c r="N28" s="89">
        <v>2.2999999999999998</v>
      </c>
      <c r="O28" s="71"/>
      <c r="P28" s="89">
        <v>2.2999999999999998</v>
      </c>
      <c r="Q28" s="47"/>
      <c r="R28" s="71"/>
      <c r="S28" s="89">
        <v>2.4</v>
      </c>
      <c r="T28" s="71"/>
      <c r="U28" s="89">
        <v>1.1000000000000001</v>
      </c>
      <c r="V28" s="71"/>
      <c r="W28" s="89">
        <v>1.1000000000000001</v>
      </c>
      <c r="X28" s="47"/>
      <c r="Y28" s="47"/>
      <c r="Z28" s="47"/>
      <c r="AA28" s="71"/>
      <c r="AB28" s="3">
        <v>1.1000000000000001</v>
      </c>
      <c r="AC28" s="72">
        <v>1.1000000000000001</v>
      </c>
      <c r="AD28" s="47"/>
      <c r="AE28" s="71"/>
      <c r="AF28" s="4">
        <v>1.2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0.94199999999999995</v>
      </c>
      <c r="K31" s="71"/>
      <c r="L31" s="91">
        <v>0.94199999999999995</v>
      </c>
      <c r="M31" s="71"/>
      <c r="N31" s="91">
        <v>0.94199999999999995</v>
      </c>
      <c r="O31" s="71"/>
      <c r="P31" s="91">
        <v>0.94199999999999995</v>
      </c>
      <c r="Q31" s="47"/>
      <c r="R31" s="71"/>
      <c r="S31" s="91">
        <v>0.94199999999999995</v>
      </c>
      <c r="T31" s="71"/>
      <c r="U31" s="91">
        <v>0.96099999999999997</v>
      </c>
      <c r="V31" s="71"/>
      <c r="W31" s="91">
        <v>0.96099999999999997</v>
      </c>
      <c r="X31" s="47"/>
      <c r="Y31" s="47"/>
      <c r="Z31" s="47"/>
      <c r="AA31" s="71"/>
      <c r="AB31" s="7">
        <v>0.96099999999999997</v>
      </c>
      <c r="AC31" s="76">
        <v>0.96099999999999997</v>
      </c>
      <c r="AD31" s="47"/>
      <c r="AE31" s="71"/>
      <c r="AF31" s="8">
        <v>0.96099999999999997</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2.2000000000000002</v>
      </c>
      <c r="K33" s="71"/>
      <c r="L33" s="92">
        <v>2.2000000000000002</v>
      </c>
      <c r="M33" s="71"/>
      <c r="N33" s="92">
        <v>2.2000000000000002</v>
      </c>
      <c r="O33" s="71"/>
      <c r="P33" s="92">
        <v>2.2000000000000002</v>
      </c>
      <c r="Q33" s="47"/>
      <c r="R33" s="71"/>
      <c r="S33" s="92">
        <v>2.2999999999999998</v>
      </c>
      <c r="T33" s="71"/>
      <c r="U33" s="92">
        <v>1.1000000000000001</v>
      </c>
      <c r="V33" s="71"/>
      <c r="W33" s="92">
        <v>1.1000000000000001</v>
      </c>
      <c r="X33" s="47"/>
      <c r="Y33" s="47"/>
      <c r="Z33" s="47"/>
      <c r="AA33" s="71"/>
      <c r="AB33" s="9">
        <v>1.1000000000000001</v>
      </c>
      <c r="AC33" s="78">
        <v>1.1000000000000001</v>
      </c>
      <c r="AD33" s="47"/>
      <c r="AE33" s="71"/>
      <c r="AF33" s="10">
        <v>1.1000000000000001</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1000</v>
      </c>
      <c r="K35" s="71"/>
      <c r="L35" s="90" t="s">
        <v>1000</v>
      </c>
      <c r="M35" s="71"/>
      <c r="N35" s="90" t="s">
        <v>1000</v>
      </c>
      <c r="O35" s="71"/>
      <c r="P35" s="90" t="s">
        <v>1000</v>
      </c>
      <c r="Q35" s="47"/>
      <c r="R35" s="71"/>
      <c r="S35" s="90" t="s">
        <v>1000</v>
      </c>
      <c r="T35" s="71"/>
      <c r="U35" s="90" t="s">
        <v>1000</v>
      </c>
      <c r="V35" s="71"/>
      <c r="W35" s="90" t="s">
        <v>1000</v>
      </c>
      <c r="X35" s="47"/>
      <c r="Y35" s="47"/>
      <c r="Z35" s="47"/>
      <c r="AA35" s="71"/>
      <c r="AB35" s="5" t="s">
        <v>1000</v>
      </c>
      <c r="AC35" s="75" t="s">
        <v>1000</v>
      </c>
      <c r="AD35" s="47"/>
      <c r="AE35" s="71"/>
      <c r="AF35" s="6" t="s">
        <v>1000</v>
      </c>
    </row>
    <row r="36" spans="5:32" ht="13.15" customHeight="1" x14ac:dyDescent="0.25">
      <c r="E36" s="73" t="s">
        <v>58</v>
      </c>
      <c r="F36" s="47"/>
      <c r="G36" s="47"/>
      <c r="H36" s="47"/>
      <c r="I36" s="74"/>
      <c r="J36" s="89">
        <v>2.2000000000000002</v>
      </c>
      <c r="K36" s="71"/>
      <c r="L36" s="89">
        <v>2.2000000000000002</v>
      </c>
      <c r="M36" s="71"/>
      <c r="N36" s="89">
        <v>2.2000000000000002</v>
      </c>
      <c r="O36" s="71"/>
      <c r="P36" s="89">
        <v>2.2000000000000002</v>
      </c>
      <c r="Q36" s="47"/>
      <c r="R36" s="71"/>
      <c r="S36" s="89">
        <v>2.2999999999999998</v>
      </c>
      <c r="T36" s="71"/>
      <c r="U36" s="89">
        <v>1.1000000000000001</v>
      </c>
      <c r="V36" s="71"/>
      <c r="W36" s="89">
        <v>1.1000000000000001</v>
      </c>
      <c r="X36" s="47"/>
      <c r="Y36" s="47"/>
      <c r="Z36" s="47"/>
      <c r="AA36" s="71"/>
      <c r="AB36" s="3">
        <v>1.1000000000000001</v>
      </c>
      <c r="AC36" s="72">
        <v>1.1000000000000001</v>
      </c>
      <c r="AD36" s="47"/>
      <c r="AE36" s="71"/>
      <c r="AF36" s="4">
        <v>1.1000000000000001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1.9</v>
      </c>
      <c r="K39" s="71"/>
      <c r="L39" s="89">
        <v>1.9</v>
      </c>
      <c r="M39" s="71"/>
      <c r="N39" s="89">
        <v>1.9</v>
      </c>
      <c r="O39" s="71"/>
      <c r="P39" s="89">
        <v>1.9</v>
      </c>
      <c r="Q39" s="47"/>
      <c r="R39" s="71"/>
      <c r="S39" s="89">
        <v>1.9</v>
      </c>
      <c r="T39" s="71"/>
      <c r="U39" s="89">
        <v>1.9</v>
      </c>
      <c r="V39" s="71"/>
      <c r="W39" s="89">
        <v>1.9</v>
      </c>
      <c r="X39" s="47"/>
      <c r="Y39" s="47"/>
      <c r="Z39" s="47"/>
      <c r="AA39" s="71"/>
      <c r="AB39" s="3">
        <v>1.9</v>
      </c>
      <c r="AC39" s="72">
        <v>1.9</v>
      </c>
      <c r="AD39" s="47"/>
      <c r="AE39" s="71"/>
      <c r="AF39" s="4">
        <v>1.9</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nzyKEhD99/VYl2pyW584OpNDUXZOn2X+/l7QgCM9MDgRwPAqScJ6ThQIx7SRIrvMez4gj0xBE1lejzcVLbJm6w==" saltValue="O66PXdDuHrt9QG6FUZo3M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849C4E0-ED8F-4E6D-B24D-E0E8C993251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BALB - Balberra (33/11kV)</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1508</v>
      </c>
      <c r="I3" s="49"/>
      <c r="J3" s="49"/>
      <c r="K3" s="49"/>
      <c r="L3" s="49"/>
      <c r="M3" s="49"/>
      <c r="N3" s="49"/>
      <c r="O3" s="49"/>
      <c r="P3" s="49"/>
      <c r="Q3" s="49"/>
      <c r="R3" s="49"/>
      <c r="U3" s="51" t="s">
        <v>922</v>
      </c>
      <c r="V3" s="49"/>
      <c r="X3" s="52" t="s">
        <v>1509</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1016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1510</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1511</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1512</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134</v>
      </c>
      <c r="J24" s="71"/>
      <c r="K24" s="89">
        <v>134</v>
      </c>
      <c r="L24" s="71"/>
      <c r="M24" s="89">
        <v>134</v>
      </c>
      <c r="N24" s="71"/>
      <c r="O24" s="89">
        <v>134</v>
      </c>
      <c r="P24" s="47"/>
      <c r="Q24" s="71"/>
      <c r="R24" s="89">
        <v>134</v>
      </c>
      <c r="S24" s="71"/>
      <c r="T24" s="89">
        <v>145</v>
      </c>
      <c r="U24" s="71"/>
      <c r="V24" s="89">
        <v>145</v>
      </c>
      <c r="W24" s="47"/>
      <c r="X24" s="47"/>
      <c r="Y24" s="47"/>
      <c r="Z24" s="71"/>
      <c r="AA24" s="3">
        <v>145</v>
      </c>
      <c r="AB24" s="72">
        <v>145</v>
      </c>
      <c r="AC24" s="47"/>
      <c r="AD24" s="71"/>
      <c r="AE24" s="4">
        <v>145</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6.7</v>
      </c>
      <c r="U25" s="71"/>
      <c r="V25" s="89">
        <v>6.7</v>
      </c>
      <c r="W25" s="47"/>
      <c r="X25" s="47"/>
      <c r="Y25" s="47"/>
      <c r="Z25" s="71"/>
      <c r="AA25" s="3">
        <v>6.7</v>
      </c>
      <c r="AB25" s="72">
        <v>6.7</v>
      </c>
      <c r="AC25" s="47"/>
      <c r="AD25" s="71"/>
      <c r="AE25" s="4">
        <v>6.7</v>
      </c>
    </row>
    <row r="26" spans="4:31" ht="13.15" customHeight="1" x14ac:dyDescent="0.25">
      <c r="E26" s="73" t="s">
        <v>25</v>
      </c>
      <c r="F26" s="47"/>
      <c r="G26" s="47"/>
      <c r="H26" s="74"/>
      <c r="I26" s="89">
        <v>58.4</v>
      </c>
      <c r="J26" s="71"/>
      <c r="K26" s="89">
        <v>59.7</v>
      </c>
      <c r="L26" s="71"/>
      <c r="M26" s="89">
        <v>60.8</v>
      </c>
      <c r="N26" s="71"/>
      <c r="O26" s="89">
        <v>61.4</v>
      </c>
      <c r="P26" s="47"/>
      <c r="Q26" s="71"/>
      <c r="R26" s="89">
        <v>62</v>
      </c>
      <c r="S26" s="71"/>
      <c r="T26" s="89">
        <v>37.299999999999997</v>
      </c>
      <c r="U26" s="71"/>
      <c r="V26" s="89">
        <v>38</v>
      </c>
      <c r="W26" s="47"/>
      <c r="X26" s="47"/>
      <c r="Y26" s="47"/>
      <c r="Z26" s="71"/>
      <c r="AA26" s="3">
        <v>38.5</v>
      </c>
      <c r="AB26" s="72">
        <v>39</v>
      </c>
      <c r="AC26" s="47"/>
      <c r="AD26" s="71"/>
      <c r="AE26" s="4">
        <v>39.4</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0.99099999999999999</v>
      </c>
      <c r="J29" s="71"/>
      <c r="K29" s="91">
        <v>0.99099999999999999</v>
      </c>
      <c r="L29" s="71"/>
      <c r="M29" s="91">
        <v>0.99099999999999999</v>
      </c>
      <c r="N29" s="71"/>
      <c r="O29" s="91">
        <v>0.99099999999999999</v>
      </c>
      <c r="P29" s="47"/>
      <c r="Q29" s="71"/>
      <c r="R29" s="91">
        <v>0.99099999999999999</v>
      </c>
      <c r="S29" s="71"/>
      <c r="T29" s="91">
        <v>0.998</v>
      </c>
      <c r="U29" s="71"/>
      <c r="V29" s="91">
        <v>0.998</v>
      </c>
      <c r="W29" s="47"/>
      <c r="X29" s="47"/>
      <c r="Y29" s="47"/>
      <c r="Z29" s="71"/>
      <c r="AA29" s="7">
        <v>0.998</v>
      </c>
      <c r="AB29" s="76">
        <v>0.998</v>
      </c>
      <c r="AC29" s="47"/>
      <c r="AD29" s="71"/>
      <c r="AE29" s="8">
        <v>0.998</v>
      </c>
    </row>
    <row r="30" spans="4:31" ht="13.15" customHeight="1" x14ac:dyDescent="0.25">
      <c r="E30" s="73" t="s">
        <v>42</v>
      </c>
      <c r="F30" s="47"/>
      <c r="G30" s="47"/>
      <c r="H30" s="74"/>
      <c r="I30" s="89">
        <v>75.3</v>
      </c>
      <c r="J30" s="71"/>
      <c r="K30" s="89">
        <v>75.3</v>
      </c>
      <c r="L30" s="71"/>
      <c r="M30" s="89">
        <v>75.3</v>
      </c>
      <c r="N30" s="71"/>
      <c r="O30" s="89">
        <v>75.3</v>
      </c>
      <c r="P30" s="47"/>
      <c r="Q30" s="71"/>
      <c r="R30" s="89">
        <v>75.3</v>
      </c>
      <c r="S30" s="71"/>
      <c r="T30" s="89">
        <v>77.8</v>
      </c>
      <c r="U30" s="71"/>
      <c r="V30" s="89">
        <v>77.8</v>
      </c>
      <c r="W30" s="47"/>
      <c r="X30" s="47"/>
      <c r="Y30" s="47"/>
      <c r="Z30" s="71"/>
      <c r="AA30" s="3">
        <v>77.8</v>
      </c>
      <c r="AB30" s="72">
        <v>77.8</v>
      </c>
      <c r="AC30" s="47"/>
      <c r="AD30" s="71"/>
      <c r="AE30" s="4">
        <v>77.8</v>
      </c>
    </row>
    <row r="31" spans="4:31" ht="13.15" customHeight="1" x14ac:dyDescent="0.25">
      <c r="E31" s="77" t="s">
        <v>46</v>
      </c>
      <c r="F31" s="47"/>
      <c r="G31" s="47"/>
      <c r="H31" s="74"/>
      <c r="I31" s="92">
        <v>55.5</v>
      </c>
      <c r="J31" s="71"/>
      <c r="K31" s="92">
        <v>56.8</v>
      </c>
      <c r="L31" s="71"/>
      <c r="M31" s="92">
        <v>57.9</v>
      </c>
      <c r="N31" s="71"/>
      <c r="O31" s="92">
        <v>58.4</v>
      </c>
      <c r="P31" s="47"/>
      <c r="Q31" s="71"/>
      <c r="R31" s="92">
        <v>59</v>
      </c>
      <c r="S31" s="71"/>
      <c r="T31" s="92">
        <v>35.700000000000003</v>
      </c>
      <c r="U31" s="71"/>
      <c r="V31" s="92">
        <v>36.4</v>
      </c>
      <c r="W31" s="47"/>
      <c r="X31" s="47"/>
      <c r="Y31" s="47"/>
      <c r="Z31" s="71"/>
      <c r="AA31" s="9">
        <v>36.9</v>
      </c>
      <c r="AB31" s="78">
        <v>37.299999999999997</v>
      </c>
      <c r="AC31" s="47"/>
      <c r="AD31" s="71"/>
      <c r="AE31" s="10">
        <v>37.700000000000003</v>
      </c>
    </row>
    <row r="32" spans="4:31" ht="20.25" customHeight="1" x14ac:dyDescent="0.25">
      <c r="E32" s="73" t="s">
        <v>940</v>
      </c>
      <c r="F32" s="47"/>
      <c r="G32" s="47"/>
      <c r="H32" s="74"/>
      <c r="I32" s="90">
        <v>2.8</v>
      </c>
      <c r="J32" s="71"/>
      <c r="K32" s="90">
        <v>2.8</v>
      </c>
      <c r="L32" s="71"/>
      <c r="M32" s="90">
        <v>2.9</v>
      </c>
      <c r="N32" s="71"/>
      <c r="O32" s="90">
        <v>2.9</v>
      </c>
      <c r="P32" s="47"/>
      <c r="Q32" s="71"/>
      <c r="R32" s="90">
        <v>3</v>
      </c>
      <c r="S32" s="71"/>
      <c r="T32" s="90">
        <v>1.8</v>
      </c>
      <c r="U32" s="71"/>
      <c r="V32" s="90">
        <v>1.8</v>
      </c>
      <c r="W32" s="47"/>
      <c r="X32" s="47"/>
      <c r="Y32" s="47"/>
      <c r="Z32" s="71"/>
      <c r="AA32" s="5">
        <v>1.8</v>
      </c>
      <c r="AB32" s="75">
        <v>1.9</v>
      </c>
      <c r="AC32" s="47"/>
      <c r="AD32" s="71"/>
      <c r="AE32" s="6">
        <v>1.9</v>
      </c>
    </row>
    <row r="33" spans="5:31" ht="20.25" customHeight="1" x14ac:dyDescent="0.25">
      <c r="E33" s="73" t="s">
        <v>941</v>
      </c>
      <c r="F33" s="47"/>
      <c r="G33" s="47"/>
      <c r="H33" s="74"/>
      <c r="I33" s="90" t="s">
        <v>1102</v>
      </c>
      <c r="J33" s="71"/>
      <c r="K33" s="90" t="s">
        <v>1102</v>
      </c>
      <c r="L33" s="71"/>
      <c r="M33" s="90" t="s">
        <v>1102</v>
      </c>
      <c r="N33" s="71"/>
      <c r="O33" s="90" t="s">
        <v>1102</v>
      </c>
      <c r="P33" s="47"/>
      <c r="Q33" s="71"/>
      <c r="R33" s="90" t="s">
        <v>1102</v>
      </c>
      <c r="S33" s="71"/>
      <c r="T33" s="90" t="s">
        <v>1102</v>
      </c>
      <c r="U33" s="71"/>
      <c r="V33" s="90" t="s">
        <v>1102</v>
      </c>
      <c r="W33" s="47"/>
      <c r="X33" s="47"/>
      <c r="Y33" s="47"/>
      <c r="Z33" s="71"/>
      <c r="AA33" s="5" t="s">
        <v>1102</v>
      </c>
      <c r="AB33" s="75" t="s">
        <v>1102</v>
      </c>
      <c r="AC33" s="47"/>
      <c r="AD33" s="71"/>
      <c r="AE33" s="6" t="s">
        <v>1102</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0C5TXAGSFDIrnyje4FWspyaPM5FHeROia0jqS865wbeUIdtPxLMdGclC0oJ2Zj0xUdA06BPDjTI1DVXyRHDjuA==" saltValue="JAsbHXne4YYcJSXkwwQbnw=="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8841F9F8-F912-484A-97EE-5F991200192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ISIS - Isis BSP (132/66kV)</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1513</v>
      </c>
      <c r="J3" s="49"/>
      <c r="K3" s="49"/>
      <c r="L3" s="49"/>
      <c r="M3" s="49"/>
      <c r="N3" s="49"/>
      <c r="O3" s="49"/>
      <c r="P3" s="49"/>
      <c r="Q3" s="49"/>
      <c r="R3" s="49"/>
      <c r="S3" s="49"/>
      <c r="V3" s="51" t="s">
        <v>922</v>
      </c>
      <c r="W3" s="49"/>
      <c r="Y3" s="52" t="s">
        <v>1197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1514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1515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1516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3.5</v>
      </c>
      <c r="K26" s="71"/>
      <c r="L26" s="89">
        <v>3.5</v>
      </c>
      <c r="M26" s="71"/>
      <c r="N26" s="89">
        <v>3.5</v>
      </c>
      <c r="O26" s="71"/>
      <c r="P26" s="89">
        <v>3.5</v>
      </c>
      <c r="Q26" s="47"/>
      <c r="R26" s="71"/>
      <c r="S26" s="89">
        <v>3.5</v>
      </c>
      <c r="T26" s="71"/>
      <c r="U26" s="89">
        <v>3.5</v>
      </c>
      <c r="V26" s="71"/>
      <c r="W26" s="89">
        <v>3.5</v>
      </c>
      <c r="X26" s="47"/>
      <c r="Y26" s="47"/>
      <c r="Z26" s="47"/>
      <c r="AA26" s="71"/>
      <c r="AB26" s="3">
        <v>3.5</v>
      </c>
      <c r="AC26" s="72">
        <v>3.5</v>
      </c>
      <c r="AD26" s="47"/>
      <c r="AE26" s="71"/>
      <c r="AF26" s="4">
        <v>3.5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1.6</v>
      </c>
      <c r="K28" s="71"/>
      <c r="L28" s="89">
        <v>1.6</v>
      </c>
      <c r="M28" s="71"/>
      <c r="N28" s="89">
        <v>1.6</v>
      </c>
      <c r="O28" s="71"/>
      <c r="P28" s="89">
        <v>1.7</v>
      </c>
      <c r="Q28" s="47"/>
      <c r="R28" s="71"/>
      <c r="S28" s="89">
        <v>1.7</v>
      </c>
      <c r="T28" s="71"/>
      <c r="U28" s="89">
        <v>1.3</v>
      </c>
      <c r="V28" s="71"/>
      <c r="W28" s="89">
        <v>1.3</v>
      </c>
      <c r="X28" s="47"/>
      <c r="Y28" s="47"/>
      <c r="Z28" s="47"/>
      <c r="AA28" s="71"/>
      <c r="AB28" s="3">
        <v>1.3</v>
      </c>
      <c r="AC28" s="72">
        <v>1.4</v>
      </c>
      <c r="AD28" s="47"/>
      <c r="AE28" s="71"/>
      <c r="AF28" s="4">
        <v>1.4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0.98099999999999998</v>
      </c>
      <c r="K31" s="71"/>
      <c r="L31" s="91">
        <v>0.98099999999999998</v>
      </c>
      <c r="M31" s="71"/>
      <c r="N31" s="91">
        <v>0.98099999999999998</v>
      </c>
      <c r="O31" s="71"/>
      <c r="P31" s="91">
        <v>0.98099999999999998</v>
      </c>
      <c r="Q31" s="47"/>
      <c r="R31" s="71"/>
      <c r="S31" s="91">
        <v>0.98099999999999998</v>
      </c>
      <c r="T31" s="71"/>
      <c r="U31" s="91">
        <v>0.99099999999999999</v>
      </c>
      <c r="V31" s="71"/>
      <c r="W31" s="91">
        <v>0.99099999999999999</v>
      </c>
      <c r="X31" s="47"/>
      <c r="Y31" s="47"/>
      <c r="Z31" s="47"/>
      <c r="AA31" s="71"/>
      <c r="AB31" s="7">
        <v>0.99099999999999999</v>
      </c>
      <c r="AC31" s="76">
        <v>0.99099999999999999</v>
      </c>
      <c r="AD31" s="47"/>
      <c r="AE31" s="71"/>
      <c r="AF31" s="8">
        <v>0.99099999999999999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1.6</v>
      </c>
      <c r="K33" s="71"/>
      <c r="L33" s="92">
        <v>1.6</v>
      </c>
      <c r="M33" s="71"/>
      <c r="N33" s="92">
        <v>1.6</v>
      </c>
      <c r="O33" s="71"/>
      <c r="P33" s="92">
        <v>1.6</v>
      </c>
      <c r="Q33" s="47"/>
      <c r="R33" s="71"/>
      <c r="S33" s="92">
        <v>1.6</v>
      </c>
      <c r="T33" s="71"/>
      <c r="U33" s="92">
        <v>1.2</v>
      </c>
      <c r="V33" s="71"/>
      <c r="W33" s="92">
        <v>1.2</v>
      </c>
      <c r="X33" s="47"/>
      <c r="Y33" s="47"/>
      <c r="Z33" s="47"/>
      <c r="AA33" s="71"/>
      <c r="AB33" s="9">
        <v>1.2</v>
      </c>
      <c r="AC33" s="78">
        <v>1.2</v>
      </c>
      <c r="AD33" s="47"/>
      <c r="AE33" s="71"/>
      <c r="AF33" s="10">
        <v>1.2</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1102</v>
      </c>
      <c r="K35" s="71"/>
      <c r="L35" s="90" t="s">
        <v>1102</v>
      </c>
      <c r="M35" s="71"/>
      <c r="N35" s="90" t="s">
        <v>1102</v>
      </c>
      <c r="O35" s="71"/>
      <c r="P35" s="90" t="s">
        <v>1102</v>
      </c>
      <c r="Q35" s="47"/>
      <c r="R35" s="71"/>
      <c r="S35" s="90" t="s">
        <v>1102</v>
      </c>
      <c r="T35" s="71"/>
      <c r="U35" s="90" t="s">
        <v>1102</v>
      </c>
      <c r="V35" s="71"/>
      <c r="W35" s="90" t="s">
        <v>1102</v>
      </c>
      <c r="X35" s="47"/>
      <c r="Y35" s="47"/>
      <c r="Z35" s="47"/>
      <c r="AA35" s="71"/>
      <c r="AB35" s="5" t="s">
        <v>1102</v>
      </c>
      <c r="AC35" s="75" t="s">
        <v>1102</v>
      </c>
      <c r="AD35" s="47"/>
      <c r="AE35" s="71"/>
      <c r="AF35" s="6" t="s">
        <v>1102</v>
      </c>
    </row>
    <row r="36" spans="5:32" ht="13.15" customHeight="1" x14ac:dyDescent="0.25">
      <c r="E36" s="73" t="s">
        <v>58</v>
      </c>
      <c r="F36" s="47"/>
      <c r="G36" s="47"/>
      <c r="H36" s="47"/>
      <c r="I36" s="74"/>
      <c r="J36" s="89">
        <v>1.6</v>
      </c>
      <c r="K36" s="71"/>
      <c r="L36" s="89">
        <v>1.6</v>
      </c>
      <c r="M36" s="71"/>
      <c r="N36" s="89">
        <v>1.6</v>
      </c>
      <c r="O36" s="71"/>
      <c r="P36" s="89">
        <v>1.6</v>
      </c>
      <c r="Q36" s="47"/>
      <c r="R36" s="71"/>
      <c r="S36" s="89">
        <v>1.6</v>
      </c>
      <c r="T36" s="71"/>
      <c r="U36" s="89">
        <v>1.2</v>
      </c>
      <c r="V36" s="71"/>
      <c r="W36" s="89">
        <v>1.2</v>
      </c>
      <c r="X36" s="47"/>
      <c r="Y36" s="47"/>
      <c r="Z36" s="47"/>
      <c r="AA36" s="71"/>
      <c r="AB36" s="3">
        <v>1.2</v>
      </c>
      <c r="AC36" s="72">
        <v>1.2</v>
      </c>
      <c r="AD36" s="47"/>
      <c r="AE36" s="71"/>
      <c r="AF36" s="4">
        <v>1.2</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0.8</v>
      </c>
      <c r="K39" s="71"/>
      <c r="L39" s="89">
        <v>0.8</v>
      </c>
      <c r="M39" s="71"/>
      <c r="N39" s="89">
        <v>0.8</v>
      </c>
      <c r="O39" s="71"/>
      <c r="P39" s="89">
        <v>0.8</v>
      </c>
      <c r="Q39" s="47"/>
      <c r="R39" s="71"/>
      <c r="S39" s="89">
        <v>0.8</v>
      </c>
      <c r="T39" s="71"/>
      <c r="U39" s="89">
        <v>0.8</v>
      </c>
      <c r="V39" s="71"/>
      <c r="W39" s="89">
        <v>0.8</v>
      </c>
      <c r="X39" s="47"/>
      <c r="Y39" s="47"/>
      <c r="Z39" s="47"/>
      <c r="AA39" s="71"/>
      <c r="AB39" s="3">
        <v>0.8</v>
      </c>
      <c r="AC39" s="72">
        <v>0.8</v>
      </c>
      <c r="AD39" s="47"/>
      <c r="AE39" s="71"/>
      <c r="AF39" s="4">
        <v>0.8</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ssgABQeaCdflsHVlG+SHoUQZmzXL2azX8r2Yw/VZgDWLsamHjXBrTaSLO5mmrw7CQihUkWxJJB6R3TBkTBfhOQ==" saltValue="380JtZLm7ojFv9GcwYeyl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6355DDC-2A7F-4D85-926D-193989AE86A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JAND - Jandowae (33/11kV)</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1517</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1099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1518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1519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12.1</v>
      </c>
      <c r="K26" s="71"/>
      <c r="L26" s="89">
        <v>12.1</v>
      </c>
      <c r="M26" s="71"/>
      <c r="N26" s="89">
        <v>12.1</v>
      </c>
      <c r="O26" s="71"/>
      <c r="P26" s="89">
        <v>12.1</v>
      </c>
      <c r="Q26" s="47"/>
      <c r="R26" s="71"/>
      <c r="S26" s="89">
        <v>12.1</v>
      </c>
      <c r="T26" s="71"/>
      <c r="U26" s="89">
        <v>12.4</v>
      </c>
      <c r="V26" s="71"/>
      <c r="W26" s="89">
        <v>12.4</v>
      </c>
      <c r="X26" s="47"/>
      <c r="Y26" s="47"/>
      <c r="Z26" s="47"/>
      <c r="AA26" s="71"/>
      <c r="AB26" s="3">
        <v>12.4</v>
      </c>
      <c r="AC26" s="72">
        <v>12.4</v>
      </c>
      <c r="AD26" s="47"/>
      <c r="AE26" s="71"/>
      <c r="AF26" s="4">
        <v>12.4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6.2</v>
      </c>
      <c r="K28" s="71"/>
      <c r="L28" s="89">
        <v>6.2</v>
      </c>
      <c r="M28" s="71"/>
      <c r="N28" s="89">
        <v>6.3</v>
      </c>
      <c r="O28" s="71"/>
      <c r="P28" s="89">
        <v>6.3</v>
      </c>
      <c r="Q28" s="47"/>
      <c r="R28" s="71"/>
      <c r="S28" s="89">
        <v>6.3</v>
      </c>
      <c r="T28" s="71"/>
      <c r="U28" s="89">
        <v>2.4</v>
      </c>
      <c r="V28" s="71"/>
      <c r="W28" s="89">
        <v>2.4</v>
      </c>
      <c r="X28" s="47"/>
      <c r="Y28" s="47"/>
      <c r="Z28" s="47"/>
      <c r="AA28" s="71"/>
      <c r="AB28" s="3">
        <v>2.4</v>
      </c>
      <c r="AC28" s="72">
        <v>2.4</v>
      </c>
      <c r="AD28" s="47"/>
      <c r="AE28" s="71"/>
      <c r="AF28" s="4">
        <v>2.5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0.85399999999999998</v>
      </c>
      <c r="K31" s="71"/>
      <c r="L31" s="91">
        <v>0.85399999999999998</v>
      </c>
      <c r="M31" s="71"/>
      <c r="N31" s="91">
        <v>0.85399999999999998</v>
      </c>
      <c r="O31" s="71"/>
      <c r="P31" s="91">
        <v>0.85399999999999998</v>
      </c>
      <c r="Q31" s="47"/>
      <c r="R31" s="71"/>
      <c r="S31" s="91">
        <v>0.85399999999999998</v>
      </c>
      <c r="T31" s="71"/>
      <c r="U31" s="91">
        <v>0.877</v>
      </c>
      <c r="V31" s="71"/>
      <c r="W31" s="91">
        <v>0.877</v>
      </c>
      <c r="X31" s="47"/>
      <c r="Y31" s="47"/>
      <c r="Z31" s="47"/>
      <c r="AA31" s="71"/>
      <c r="AB31" s="7">
        <v>0.877</v>
      </c>
      <c r="AC31" s="76">
        <v>0.877</v>
      </c>
      <c r="AD31" s="47"/>
      <c r="AE31" s="71"/>
      <c r="AF31" s="8">
        <v>0.877</v>
      </c>
    </row>
    <row r="32" spans="4:32" ht="13.15" customHeight="1" x14ac:dyDescent="0.25">
      <c r="E32" s="73" t="s">
        <v>42</v>
      </c>
      <c r="F32" s="47"/>
      <c r="G32" s="47"/>
      <c r="H32" s="47"/>
      <c r="I32" s="74"/>
      <c r="J32" s="89">
        <v>7</v>
      </c>
      <c r="K32" s="71"/>
      <c r="L32" s="89">
        <v>7</v>
      </c>
      <c r="M32" s="71"/>
      <c r="N32" s="89">
        <v>7</v>
      </c>
      <c r="O32" s="71"/>
      <c r="P32" s="89">
        <v>7</v>
      </c>
      <c r="Q32" s="47"/>
      <c r="R32" s="71"/>
      <c r="S32" s="89">
        <v>7</v>
      </c>
      <c r="T32" s="71"/>
      <c r="U32" s="89">
        <v>7.1</v>
      </c>
      <c r="V32" s="71"/>
      <c r="W32" s="89">
        <v>7.1</v>
      </c>
      <c r="X32" s="47"/>
      <c r="Y32" s="47"/>
      <c r="Z32" s="47"/>
      <c r="AA32" s="71"/>
      <c r="AB32" s="3">
        <v>7.1</v>
      </c>
      <c r="AC32" s="72">
        <v>7.1</v>
      </c>
      <c r="AD32" s="47"/>
      <c r="AE32" s="71"/>
      <c r="AF32" s="4">
        <v>7.1</v>
      </c>
    </row>
    <row r="33" spans="5:32" ht="13.15" customHeight="1" x14ac:dyDescent="0.25">
      <c r="E33" s="77" t="s">
        <v>46</v>
      </c>
      <c r="F33" s="47"/>
      <c r="G33" s="47"/>
      <c r="H33" s="47"/>
      <c r="I33" s="74"/>
      <c r="J33" s="92">
        <v>6</v>
      </c>
      <c r="K33" s="71"/>
      <c r="L33" s="92">
        <v>6.1</v>
      </c>
      <c r="M33" s="71"/>
      <c r="N33" s="92">
        <v>6.1</v>
      </c>
      <c r="O33" s="71"/>
      <c r="P33" s="92">
        <v>6.2</v>
      </c>
      <c r="Q33" s="47"/>
      <c r="R33" s="71"/>
      <c r="S33" s="92">
        <v>6.2</v>
      </c>
      <c r="T33" s="71"/>
      <c r="U33" s="92">
        <v>2.2999999999999998</v>
      </c>
      <c r="V33" s="71"/>
      <c r="W33" s="92">
        <v>2.2999999999999998</v>
      </c>
      <c r="X33" s="47"/>
      <c r="Y33" s="47"/>
      <c r="Z33" s="47"/>
      <c r="AA33" s="71"/>
      <c r="AB33" s="9">
        <v>2.4</v>
      </c>
      <c r="AC33" s="78">
        <v>2.4</v>
      </c>
      <c r="AD33" s="47"/>
      <c r="AE33" s="71"/>
      <c r="AF33" s="10">
        <v>2.4</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1261</v>
      </c>
      <c r="K35" s="71"/>
      <c r="L35" s="90" t="s">
        <v>1261</v>
      </c>
      <c r="M35" s="71"/>
      <c r="N35" s="90" t="s">
        <v>1261</v>
      </c>
      <c r="O35" s="71"/>
      <c r="P35" s="90" t="s">
        <v>1261</v>
      </c>
      <c r="Q35" s="47"/>
      <c r="R35" s="71"/>
      <c r="S35" s="90" t="s">
        <v>1261</v>
      </c>
      <c r="T35" s="71"/>
      <c r="U35" s="90" t="s">
        <v>1261</v>
      </c>
      <c r="V35" s="71"/>
      <c r="W35" s="90" t="s">
        <v>1261</v>
      </c>
      <c r="X35" s="47"/>
      <c r="Y35" s="47"/>
      <c r="Z35" s="47"/>
      <c r="AA35" s="71"/>
      <c r="AB35" s="5" t="s">
        <v>1261</v>
      </c>
      <c r="AC35" s="75" t="s">
        <v>1261</v>
      </c>
      <c r="AD35" s="47"/>
      <c r="AE35" s="71"/>
      <c r="AF35" s="6" t="s">
        <v>1261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oK636DRF+aq+dijJiRdbTgfJnZmCPAa8V+btV8IH1w0hcH7xLCPSTI0WqHPgvvqkCVNX2AG/s3TP/zjCDbtSEA==" saltValue="yEaFct58rk8C3yDhXX5gh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C69D3F1-C004-4A1C-A306-A22BE75D86C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JARV - Jarvisfield (66/11kV)</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1520</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1521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1522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1523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7.4</v>
      </c>
      <c r="K26" s="71"/>
      <c r="L26" s="89">
        <v>7.4</v>
      </c>
      <c r="M26" s="71"/>
      <c r="N26" s="89">
        <v>7.4</v>
      </c>
      <c r="O26" s="71"/>
      <c r="P26" s="89">
        <v>7.4</v>
      </c>
      <c r="Q26" s="47"/>
      <c r="R26" s="71"/>
      <c r="S26" s="89">
        <v>7.4</v>
      </c>
      <c r="T26" s="71"/>
      <c r="U26" s="89">
        <v>8.8000000000000007</v>
      </c>
      <c r="V26" s="71"/>
      <c r="W26" s="89">
        <v>8.8000000000000007</v>
      </c>
      <c r="X26" s="47"/>
      <c r="Y26" s="47"/>
      <c r="Z26" s="47"/>
      <c r="AA26" s="71"/>
      <c r="AB26" s="3">
        <v>8.8000000000000007</v>
      </c>
      <c r="AC26" s="72">
        <v>8.8000000000000007</v>
      </c>
      <c r="AD26" s="47"/>
      <c r="AE26" s="71"/>
      <c r="AF26" s="4">
        <v>8.8000000000000007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3.1</v>
      </c>
      <c r="K28" s="71"/>
      <c r="L28" s="89">
        <v>3.1</v>
      </c>
      <c r="M28" s="71"/>
      <c r="N28" s="89">
        <v>3.1</v>
      </c>
      <c r="O28" s="71"/>
      <c r="P28" s="89">
        <v>3.1</v>
      </c>
      <c r="Q28" s="47"/>
      <c r="R28" s="71"/>
      <c r="S28" s="89">
        <v>3.1</v>
      </c>
      <c r="T28" s="71"/>
      <c r="U28" s="89">
        <v>1.7</v>
      </c>
      <c r="V28" s="71"/>
      <c r="W28" s="89">
        <v>1.6</v>
      </c>
      <c r="X28" s="47"/>
      <c r="Y28" s="47"/>
      <c r="Z28" s="47"/>
      <c r="AA28" s="71"/>
      <c r="AB28" s="3">
        <v>1.6</v>
      </c>
      <c r="AC28" s="72">
        <v>1.7</v>
      </c>
      <c r="AD28" s="47"/>
      <c r="AE28" s="71"/>
      <c r="AF28" s="4">
        <v>1.7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0.97199999999999998</v>
      </c>
      <c r="K31" s="71"/>
      <c r="L31" s="91">
        <v>0.97199999999999998</v>
      </c>
      <c r="M31" s="71"/>
      <c r="N31" s="91">
        <v>0.97199999999999998</v>
      </c>
      <c r="O31" s="71"/>
      <c r="P31" s="91">
        <v>0.97199999999999998</v>
      </c>
      <c r="Q31" s="47"/>
      <c r="R31" s="71"/>
      <c r="S31" s="91">
        <v>0.97199999999999998</v>
      </c>
      <c r="T31" s="71"/>
      <c r="U31" s="91">
        <v>0.97099999999999997</v>
      </c>
      <c r="V31" s="71"/>
      <c r="W31" s="91">
        <v>0.97099999999999997</v>
      </c>
      <c r="X31" s="47"/>
      <c r="Y31" s="47"/>
      <c r="Z31" s="47"/>
      <c r="AA31" s="71"/>
      <c r="AB31" s="7">
        <v>0.97099999999999997</v>
      </c>
      <c r="AC31" s="76">
        <v>0.97099999999999997</v>
      </c>
      <c r="AD31" s="47"/>
      <c r="AE31" s="71"/>
      <c r="AF31" s="8">
        <v>0.97099999999999997</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2.9</v>
      </c>
      <c r="K33" s="71"/>
      <c r="L33" s="92">
        <v>2.9</v>
      </c>
      <c r="M33" s="71"/>
      <c r="N33" s="92">
        <v>2.9</v>
      </c>
      <c r="O33" s="71"/>
      <c r="P33" s="92">
        <v>3</v>
      </c>
      <c r="Q33" s="47"/>
      <c r="R33" s="71"/>
      <c r="S33" s="92">
        <v>3</v>
      </c>
      <c r="T33" s="71"/>
      <c r="U33" s="92">
        <v>1.6</v>
      </c>
      <c r="V33" s="71"/>
      <c r="W33" s="92">
        <v>1.6</v>
      </c>
      <c r="X33" s="47"/>
      <c r="Y33" s="47"/>
      <c r="Z33" s="47"/>
      <c r="AA33" s="71"/>
      <c r="AB33" s="9">
        <v>1.5</v>
      </c>
      <c r="AC33" s="78">
        <v>1.6</v>
      </c>
      <c r="AD33" s="47"/>
      <c r="AE33" s="71"/>
      <c r="AF33" s="10">
        <v>1.6</v>
      </c>
    </row>
    <row r="34" spans="5:32" ht="20.25" customHeight="1" x14ac:dyDescent="0.25">
      <c r="E34" s="73" t="s">
        <v>940</v>
      </c>
      <c r="F34" s="47"/>
      <c r="G34" s="47"/>
      <c r="H34" s="47"/>
      <c r="I34" s="74"/>
      <c r="J34" s="90">
        <v>0.1</v>
      </c>
      <c r="K34" s="71"/>
      <c r="L34" s="90">
        <v>0.1</v>
      </c>
      <c r="M34" s="71"/>
      <c r="N34" s="90">
        <v>0.1</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1120</v>
      </c>
      <c r="K35" s="71"/>
      <c r="L35" s="90" t="s">
        <v>1120</v>
      </c>
      <c r="M35" s="71"/>
      <c r="N35" s="90" t="s">
        <v>1120</v>
      </c>
      <c r="O35" s="71"/>
      <c r="P35" s="90" t="s">
        <v>1120</v>
      </c>
      <c r="Q35" s="47"/>
      <c r="R35" s="71"/>
      <c r="S35" s="90" t="s">
        <v>1120</v>
      </c>
      <c r="T35" s="71"/>
      <c r="U35" s="90" t="s">
        <v>1120</v>
      </c>
      <c r="V35" s="71"/>
      <c r="W35" s="90" t="s">
        <v>1120</v>
      </c>
      <c r="X35" s="47"/>
      <c r="Y35" s="47"/>
      <c r="Z35" s="47"/>
      <c r="AA35" s="71"/>
      <c r="AB35" s="5" t="s">
        <v>1120</v>
      </c>
      <c r="AC35" s="75" t="s">
        <v>1120</v>
      </c>
      <c r="AD35" s="47"/>
      <c r="AE35" s="71"/>
      <c r="AF35" s="6" t="s">
        <v>1120</v>
      </c>
    </row>
    <row r="36" spans="5:32" ht="13.15" customHeight="1" x14ac:dyDescent="0.25">
      <c r="E36" s="73" t="s">
        <v>58</v>
      </c>
      <c r="F36" s="47"/>
      <c r="G36" s="47"/>
      <c r="H36" s="47"/>
      <c r="I36" s="74"/>
      <c r="J36" s="89">
        <v>2.9</v>
      </c>
      <c r="K36" s="71"/>
      <c r="L36" s="89">
        <v>2.9</v>
      </c>
      <c r="M36" s="71"/>
      <c r="N36" s="89">
        <v>2.9</v>
      </c>
      <c r="O36" s="71"/>
      <c r="P36" s="89">
        <v>3</v>
      </c>
      <c r="Q36" s="47"/>
      <c r="R36" s="71"/>
      <c r="S36" s="89">
        <v>3</v>
      </c>
      <c r="T36" s="71"/>
      <c r="U36" s="89">
        <v>1.6</v>
      </c>
      <c r="V36" s="71"/>
      <c r="W36" s="89">
        <v>1.6</v>
      </c>
      <c r="X36" s="47"/>
      <c r="Y36" s="47"/>
      <c r="Z36" s="47"/>
      <c r="AA36" s="71"/>
      <c r="AB36" s="3">
        <v>1.5</v>
      </c>
      <c r="AC36" s="72">
        <v>1.6</v>
      </c>
      <c r="AD36" s="47"/>
      <c r="AE36" s="71"/>
      <c r="AF36" s="4">
        <v>1.6</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2.7</v>
      </c>
      <c r="K39" s="71"/>
      <c r="L39" s="89">
        <v>2.7</v>
      </c>
      <c r="M39" s="71"/>
      <c r="N39" s="89">
        <v>2.7</v>
      </c>
      <c r="O39" s="71"/>
      <c r="P39" s="89">
        <v>2.7</v>
      </c>
      <c r="Q39" s="47"/>
      <c r="R39" s="71"/>
      <c r="S39" s="89">
        <v>2.7</v>
      </c>
      <c r="T39" s="71"/>
      <c r="U39" s="89">
        <v>2.7</v>
      </c>
      <c r="V39" s="71"/>
      <c r="W39" s="89">
        <v>2.7</v>
      </c>
      <c r="X39" s="47"/>
      <c r="Y39" s="47"/>
      <c r="Z39" s="47"/>
      <c r="AA39" s="71"/>
      <c r="AB39" s="3">
        <v>2.7</v>
      </c>
      <c r="AC39" s="72">
        <v>2.7</v>
      </c>
      <c r="AD39" s="47"/>
      <c r="AE39" s="71"/>
      <c r="AF39" s="4">
        <v>2.7</v>
      </c>
    </row>
    <row r="40" spans="5:32" x14ac:dyDescent="0.25">
      <c r="E40" s="73" t="s">
        <v>73</v>
      </c>
      <c r="F40" s="47"/>
      <c r="G40" s="47"/>
      <c r="H40" s="47"/>
      <c r="I40" s="74"/>
      <c r="J40" s="89">
        <v>0.4</v>
      </c>
      <c r="K40" s="71"/>
      <c r="L40" s="89">
        <v>0.4</v>
      </c>
      <c r="M40" s="71"/>
      <c r="N40" s="89">
        <v>0.4</v>
      </c>
      <c r="O40" s="71"/>
      <c r="P40" s="89">
        <v>0.4</v>
      </c>
      <c r="Q40" s="47"/>
      <c r="R40" s="71"/>
      <c r="S40" s="89">
        <v>0.4</v>
      </c>
      <c r="T40" s="71"/>
      <c r="U40" s="89">
        <v>0.4</v>
      </c>
      <c r="V40" s="71"/>
      <c r="W40" s="89">
        <v>0.4</v>
      </c>
      <c r="X40" s="47"/>
      <c r="Y40" s="47"/>
      <c r="Z40" s="47"/>
      <c r="AA40" s="71"/>
      <c r="AB40" s="3">
        <v>0.4</v>
      </c>
      <c r="AC40" s="72">
        <v>0.4</v>
      </c>
      <c r="AD40" s="47"/>
      <c r="AE40" s="71"/>
      <c r="AF40" s="4">
        <v>0.4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PFbWTT/zRom+UjzAgs8IVDujcMCiNdJFkThY4fAn2Xc+nPbHsGGCB434HcIIqMrKqug1UjmWYxtrdrGmlvmFQ==" saltValue="YPUIZI3yW5A4udTnIwyT1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AE988FB-DA4A-43E0-A46A-108C499AA61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JUCR - Julia Creek (66/33kV)</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AJ51"/>
  <sheetViews>
    <sheetView showGridLines="0" topLeftCell="A2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1524</v>
      </c>
      <c r="J3" s="49"/>
      <c r="K3" s="49"/>
      <c r="L3" s="49"/>
      <c r="M3" s="49"/>
      <c r="N3" s="49"/>
      <c r="O3" s="49"/>
      <c r="P3" s="49"/>
      <c r="Q3" s="49"/>
      <c r="R3" s="49"/>
      <c r="S3" s="49"/>
      <c r="V3" s="51" t="s">
        <v>922</v>
      </c>
      <c r="W3" s="49"/>
      <c r="Y3" s="52" t="s">
        <v>1122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1525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1526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1527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39.6</v>
      </c>
      <c r="K26" s="71"/>
      <c r="L26" s="89">
        <v>39.6</v>
      </c>
      <c r="M26" s="71"/>
      <c r="N26" s="89">
        <v>39.6</v>
      </c>
      <c r="O26" s="71"/>
      <c r="P26" s="89">
        <v>39.6</v>
      </c>
      <c r="Q26" s="47"/>
      <c r="R26" s="71"/>
      <c r="S26" s="89">
        <v>39.6</v>
      </c>
      <c r="T26" s="71"/>
      <c r="U26" s="89">
        <v>43.4</v>
      </c>
      <c r="V26" s="71"/>
      <c r="W26" s="89">
        <v>43.4</v>
      </c>
      <c r="X26" s="47"/>
      <c r="Y26" s="47"/>
      <c r="Z26" s="47"/>
      <c r="AA26" s="71"/>
      <c r="AB26" s="3">
        <v>43.4</v>
      </c>
      <c r="AC26" s="72">
        <v>43.4</v>
      </c>
      <c r="AD26" s="47"/>
      <c r="AE26" s="71"/>
      <c r="AF26" s="4">
        <v>43.4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4.9000000000000004</v>
      </c>
      <c r="K28" s="71"/>
      <c r="L28" s="89">
        <v>5</v>
      </c>
      <c r="M28" s="71"/>
      <c r="N28" s="89">
        <v>5.0999999999999996</v>
      </c>
      <c r="O28" s="71"/>
      <c r="P28" s="89">
        <v>5.2</v>
      </c>
      <c r="Q28" s="47"/>
      <c r="R28" s="71"/>
      <c r="S28" s="89">
        <v>5.3</v>
      </c>
      <c r="T28" s="71"/>
      <c r="U28" s="89">
        <v>3.5</v>
      </c>
      <c r="V28" s="71"/>
      <c r="W28" s="89">
        <v>3.6</v>
      </c>
      <c r="X28" s="47"/>
      <c r="Y28" s="47"/>
      <c r="Z28" s="47"/>
      <c r="AA28" s="71"/>
      <c r="AB28" s="3">
        <v>3.6</v>
      </c>
      <c r="AC28" s="72">
        <v>3.7</v>
      </c>
      <c r="AD28" s="47"/>
      <c r="AE28" s="71"/>
      <c r="AF28" s="4">
        <v>3.8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0.99299999999999999</v>
      </c>
      <c r="K31" s="71"/>
      <c r="L31" s="91">
        <v>0.99299999999999999</v>
      </c>
      <c r="M31" s="71"/>
      <c r="N31" s="91">
        <v>0.99299999999999999</v>
      </c>
      <c r="O31" s="71"/>
      <c r="P31" s="91">
        <v>0.99299999999999999</v>
      </c>
      <c r="Q31" s="47"/>
      <c r="R31" s="71"/>
      <c r="S31" s="91">
        <v>0.99299999999999999</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4.5999999999999996</v>
      </c>
      <c r="K33" s="71"/>
      <c r="L33" s="92">
        <v>4.7</v>
      </c>
      <c r="M33" s="71"/>
      <c r="N33" s="92">
        <v>4.8</v>
      </c>
      <c r="O33" s="71"/>
      <c r="P33" s="92">
        <v>4.9000000000000004</v>
      </c>
      <c r="Q33" s="47"/>
      <c r="R33" s="71"/>
      <c r="S33" s="92">
        <v>5</v>
      </c>
      <c r="T33" s="71"/>
      <c r="U33" s="92">
        <v>3.2</v>
      </c>
      <c r="V33" s="71"/>
      <c r="W33" s="92">
        <v>3.3</v>
      </c>
      <c r="X33" s="47"/>
      <c r="Y33" s="47"/>
      <c r="Z33" s="47"/>
      <c r="AA33" s="71"/>
      <c r="AB33" s="9">
        <v>3.3</v>
      </c>
      <c r="AC33" s="78">
        <v>3.4</v>
      </c>
      <c r="AD33" s="47"/>
      <c r="AE33" s="71"/>
      <c r="AF33" s="10">
        <v>3.5</v>
      </c>
    </row>
    <row r="34" spans="5:32" ht="20.25" customHeight="1" x14ac:dyDescent="0.25">
      <c r="E34" s="73" t="s">
        <v>940</v>
      </c>
      <c r="F34" s="47"/>
      <c r="G34" s="47"/>
      <c r="H34" s="47"/>
      <c r="I34" s="74"/>
      <c r="J34" s="90">
        <v>0.2</v>
      </c>
      <c r="K34" s="71"/>
      <c r="L34" s="90">
        <v>0.2</v>
      </c>
      <c r="M34" s="71"/>
      <c r="N34" s="90">
        <v>0.2</v>
      </c>
      <c r="O34" s="71"/>
      <c r="P34" s="90">
        <v>0.2</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1528</v>
      </c>
      <c r="K35" s="71"/>
      <c r="L35" s="90" t="s">
        <v>1528</v>
      </c>
      <c r="M35" s="71"/>
      <c r="N35" s="90" t="s">
        <v>1528</v>
      </c>
      <c r="O35" s="71"/>
      <c r="P35" s="90" t="s">
        <v>1528</v>
      </c>
      <c r="Q35" s="47"/>
      <c r="R35" s="71"/>
      <c r="S35" s="90" t="s">
        <v>1528</v>
      </c>
      <c r="T35" s="71"/>
      <c r="U35" s="90" t="s">
        <v>1528</v>
      </c>
      <c r="V35" s="71"/>
      <c r="W35" s="90" t="s">
        <v>1528</v>
      </c>
      <c r="X35" s="47"/>
      <c r="Y35" s="47"/>
      <c r="Z35" s="47"/>
      <c r="AA35" s="71"/>
      <c r="AB35" s="5" t="s">
        <v>1528</v>
      </c>
      <c r="AC35" s="75" t="s">
        <v>1528</v>
      </c>
      <c r="AD35" s="47"/>
      <c r="AE35" s="71"/>
      <c r="AF35" s="6" t="s">
        <v>1528</v>
      </c>
    </row>
    <row r="36" spans="5:32" ht="13.15" customHeight="1" x14ac:dyDescent="0.25">
      <c r="E36" s="73" t="s">
        <v>58</v>
      </c>
      <c r="F36" s="47"/>
      <c r="G36" s="47"/>
      <c r="H36" s="47"/>
      <c r="I36" s="74"/>
      <c r="J36" s="89">
        <v>4.5999999999999996</v>
      </c>
      <c r="K36" s="71"/>
      <c r="L36" s="89">
        <v>4.7</v>
      </c>
      <c r="M36" s="71"/>
      <c r="N36" s="89">
        <v>4.8</v>
      </c>
      <c r="O36" s="71"/>
      <c r="P36" s="89">
        <v>4.9000000000000004</v>
      </c>
      <c r="Q36" s="47"/>
      <c r="R36" s="71"/>
      <c r="S36" s="89">
        <v>5</v>
      </c>
      <c r="T36" s="71"/>
      <c r="U36" s="89">
        <v>3.2</v>
      </c>
      <c r="V36" s="71"/>
      <c r="W36" s="89">
        <v>3.3</v>
      </c>
      <c r="X36" s="47"/>
      <c r="Y36" s="47"/>
      <c r="Z36" s="47"/>
      <c r="AA36" s="71"/>
      <c r="AB36" s="3">
        <v>3.3</v>
      </c>
      <c r="AC36" s="72">
        <v>3.4</v>
      </c>
      <c r="AD36" s="47"/>
      <c r="AE36" s="71"/>
      <c r="AF36" s="4">
        <v>3.5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4.3</v>
      </c>
      <c r="K39" s="71"/>
      <c r="L39" s="89">
        <v>4.3</v>
      </c>
      <c r="M39" s="71"/>
      <c r="N39" s="89">
        <v>4.3</v>
      </c>
      <c r="O39" s="71"/>
      <c r="P39" s="89">
        <v>4.3</v>
      </c>
      <c r="Q39" s="47"/>
      <c r="R39" s="71"/>
      <c r="S39" s="89">
        <v>4.3</v>
      </c>
      <c r="T39" s="71"/>
      <c r="U39" s="89">
        <v>4.3</v>
      </c>
      <c r="V39" s="71"/>
      <c r="W39" s="89">
        <v>4.3</v>
      </c>
      <c r="X39" s="47"/>
      <c r="Y39" s="47"/>
      <c r="Z39" s="47"/>
      <c r="AA39" s="71"/>
      <c r="AB39" s="3">
        <v>4.3</v>
      </c>
      <c r="AC39" s="72">
        <v>4.3</v>
      </c>
      <c r="AD39" s="47"/>
      <c r="AE39" s="71"/>
      <c r="AF39" s="4">
        <v>4.3</v>
      </c>
    </row>
    <row r="40" spans="5:32" x14ac:dyDescent="0.25">
      <c r="E40" s="73" t="s">
        <v>73</v>
      </c>
      <c r="F40" s="47"/>
      <c r="G40" s="47"/>
      <c r="H40" s="47"/>
      <c r="I40" s="74"/>
      <c r="J40" s="89">
        <v>1.5</v>
      </c>
      <c r="K40" s="71"/>
      <c r="L40" s="89">
        <v>1.5</v>
      </c>
      <c r="M40" s="71"/>
      <c r="N40" s="89">
        <v>1.5</v>
      </c>
      <c r="O40" s="71"/>
      <c r="P40" s="89">
        <v>1.5</v>
      </c>
      <c r="Q40" s="47"/>
      <c r="R40" s="71"/>
      <c r="S40" s="89">
        <v>1.5</v>
      </c>
      <c r="T40" s="71"/>
      <c r="U40" s="89">
        <v>1.5</v>
      </c>
      <c r="V40" s="71"/>
      <c r="W40" s="89">
        <v>1.5</v>
      </c>
      <c r="X40" s="47"/>
      <c r="Y40" s="47"/>
      <c r="Z40" s="47"/>
      <c r="AA40" s="71"/>
      <c r="AB40" s="3">
        <v>1.5</v>
      </c>
      <c r="AC40" s="72">
        <v>1.5</v>
      </c>
      <c r="AD40" s="47"/>
      <c r="AE40" s="71"/>
      <c r="AF40" s="4">
        <v>1.5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eSAL+E/53TcZhKmCCjAC3AterPqC4ASQPN91xCrgEOFhQEucv0flT5AWqqCnfOqajH6VgGVGbW8Bt8sgALv2w==" saltValue="zAstesUCxYqOSzbV0vbPy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E11ED06-241B-4BD7-8D20-F5663F44312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JUPO - Jubilee Pocket (66/11kV)</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AJ52"/>
  <sheetViews>
    <sheetView showGridLines="0" topLeftCell="A33" workbookViewId="0">
      <selection activeCell="E52" sqref="E5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1529</v>
      </c>
      <c r="J3" s="49"/>
      <c r="K3" s="49"/>
      <c r="L3" s="49"/>
      <c r="M3" s="49"/>
      <c r="N3" s="49"/>
      <c r="O3" s="49"/>
      <c r="P3" s="49"/>
      <c r="Q3" s="49"/>
      <c r="R3" s="49"/>
      <c r="S3" s="49"/>
      <c r="V3" s="51" t="s">
        <v>922</v>
      </c>
      <c r="W3" s="49"/>
      <c r="Y3" s="52" t="s">
        <v>1284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1530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1531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1532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v>
      </c>
      <c r="K26" s="71"/>
      <c r="L26" s="89">
        <v>1</v>
      </c>
      <c r="M26" s="71"/>
      <c r="N26" s="89">
        <v>1</v>
      </c>
      <c r="O26" s="71"/>
      <c r="P26" s="89">
        <v>1</v>
      </c>
      <c r="Q26" s="47"/>
      <c r="R26" s="71"/>
      <c r="S26" s="89">
        <v>1</v>
      </c>
      <c r="T26" s="71"/>
      <c r="U26" s="89">
        <v>1</v>
      </c>
      <c r="V26" s="71"/>
      <c r="W26" s="89">
        <v>1</v>
      </c>
      <c r="X26" s="47"/>
      <c r="Y26" s="47"/>
      <c r="Z26" s="47"/>
      <c r="AA26" s="71"/>
      <c r="AB26" s="3">
        <v>1</v>
      </c>
      <c r="AC26" s="72">
        <v>1</v>
      </c>
      <c r="AD26" s="47"/>
      <c r="AE26" s="71"/>
      <c r="AF26" s="4">
        <v>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v>
      </c>
      <c r="K28" s="71"/>
      <c r="L28" s="89">
        <v>1</v>
      </c>
      <c r="M28" s="71"/>
      <c r="N28" s="89">
        <v>1</v>
      </c>
      <c r="O28" s="71"/>
      <c r="P28" s="89">
        <v>1</v>
      </c>
      <c r="Q28" s="47"/>
      <c r="R28" s="71"/>
      <c r="S28" s="89">
        <v>1.1000000000000001</v>
      </c>
      <c r="T28" s="71"/>
      <c r="U28" s="89">
        <v>1</v>
      </c>
      <c r="V28" s="71"/>
      <c r="W28" s="89">
        <v>1</v>
      </c>
      <c r="X28" s="47"/>
      <c r="Y28" s="47"/>
      <c r="Z28" s="47"/>
      <c r="AA28" s="71"/>
      <c r="AB28" s="3">
        <v>1</v>
      </c>
      <c r="AC28" s="72">
        <v>1</v>
      </c>
      <c r="AD28" s="47"/>
      <c r="AE28" s="71"/>
      <c r="AF28" s="4">
        <v>1</v>
      </c>
    </row>
    <row r="29" spans="4:32" ht="13.15" customHeight="1" x14ac:dyDescent="0.25">
      <c r="E29" s="73" t="s">
        <v>29</v>
      </c>
      <c r="F29" s="47"/>
      <c r="G29" s="47"/>
      <c r="H29" s="47"/>
      <c r="I29" s="74"/>
      <c r="J29" s="90"/>
      <c r="K29" s="71"/>
      <c r="L29" s="90"/>
      <c r="M29" s="71"/>
      <c r="N29" s="90"/>
      <c r="O29" s="71"/>
      <c r="P29" s="90"/>
      <c r="Q29" s="47"/>
      <c r="R29" s="71"/>
      <c r="S29" s="89">
        <v>0.1</v>
      </c>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89">
        <v>0.1</v>
      </c>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0.97599999999999998</v>
      </c>
      <c r="K31" s="71"/>
      <c r="L31" s="91">
        <v>0.97599999999999998</v>
      </c>
      <c r="M31" s="71"/>
      <c r="N31" s="91">
        <v>0.97599999999999998</v>
      </c>
      <c r="O31" s="71"/>
      <c r="P31" s="91">
        <v>0.97599999999999998</v>
      </c>
      <c r="Q31" s="47"/>
      <c r="R31" s="71"/>
      <c r="S31" s="91">
        <v>0.97599999999999998</v>
      </c>
      <c r="T31" s="71"/>
      <c r="U31" s="91">
        <v>0.99099999999999999</v>
      </c>
      <c r="V31" s="71"/>
      <c r="W31" s="91">
        <v>0.99099999999999999</v>
      </c>
      <c r="X31" s="47"/>
      <c r="Y31" s="47"/>
      <c r="Z31" s="47"/>
      <c r="AA31" s="71"/>
      <c r="AB31" s="7">
        <v>0.99099999999999999</v>
      </c>
      <c r="AC31" s="76">
        <v>0.99099999999999999</v>
      </c>
      <c r="AD31" s="47"/>
      <c r="AE31" s="71"/>
      <c r="AF31" s="8">
        <v>0.99099999999999999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v>
      </c>
      <c r="K33" s="71"/>
      <c r="L33" s="92">
        <v>1</v>
      </c>
      <c r="M33" s="71"/>
      <c r="N33" s="92">
        <v>1</v>
      </c>
      <c r="O33" s="71"/>
      <c r="P33" s="92">
        <v>1</v>
      </c>
      <c r="Q33" s="47"/>
      <c r="R33" s="71"/>
      <c r="S33" s="92">
        <v>1</v>
      </c>
      <c r="T33" s="71"/>
      <c r="U33" s="92">
        <v>0.9</v>
      </c>
      <c r="V33" s="71"/>
      <c r="W33" s="92">
        <v>0.9</v>
      </c>
      <c r="X33" s="47"/>
      <c r="Y33" s="47"/>
      <c r="Z33" s="47"/>
      <c r="AA33" s="71"/>
      <c r="AB33" s="9">
        <v>0.9</v>
      </c>
      <c r="AC33" s="78">
        <v>0.9</v>
      </c>
      <c r="AD33" s="47"/>
      <c r="AE33" s="71"/>
      <c r="AF33" s="10">
        <v>0.9</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1078</v>
      </c>
      <c r="K35" s="71"/>
      <c r="L35" s="90" t="s">
        <v>1078</v>
      </c>
      <c r="M35" s="71"/>
      <c r="N35" s="90" t="s">
        <v>1078</v>
      </c>
      <c r="O35" s="71"/>
      <c r="P35" s="90" t="s">
        <v>1078</v>
      </c>
      <c r="Q35" s="47"/>
      <c r="R35" s="71"/>
      <c r="S35" s="90" t="s">
        <v>1078</v>
      </c>
      <c r="T35" s="71"/>
      <c r="U35" s="90" t="s">
        <v>1078</v>
      </c>
      <c r="V35" s="71"/>
      <c r="W35" s="90" t="s">
        <v>1078</v>
      </c>
      <c r="X35" s="47"/>
      <c r="Y35" s="47"/>
      <c r="Z35" s="47"/>
      <c r="AA35" s="71"/>
      <c r="AB35" s="5" t="s">
        <v>1078</v>
      </c>
      <c r="AC35" s="75" t="s">
        <v>1078</v>
      </c>
      <c r="AD35" s="47"/>
      <c r="AE35" s="71"/>
      <c r="AF35" s="6" t="s">
        <v>1078</v>
      </c>
    </row>
    <row r="36" spans="5:32" ht="13.15" customHeight="1" x14ac:dyDescent="0.25">
      <c r="E36" s="73" t="s">
        <v>58</v>
      </c>
      <c r="F36" s="47"/>
      <c r="G36" s="47"/>
      <c r="H36" s="47"/>
      <c r="I36" s="74"/>
      <c r="J36" s="89">
        <v>1</v>
      </c>
      <c r="K36" s="71"/>
      <c r="L36" s="89">
        <v>1</v>
      </c>
      <c r="M36" s="71"/>
      <c r="N36" s="89">
        <v>1</v>
      </c>
      <c r="O36" s="71"/>
      <c r="P36" s="89">
        <v>1</v>
      </c>
      <c r="Q36" s="47"/>
      <c r="R36" s="71"/>
      <c r="S36" s="89">
        <v>1</v>
      </c>
      <c r="T36" s="71"/>
      <c r="U36" s="89">
        <v>0.9</v>
      </c>
      <c r="V36" s="71"/>
      <c r="W36" s="89">
        <v>0.9</v>
      </c>
      <c r="X36" s="47"/>
      <c r="Y36" s="47"/>
      <c r="Z36" s="47"/>
      <c r="AA36" s="71"/>
      <c r="AB36" s="3">
        <v>0.9</v>
      </c>
      <c r="AC36" s="72">
        <v>0.9</v>
      </c>
      <c r="AD36" s="47"/>
      <c r="AE36" s="71"/>
      <c r="AF36" s="4">
        <v>0.9</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1.1000000000000001</v>
      </c>
      <c r="K39" s="71"/>
      <c r="L39" s="89">
        <v>1.1000000000000001</v>
      </c>
      <c r="M39" s="71"/>
      <c r="N39" s="89">
        <v>1.1000000000000001</v>
      </c>
      <c r="O39" s="71"/>
      <c r="P39" s="89">
        <v>1.1000000000000001</v>
      </c>
      <c r="Q39" s="47"/>
      <c r="R39" s="71"/>
      <c r="S39" s="89">
        <v>1.1000000000000001</v>
      </c>
      <c r="T39" s="71"/>
      <c r="U39" s="89">
        <v>1.1000000000000001</v>
      </c>
      <c r="V39" s="71"/>
      <c r="W39" s="89">
        <v>1.1000000000000001</v>
      </c>
      <c r="X39" s="47"/>
      <c r="Y39" s="47"/>
      <c r="Z39" s="47"/>
      <c r="AA39" s="71"/>
      <c r="AB39" s="3">
        <v>1.1000000000000001</v>
      </c>
      <c r="AC39" s="72">
        <v>1.1000000000000001</v>
      </c>
      <c r="AD39" s="47"/>
      <c r="AE39" s="71"/>
      <c r="AF39" s="4">
        <v>1.1000000000000001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107" t="s">
        <v>1533</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21.75" customHeight="1" x14ac:dyDescent="0.25">
      <c r="E48" s="31" t="s">
        <v>1534</v>
      </c>
    </row>
    <row r="49" spans="5:5" ht="18" customHeight="1" x14ac:dyDescent="0.25"/>
    <row r="50" spans="5:5" ht="0.6" customHeight="1" x14ac:dyDescent="0.25"/>
    <row r="51" spans="5:5" ht="0" hidden="1" customHeight="1" x14ac:dyDescent="0.25"/>
    <row r="52" spans="5:5" x14ac:dyDescent="0.25">
      <c r="E52" s="30" t="s">
        <v>945</v>
      </c>
    </row>
  </sheetData>
  <sheetProtection algorithmName="SHA-512" hashValue="EWjzqjdC+5OFqstgwYU5TPZDufGCeF2nOUAJOG5qMYTuB3cjTpd71MRjb5GmRvifZ/UfSea02iaDew8ZSXL46w==" saltValue="2CmO+1TaSaeM+n/rN46T7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2" location="'INDEX'!A1" display="Return to Index" xr:uid="{4EBD6CA6-4E40-4100-8E14-A20D09A29A9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KAIM - Kaimkillenbun (33/11kV)</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1535</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1536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1537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1538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1539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13</v>
      </c>
      <c r="K26" s="71"/>
      <c r="L26" s="89">
        <v>13</v>
      </c>
      <c r="M26" s="71"/>
      <c r="N26" s="89">
        <v>13</v>
      </c>
      <c r="O26" s="71"/>
      <c r="P26" s="89">
        <v>13</v>
      </c>
      <c r="Q26" s="47"/>
      <c r="R26" s="71"/>
      <c r="S26" s="89">
        <v>13</v>
      </c>
      <c r="T26" s="71"/>
      <c r="U26" s="89">
        <v>14.2</v>
      </c>
      <c r="V26" s="71"/>
      <c r="W26" s="89">
        <v>14.2</v>
      </c>
      <c r="X26" s="47"/>
      <c r="Y26" s="47"/>
      <c r="Z26" s="47"/>
      <c r="AA26" s="71"/>
      <c r="AB26" s="3">
        <v>14.2</v>
      </c>
      <c r="AC26" s="72">
        <v>14.2</v>
      </c>
      <c r="AD26" s="47"/>
      <c r="AE26" s="71"/>
      <c r="AF26" s="4">
        <v>14.2</v>
      </c>
    </row>
    <row r="27" spans="4:32" ht="20.25" customHeight="1" x14ac:dyDescent="0.25">
      <c r="E27" s="73" t="s">
        <v>21</v>
      </c>
      <c r="F27" s="47"/>
      <c r="G27" s="47"/>
      <c r="H27" s="47"/>
      <c r="I27" s="74"/>
      <c r="J27" s="89">
        <v>0.6</v>
      </c>
      <c r="K27" s="71"/>
      <c r="L27" s="89">
        <v>0.6</v>
      </c>
      <c r="M27" s="71"/>
      <c r="N27" s="89">
        <v>0.6</v>
      </c>
      <c r="O27" s="71"/>
      <c r="P27" s="89">
        <v>0.6</v>
      </c>
      <c r="Q27" s="47"/>
      <c r="R27" s="71"/>
      <c r="S27" s="89">
        <v>0.6</v>
      </c>
      <c r="T27" s="71"/>
      <c r="U27" s="89">
        <v>0.6</v>
      </c>
      <c r="V27" s="71"/>
      <c r="W27" s="89">
        <v>0.6</v>
      </c>
      <c r="X27" s="47"/>
      <c r="Y27" s="47"/>
      <c r="Z27" s="47"/>
      <c r="AA27" s="71"/>
      <c r="AB27" s="3">
        <v>0.6</v>
      </c>
      <c r="AC27" s="72">
        <v>0.6</v>
      </c>
      <c r="AD27" s="47"/>
      <c r="AE27" s="71"/>
      <c r="AF27" s="4">
        <v>0.6</v>
      </c>
    </row>
    <row r="28" spans="4:32" ht="13.15" customHeight="1" x14ac:dyDescent="0.25">
      <c r="E28" s="73" t="s">
        <v>25</v>
      </c>
      <c r="F28" s="47"/>
      <c r="G28" s="47"/>
      <c r="H28" s="47"/>
      <c r="I28" s="74"/>
      <c r="J28" s="89">
        <v>4.5999999999999996</v>
      </c>
      <c r="K28" s="71"/>
      <c r="L28" s="89">
        <v>4.5999999999999996</v>
      </c>
      <c r="M28" s="71"/>
      <c r="N28" s="89">
        <v>4.5999999999999996</v>
      </c>
      <c r="O28" s="71"/>
      <c r="P28" s="89">
        <v>4.5999999999999996</v>
      </c>
      <c r="Q28" s="47"/>
      <c r="R28" s="71"/>
      <c r="S28" s="89">
        <v>4.7</v>
      </c>
      <c r="T28" s="71"/>
      <c r="U28" s="89">
        <v>3.5</v>
      </c>
      <c r="V28" s="71"/>
      <c r="W28" s="89">
        <v>3.5</v>
      </c>
      <c r="X28" s="47"/>
      <c r="Y28" s="47"/>
      <c r="Z28" s="47"/>
      <c r="AA28" s="71"/>
      <c r="AB28" s="3">
        <v>3.5</v>
      </c>
      <c r="AC28" s="72">
        <v>3.6</v>
      </c>
      <c r="AD28" s="47"/>
      <c r="AE28" s="71"/>
      <c r="AF28" s="4">
        <v>3.6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v>
      </c>
      <c r="K31" s="71"/>
      <c r="L31" s="91">
        <v>0.9</v>
      </c>
      <c r="M31" s="71"/>
      <c r="N31" s="91">
        <v>0.9</v>
      </c>
      <c r="O31" s="71"/>
      <c r="P31" s="91">
        <v>0.9</v>
      </c>
      <c r="Q31" s="47"/>
      <c r="R31" s="71"/>
      <c r="S31" s="91">
        <v>0.9</v>
      </c>
      <c r="T31" s="71"/>
      <c r="U31" s="91">
        <v>0.99299999999999999</v>
      </c>
      <c r="V31" s="71"/>
      <c r="W31" s="91">
        <v>0.99299999999999999</v>
      </c>
      <c r="X31" s="47"/>
      <c r="Y31" s="47"/>
      <c r="Z31" s="47"/>
      <c r="AA31" s="71"/>
      <c r="AB31" s="7">
        <v>0.99299999999999999</v>
      </c>
      <c r="AC31" s="76">
        <v>0.99299999999999999</v>
      </c>
      <c r="AD31" s="47"/>
      <c r="AE31" s="71"/>
      <c r="AF31" s="8">
        <v>0.99299999999999999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4.5</v>
      </c>
      <c r="K33" s="71"/>
      <c r="L33" s="92">
        <v>4.5</v>
      </c>
      <c r="M33" s="71"/>
      <c r="N33" s="92">
        <v>4.5</v>
      </c>
      <c r="O33" s="71"/>
      <c r="P33" s="92">
        <v>4.5</v>
      </c>
      <c r="Q33" s="47"/>
      <c r="R33" s="71"/>
      <c r="S33" s="92">
        <v>4.5999999999999996</v>
      </c>
      <c r="T33" s="71"/>
      <c r="U33" s="92">
        <v>3.4</v>
      </c>
      <c r="V33" s="71"/>
      <c r="W33" s="92">
        <v>3.4</v>
      </c>
      <c r="X33" s="47"/>
      <c r="Y33" s="47"/>
      <c r="Z33" s="47"/>
      <c r="AA33" s="71"/>
      <c r="AB33" s="9">
        <v>3.4</v>
      </c>
      <c r="AC33" s="78">
        <v>3.5</v>
      </c>
      <c r="AD33" s="47"/>
      <c r="AE33" s="71"/>
      <c r="AF33" s="10">
        <v>3.5</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1540</v>
      </c>
      <c r="K35" s="71"/>
      <c r="L35" s="90" t="s">
        <v>1540</v>
      </c>
      <c r="M35" s="71"/>
      <c r="N35" s="90" t="s">
        <v>1540</v>
      </c>
      <c r="O35" s="71"/>
      <c r="P35" s="90" t="s">
        <v>1540</v>
      </c>
      <c r="Q35" s="47"/>
      <c r="R35" s="71"/>
      <c r="S35" s="90" t="s">
        <v>1540</v>
      </c>
      <c r="T35" s="71"/>
      <c r="U35" s="90" t="s">
        <v>1540</v>
      </c>
      <c r="V35" s="71"/>
      <c r="W35" s="90" t="s">
        <v>1540</v>
      </c>
      <c r="X35" s="47"/>
      <c r="Y35" s="47"/>
      <c r="Z35" s="47"/>
      <c r="AA35" s="71"/>
      <c r="AB35" s="5" t="s">
        <v>1540</v>
      </c>
      <c r="AC35" s="75" t="s">
        <v>1540</v>
      </c>
      <c r="AD35" s="47"/>
      <c r="AE35" s="71"/>
      <c r="AF35" s="6" t="s">
        <v>1540</v>
      </c>
    </row>
    <row r="36" spans="5:32" ht="13.15" customHeight="1" x14ac:dyDescent="0.25">
      <c r="E36" s="73" t="s">
        <v>58</v>
      </c>
      <c r="F36" s="47"/>
      <c r="G36" s="47"/>
      <c r="H36" s="47"/>
      <c r="I36" s="74"/>
      <c r="J36" s="89">
        <v>4.5</v>
      </c>
      <c r="K36" s="71"/>
      <c r="L36" s="89">
        <v>4.5</v>
      </c>
      <c r="M36" s="71"/>
      <c r="N36" s="89">
        <v>4.5</v>
      </c>
      <c r="O36" s="71"/>
      <c r="P36" s="89">
        <v>4.5</v>
      </c>
      <c r="Q36" s="47"/>
      <c r="R36" s="71"/>
      <c r="S36" s="89">
        <v>4.5999999999999996</v>
      </c>
      <c r="T36" s="71"/>
      <c r="U36" s="89">
        <v>3.4</v>
      </c>
      <c r="V36" s="71"/>
      <c r="W36" s="89">
        <v>3.4</v>
      </c>
      <c r="X36" s="47"/>
      <c r="Y36" s="47"/>
      <c r="Z36" s="47"/>
      <c r="AA36" s="71"/>
      <c r="AB36" s="3">
        <v>3.4</v>
      </c>
      <c r="AC36" s="72">
        <v>3.5</v>
      </c>
      <c r="AD36" s="47"/>
      <c r="AE36" s="71"/>
      <c r="AF36" s="4">
        <v>3.5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1.3</v>
      </c>
      <c r="K39" s="71"/>
      <c r="L39" s="89">
        <v>1.3</v>
      </c>
      <c r="M39" s="71"/>
      <c r="N39" s="89">
        <v>1.3</v>
      </c>
      <c r="O39" s="71"/>
      <c r="P39" s="89">
        <v>1.3</v>
      </c>
      <c r="Q39" s="47"/>
      <c r="R39" s="71"/>
      <c r="S39" s="89">
        <v>1.3</v>
      </c>
      <c r="T39" s="71"/>
      <c r="U39" s="89">
        <v>1.3</v>
      </c>
      <c r="V39" s="71"/>
      <c r="W39" s="89">
        <v>1.3</v>
      </c>
      <c r="X39" s="47"/>
      <c r="Y39" s="47"/>
      <c r="Z39" s="47"/>
      <c r="AA39" s="71"/>
      <c r="AB39" s="3">
        <v>1.3</v>
      </c>
      <c r="AC39" s="72">
        <v>1.3</v>
      </c>
      <c r="AD39" s="47"/>
      <c r="AE39" s="71"/>
      <c r="AF39" s="4">
        <v>1.3</v>
      </c>
    </row>
    <row r="40" spans="5:32" x14ac:dyDescent="0.25">
      <c r="E40" s="73" t="s">
        <v>73</v>
      </c>
      <c r="F40" s="47"/>
      <c r="G40" s="47"/>
      <c r="H40" s="47"/>
      <c r="I40" s="74"/>
      <c r="J40" s="89">
        <v>1.8</v>
      </c>
      <c r="K40" s="71"/>
      <c r="L40" s="89">
        <v>1.8</v>
      </c>
      <c r="M40" s="71"/>
      <c r="N40" s="89">
        <v>1.8</v>
      </c>
      <c r="O40" s="71"/>
      <c r="P40" s="89">
        <v>1.8</v>
      </c>
      <c r="Q40" s="47"/>
      <c r="R40" s="71"/>
      <c r="S40" s="89">
        <v>1.8</v>
      </c>
      <c r="T40" s="71"/>
      <c r="U40" s="89">
        <v>1.8</v>
      </c>
      <c r="V40" s="71"/>
      <c r="W40" s="89">
        <v>1.8</v>
      </c>
      <c r="X40" s="47"/>
      <c r="Y40" s="47"/>
      <c r="Z40" s="47"/>
      <c r="AA40" s="71"/>
      <c r="AB40" s="3">
        <v>1.8</v>
      </c>
      <c r="AC40" s="72">
        <v>1.8</v>
      </c>
      <c r="AD40" s="47"/>
      <c r="AE40" s="71"/>
      <c r="AF40" s="4">
        <v>1.8</v>
      </c>
    </row>
    <row r="41" spans="5:32" x14ac:dyDescent="0.25">
      <c r="E41" s="73" t="s">
        <v>77</v>
      </c>
      <c r="F41" s="47"/>
      <c r="G41" s="47"/>
      <c r="H41" s="47"/>
      <c r="I41" s="74"/>
      <c r="J41" s="89">
        <v>3</v>
      </c>
      <c r="K41" s="71"/>
      <c r="L41" s="89">
        <v>3</v>
      </c>
      <c r="M41" s="71"/>
      <c r="N41" s="89">
        <v>3</v>
      </c>
      <c r="O41" s="71"/>
      <c r="P41" s="89">
        <v>3</v>
      </c>
      <c r="Q41" s="47"/>
      <c r="R41" s="71"/>
      <c r="S41" s="89">
        <v>3</v>
      </c>
      <c r="T41" s="71"/>
      <c r="U41" s="89">
        <v>3</v>
      </c>
      <c r="V41" s="71"/>
      <c r="W41" s="89">
        <v>3</v>
      </c>
      <c r="X41" s="47"/>
      <c r="Y41" s="47"/>
      <c r="Z41" s="47"/>
      <c r="AA41" s="71"/>
      <c r="AB41" s="3">
        <v>3</v>
      </c>
      <c r="AC41" s="72">
        <v>3</v>
      </c>
      <c r="AD41" s="47"/>
      <c r="AE41" s="71"/>
      <c r="AF41" s="4">
        <v>3</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63pdxQWGbHU0u3MDsssk8WXoNeNac2tucXXKW3PQWDSwiAi3I+uVpdJIvbpJu3e2c0lONWL3HXNMNsc7Grn2nA==" saltValue="GXhi41i6/xcueKnrtt8vn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34C3ECD-B4B4-47FC-9CEC-F69EB828EBD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KALA - Kalamia (66/11kV)</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1541</v>
      </c>
      <c r="J3" s="49"/>
      <c r="K3" s="49"/>
      <c r="L3" s="49"/>
      <c r="M3" s="49"/>
      <c r="N3" s="49"/>
      <c r="O3" s="49"/>
      <c r="P3" s="49"/>
      <c r="Q3" s="49"/>
      <c r="R3" s="49"/>
      <c r="S3" s="49"/>
      <c r="V3" s="51" t="s">
        <v>922</v>
      </c>
      <c r="W3" s="49"/>
      <c r="Y3" s="52" t="s">
        <v>1122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1542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1543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1544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36.799999999999997</v>
      </c>
      <c r="K26" s="71"/>
      <c r="L26" s="89">
        <v>36.799999999999997</v>
      </c>
      <c r="M26" s="71"/>
      <c r="N26" s="89">
        <v>36.799999999999997</v>
      </c>
      <c r="O26" s="71"/>
      <c r="P26" s="89">
        <v>36.799999999999997</v>
      </c>
      <c r="Q26" s="47"/>
      <c r="R26" s="71"/>
      <c r="S26" s="89">
        <v>36.799999999999997</v>
      </c>
      <c r="T26" s="71"/>
      <c r="U26" s="89">
        <v>38.4</v>
      </c>
      <c r="V26" s="71"/>
      <c r="W26" s="89">
        <v>38.4</v>
      </c>
      <c r="X26" s="47"/>
      <c r="Y26" s="47"/>
      <c r="Z26" s="47"/>
      <c r="AA26" s="71"/>
      <c r="AB26" s="3">
        <v>38.4</v>
      </c>
      <c r="AC26" s="72">
        <v>38.4</v>
      </c>
      <c r="AD26" s="47"/>
      <c r="AE26" s="71"/>
      <c r="AF26" s="4">
        <v>38.4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18.2</v>
      </c>
      <c r="K28" s="71"/>
      <c r="L28" s="89">
        <v>18.3</v>
      </c>
      <c r="M28" s="71"/>
      <c r="N28" s="89">
        <v>18.600000000000001</v>
      </c>
      <c r="O28" s="71"/>
      <c r="P28" s="89">
        <v>18.8</v>
      </c>
      <c r="Q28" s="47"/>
      <c r="R28" s="71"/>
      <c r="S28" s="89">
        <v>19.100000000000001</v>
      </c>
      <c r="T28" s="71"/>
      <c r="U28" s="89">
        <v>7.3</v>
      </c>
      <c r="V28" s="71"/>
      <c r="W28" s="89">
        <v>7.4</v>
      </c>
      <c r="X28" s="47"/>
      <c r="Y28" s="47"/>
      <c r="Z28" s="47"/>
      <c r="AA28" s="71"/>
      <c r="AB28" s="3">
        <v>7.4</v>
      </c>
      <c r="AC28" s="72">
        <v>7.6</v>
      </c>
      <c r="AD28" s="47"/>
      <c r="AE28" s="71"/>
      <c r="AF28" s="4">
        <v>7.7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0.95699999999999996</v>
      </c>
      <c r="K31" s="71"/>
      <c r="L31" s="91">
        <v>0.95699999999999996</v>
      </c>
      <c r="M31" s="71"/>
      <c r="N31" s="91">
        <v>0.95699999999999996</v>
      </c>
      <c r="O31" s="71"/>
      <c r="P31" s="91">
        <v>0.95699999999999996</v>
      </c>
      <c r="Q31" s="47"/>
      <c r="R31" s="71"/>
      <c r="S31" s="91">
        <v>0.95699999999999996</v>
      </c>
      <c r="T31" s="71"/>
      <c r="U31" s="91">
        <v>0.97699999999999998</v>
      </c>
      <c r="V31" s="71"/>
      <c r="W31" s="91">
        <v>0.97699999999999998</v>
      </c>
      <c r="X31" s="47"/>
      <c r="Y31" s="47"/>
      <c r="Z31" s="47"/>
      <c r="AA31" s="71"/>
      <c r="AB31" s="7">
        <v>0.97699999999999998</v>
      </c>
      <c r="AC31" s="76">
        <v>0.97699999999999998</v>
      </c>
      <c r="AD31" s="47"/>
      <c r="AE31" s="71"/>
      <c r="AF31" s="8">
        <v>0.97699999999999998</v>
      </c>
    </row>
    <row r="32" spans="4:32" ht="13.15" customHeight="1" x14ac:dyDescent="0.25">
      <c r="E32" s="73" t="s">
        <v>42</v>
      </c>
      <c r="F32" s="47"/>
      <c r="G32" s="47"/>
      <c r="H32" s="47"/>
      <c r="I32" s="74"/>
      <c r="J32" s="89">
        <v>18.399999999999999</v>
      </c>
      <c r="K32" s="71"/>
      <c r="L32" s="89">
        <v>18.399999999999999</v>
      </c>
      <c r="M32" s="71"/>
      <c r="N32" s="89">
        <v>18.399999999999999</v>
      </c>
      <c r="O32" s="71"/>
      <c r="P32" s="89">
        <v>18.399999999999999</v>
      </c>
      <c r="Q32" s="47"/>
      <c r="R32" s="71"/>
      <c r="S32" s="89">
        <v>18.399999999999999</v>
      </c>
      <c r="T32" s="71"/>
      <c r="U32" s="89">
        <v>20</v>
      </c>
      <c r="V32" s="71"/>
      <c r="W32" s="89">
        <v>20</v>
      </c>
      <c r="X32" s="47"/>
      <c r="Y32" s="47"/>
      <c r="Z32" s="47"/>
      <c r="AA32" s="71"/>
      <c r="AB32" s="3">
        <v>20</v>
      </c>
      <c r="AC32" s="72">
        <v>20</v>
      </c>
      <c r="AD32" s="47"/>
      <c r="AE32" s="71"/>
      <c r="AF32" s="4">
        <v>20</v>
      </c>
    </row>
    <row r="33" spans="5:32" ht="13.15" customHeight="1" x14ac:dyDescent="0.25">
      <c r="E33" s="77" t="s">
        <v>46</v>
      </c>
      <c r="F33" s="47"/>
      <c r="G33" s="47"/>
      <c r="H33" s="47"/>
      <c r="I33" s="74"/>
      <c r="J33" s="92">
        <v>15.9</v>
      </c>
      <c r="K33" s="71"/>
      <c r="L33" s="92">
        <v>16</v>
      </c>
      <c r="M33" s="71"/>
      <c r="N33" s="92">
        <v>16.2</v>
      </c>
      <c r="O33" s="71"/>
      <c r="P33" s="92">
        <v>16.399999999999999</v>
      </c>
      <c r="Q33" s="47"/>
      <c r="R33" s="71"/>
      <c r="S33" s="92">
        <v>16.600000000000001</v>
      </c>
      <c r="T33" s="71"/>
      <c r="U33" s="92">
        <v>7</v>
      </c>
      <c r="V33" s="71"/>
      <c r="W33" s="92">
        <v>7</v>
      </c>
      <c r="X33" s="47"/>
      <c r="Y33" s="47"/>
      <c r="Z33" s="47"/>
      <c r="AA33" s="71"/>
      <c r="AB33" s="9">
        <v>7</v>
      </c>
      <c r="AC33" s="78">
        <v>7.1</v>
      </c>
      <c r="AD33" s="47"/>
      <c r="AE33" s="71"/>
      <c r="AF33" s="10">
        <v>7.2</v>
      </c>
    </row>
    <row r="34" spans="5:32" ht="20.25" customHeight="1" x14ac:dyDescent="0.25">
      <c r="E34" s="73" t="s">
        <v>940</v>
      </c>
      <c r="F34" s="47"/>
      <c r="G34" s="47"/>
      <c r="H34" s="47"/>
      <c r="I34" s="74"/>
      <c r="J34" s="90">
        <v>0.8</v>
      </c>
      <c r="K34" s="71"/>
      <c r="L34" s="90">
        <v>0.8</v>
      </c>
      <c r="M34" s="71"/>
      <c r="N34" s="90">
        <v>0.8</v>
      </c>
      <c r="O34" s="71"/>
      <c r="P34" s="90">
        <v>0.8</v>
      </c>
      <c r="Q34" s="47"/>
      <c r="R34" s="71"/>
      <c r="S34" s="90">
        <v>0.8</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1024</v>
      </c>
      <c r="K35" s="71"/>
      <c r="L35" s="90" t="s">
        <v>1024</v>
      </c>
      <c r="M35" s="71"/>
      <c r="N35" s="90" t="s">
        <v>1024</v>
      </c>
      <c r="O35" s="71"/>
      <c r="P35" s="90" t="s">
        <v>1024</v>
      </c>
      <c r="Q35" s="47"/>
      <c r="R35" s="71"/>
      <c r="S35" s="90" t="s">
        <v>1024</v>
      </c>
      <c r="T35" s="71"/>
      <c r="U35" s="90" t="s">
        <v>1024</v>
      </c>
      <c r="V35" s="71"/>
      <c r="W35" s="90" t="s">
        <v>1024</v>
      </c>
      <c r="X35" s="47"/>
      <c r="Y35" s="47"/>
      <c r="Z35" s="47"/>
      <c r="AA35" s="71"/>
      <c r="AB35" s="5" t="s">
        <v>1024</v>
      </c>
      <c r="AC35" s="75" t="s">
        <v>1024</v>
      </c>
      <c r="AD35" s="47"/>
      <c r="AE35" s="71"/>
      <c r="AF35" s="6" t="s">
        <v>1024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8a7qbiPW2TadRxPh04eBJC1YpK3+07IYl/EEFge0eIZpBfLfP47PVRcqLXjgF6XjBu1J1iNUvAjtO9oTiQYnxg==" saltValue="sx3/v4MF4acjFVlo+9agW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0D67865-58EA-49AD-8A9F-FA3F0682D67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KECE - Kelsey Creek East (66/11kV)</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1545</v>
      </c>
      <c r="J3" s="49"/>
      <c r="K3" s="49"/>
      <c r="L3" s="49"/>
      <c r="M3" s="49"/>
      <c r="N3" s="49"/>
      <c r="O3" s="49"/>
      <c r="P3" s="49"/>
      <c r="Q3" s="49"/>
      <c r="R3" s="49"/>
      <c r="S3" s="49"/>
      <c r="V3" s="51" t="s">
        <v>922</v>
      </c>
      <c r="W3" s="49"/>
      <c r="Y3" s="52" t="s">
        <v>1546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1547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1548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1549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79.099999999999994</v>
      </c>
      <c r="K26" s="71"/>
      <c r="L26" s="89">
        <v>79.099999999999994</v>
      </c>
      <c r="M26" s="71"/>
      <c r="N26" s="89">
        <v>79.099999999999994</v>
      </c>
      <c r="O26" s="71"/>
      <c r="P26" s="89">
        <v>79.099999999999994</v>
      </c>
      <c r="Q26" s="47"/>
      <c r="R26" s="71"/>
      <c r="S26" s="89">
        <v>79.099999999999994</v>
      </c>
      <c r="T26" s="71"/>
      <c r="U26" s="89">
        <v>89.8</v>
      </c>
      <c r="V26" s="71"/>
      <c r="W26" s="89">
        <v>89.8</v>
      </c>
      <c r="X26" s="47"/>
      <c r="Y26" s="47"/>
      <c r="Z26" s="47"/>
      <c r="AA26" s="71"/>
      <c r="AB26" s="3">
        <v>89.8</v>
      </c>
      <c r="AC26" s="72">
        <v>89.8</v>
      </c>
      <c r="AD26" s="47"/>
      <c r="AE26" s="71"/>
      <c r="AF26" s="4">
        <v>89.8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24.5</v>
      </c>
      <c r="K28" s="71"/>
      <c r="L28" s="89">
        <v>24.5</v>
      </c>
      <c r="M28" s="71"/>
      <c r="N28" s="89">
        <v>24.8</v>
      </c>
      <c r="O28" s="71"/>
      <c r="P28" s="89">
        <v>25.1</v>
      </c>
      <c r="Q28" s="47"/>
      <c r="R28" s="71"/>
      <c r="S28" s="89">
        <v>25.5</v>
      </c>
      <c r="T28" s="71"/>
      <c r="U28" s="89">
        <v>31.3</v>
      </c>
      <c r="V28" s="71"/>
      <c r="W28" s="89">
        <v>30.9</v>
      </c>
      <c r="X28" s="47"/>
      <c r="Y28" s="47"/>
      <c r="Z28" s="47"/>
      <c r="AA28" s="71"/>
      <c r="AB28" s="3">
        <v>30.9</v>
      </c>
      <c r="AC28" s="72">
        <v>31.3</v>
      </c>
      <c r="AD28" s="47"/>
      <c r="AE28" s="71"/>
      <c r="AF28" s="4">
        <v>31.6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0.99299999999999999</v>
      </c>
      <c r="K31" s="71"/>
      <c r="L31" s="91">
        <v>0.99299999999999999</v>
      </c>
      <c r="M31" s="71"/>
      <c r="N31" s="91">
        <v>0.99299999999999999</v>
      </c>
      <c r="O31" s="71"/>
      <c r="P31" s="91">
        <v>0.99299999999999999</v>
      </c>
      <c r="Q31" s="47"/>
      <c r="R31" s="71"/>
      <c r="S31" s="91">
        <v>0.99299999999999999</v>
      </c>
      <c r="T31" s="71"/>
      <c r="U31" s="91">
        <v>0.998</v>
      </c>
      <c r="V31" s="71"/>
      <c r="W31" s="91">
        <v>0.998</v>
      </c>
      <c r="X31" s="47"/>
      <c r="Y31" s="47"/>
      <c r="Z31" s="47"/>
      <c r="AA31" s="71"/>
      <c r="AB31" s="7">
        <v>0.998</v>
      </c>
      <c r="AC31" s="76">
        <v>0.998</v>
      </c>
      <c r="AD31" s="47"/>
      <c r="AE31" s="71"/>
      <c r="AF31" s="8">
        <v>0.998</v>
      </c>
    </row>
    <row r="32" spans="4:32" ht="13.15" customHeight="1" x14ac:dyDescent="0.25">
      <c r="E32" s="73" t="s">
        <v>42</v>
      </c>
      <c r="F32" s="47"/>
      <c r="G32" s="47"/>
      <c r="H32" s="47"/>
      <c r="I32" s="74"/>
      <c r="J32" s="89">
        <v>44.8</v>
      </c>
      <c r="K32" s="71"/>
      <c r="L32" s="89">
        <v>44.8</v>
      </c>
      <c r="M32" s="71"/>
      <c r="N32" s="89">
        <v>44.8</v>
      </c>
      <c r="O32" s="71"/>
      <c r="P32" s="89">
        <v>44.8</v>
      </c>
      <c r="Q32" s="47"/>
      <c r="R32" s="71"/>
      <c r="S32" s="89">
        <v>44.8</v>
      </c>
      <c r="T32" s="71"/>
      <c r="U32" s="89">
        <v>49.3</v>
      </c>
      <c r="V32" s="71"/>
      <c r="W32" s="89">
        <v>49.3</v>
      </c>
      <c r="X32" s="47"/>
      <c r="Y32" s="47"/>
      <c r="Z32" s="47"/>
      <c r="AA32" s="71"/>
      <c r="AB32" s="3">
        <v>49.3</v>
      </c>
      <c r="AC32" s="72">
        <v>49.3</v>
      </c>
      <c r="AD32" s="47"/>
      <c r="AE32" s="71"/>
      <c r="AF32" s="4">
        <v>49.3</v>
      </c>
    </row>
    <row r="33" spans="5:32" ht="13.15" customHeight="1" x14ac:dyDescent="0.25">
      <c r="E33" s="77" t="s">
        <v>46</v>
      </c>
      <c r="F33" s="47"/>
      <c r="G33" s="47"/>
      <c r="H33" s="47"/>
      <c r="I33" s="74"/>
      <c r="J33" s="92">
        <v>22.8</v>
      </c>
      <c r="K33" s="71"/>
      <c r="L33" s="92">
        <v>22.8</v>
      </c>
      <c r="M33" s="71"/>
      <c r="N33" s="92">
        <v>23.1</v>
      </c>
      <c r="O33" s="71"/>
      <c r="P33" s="92">
        <v>23.3</v>
      </c>
      <c r="Q33" s="47"/>
      <c r="R33" s="71"/>
      <c r="S33" s="92">
        <v>23.7</v>
      </c>
      <c r="T33" s="71"/>
      <c r="U33" s="92">
        <v>28.2</v>
      </c>
      <c r="V33" s="71"/>
      <c r="W33" s="92">
        <v>27.8</v>
      </c>
      <c r="X33" s="47"/>
      <c r="Y33" s="47"/>
      <c r="Z33" s="47"/>
      <c r="AA33" s="71"/>
      <c r="AB33" s="9">
        <v>27.8</v>
      </c>
      <c r="AC33" s="78">
        <v>28.1</v>
      </c>
      <c r="AD33" s="47"/>
      <c r="AE33" s="71"/>
      <c r="AF33" s="10">
        <v>28.4</v>
      </c>
    </row>
    <row r="34" spans="5:32" ht="20.25" customHeight="1" x14ac:dyDescent="0.25">
      <c r="E34" s="73" t="s">
        <v>940</v>
      </c>
      <c r="F34" s="47"/>
      <c r="G34" s="47"/>
      <c r="H34" s="47"/>
      <c r="I34" s="74"/>
      <c r="J34" s="90">
        <v>1.1000000000000001</v>
      </c>
      <c r="K34" s="71"/>
      <c r="L34" s="90">
        <v>1.1000000000000001</v>
      </c>
      <c r="M34" s="71"/>
      <c r="N34" s="90">
        <v>1.2</v>
      </c>
      <c r="O34" s="71"/>
      <c r="P34" s="90">
        <v>1.2</v>
      </c>
      <c r="Q34" s="47"/>
      <c r="R34" s="71"/>
      <c r="S34" s="90">
        <v>1.2</v>
      </c>
      <c r="T34" s="71"/>
      <c r="U34" s="90">
        <v>1.4</v>
      </c>
      <c r="V34" s="71"/>
      <c r="W34" s="90">
        <v>1.4</v>
      </c>
      <c r="X34" s="47"/>
      <c r="Y34" s="47"/>
      <c r="Z34" s="47"/>
      <c r="AA34" s="71"/>
      <c r="AB34" s="5">
        <v>1.4</v>
      </c>
      <c r="AC34" s="75">
        <v>1.4</v>
      </c>
      <c r="AD34" s="47"/>
      <c r="AE34" s="71"/>
      <c r="AF34" s="6">
        <v>1.4</v>
      </c>
    </row>
    <row r="35" spans="5:32" ht="20.25" customHeight="1" x14ac:dyDescent="0.25">
      <c r="E35" s="73" t="s">
        <v>941</v>
      </c>
      <c r="F35" s="47"/>
      <c r="G35" s="47"/>
      <c r="H35" s="47"/>
      <c r="I35" s="74"/>
      <c r="J35" s="90" t="s">
        <v>1024</v>
      </c>
      <c r="K35" s="71"/>
      <c r="L35" s="90" t="s">
        <v>1024</v>
      </c>
      <c r="M35" s="71"/>
      <c r="N35" s="90" t="s">
        <v>1024</v>
      </c>
      <c r="O35" s="71"/>
      <c r="P35" s="90" t="s">
        <v>1024</v>
      </c>
      <c r="Q35" s="47"/>
      <c r="R35" s="71"/>
      <c r="S35" s="90" t="s">
        <v>1024</v>
      </c>
      <c r="T35" s="71"/>
      <c r="U35" s="90" t="s">
        <v>1024</v>
      </c>
      <c r="V35" s="71"/>
      <c r="W35" s="90" t="s">
        <v>1024</v>
      </c>
      <c r="X35" s="47"/>
      <c r="Y35" s="47"/>
      <c r="Z35" s="47"/>
      <c r="AA35" s="71"/>
      <c r="AB35" s="5" t="s">
        <v>1024</v>
      </c>
      <c r="AC35" s="75" t="s">
        <v>1024</v>
      </c>
      <c r="AD35" s="47"/>
      <c r="AE35" s="71"/>
      <c r="AF35" s="6" t="s">
        <v>1024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2J1Ct5fWeKmHYH2TpkanqHJErIVobca2+tv6cKWeZkJHUQAGLqtHL6lro7z9yfFFqvRlk206boLdkkGp2jbgxA==" saltValue="N9CUV8yRmQziDL8OO5hZY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087D5D7-A506-4FD8-ACB0-653A312C505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KESP - Kearneys Spring (110/11kV)</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1550</v>
      </c>
      <c r="J3" s="49"/>
      <c r="K3" s="49"/>
      <c r="L3" s="49"/>
      <c r="M3" s="49"/>
      <c r="N3" s="49"/>
      <c r="O3" s="49"/>
      <c r="P3" s="49"/>
      <c r="Q3" s="49"/>
      <c r="R3" s="49"/>
      <c r="S3" s="49"/>
      <c r="V3" s="51" t="s">
        <v>922</v>
      </c>
      <c r="W3" s="49"/>
      <c r="Y3" s="52" t="s">
        <v>1395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1551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1552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1553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42.5</v>
      </c>
      <c r="K26" s="71"/>
      <c r="L26" s="89">
        <v>42.5</v>
      </c>
      <c r="M26" s="71"/>
      <c r="N26" s="89">
        <v>42.5</v>
      </c>
      <c r="O26" s="71"/>
      <c r="P26" s="89">
        <v>42.5</v>
      </c>
      <c r="Q26" s="47"/>
      <c r="R26" s="71"/>
      <c r="S26" s="89">
        <v>42.5</v>
      </c>
      <c r="T26" s="71"/>
      <c r="U26" s="89">
        <v>44.9</v>
      </c>
      <c r="V26" s="71"/>
      <c r="W26" s="89">
        <v>44.9</v>
      </c>
      <c r="X26" s="47"/>
      <c r="Y26" s="47"/>
      <c r="Z26" s="47"/>
      <c r="AA26" s="71"/>
      <c r="AB26" s="3">
        <v>44.9</v>
      </c>
      <c r="AC26" s="72">
        <v>44.9</v>
      </c>
      <c r="AD26" s="47"/>
      <c r="AE26" s="71"/>
      <c r="AF26" s="4">
        <v>44.9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0.3</v>
      </c>
      <c r="K28" s="71"/>
      <c r="L28" s="89">
        <v>0.3</v>
      </c>
      <c r="M28" s="71"/>
      <c r="N28" s="89">
        <v>0.3</v>
      </c>
      <c r="O28" s="71"/>
      <c r="P28" s="89">
        <v>0.3</v>
      </c>
      <c r="Q28" s="47"/>
      <c r="R28" s="71"/>
      <c r="S28" s="89">
        <v>0.3</v>
      </c>
      <c r="T28" s="71"/>
      <c r="U28" s="89">
        <v>0.1</v>
      </c>
      <c r="V28" s="71"/>
      <c r="W28" s="89">
        <v>0.1</v>
      </c>
      <c r="X28" s="47"/>
      <c r="Y28" s="47"/>
      <c r="Z28" s="47"/>
      <c r="AA28" s="71"/>
      <c r="AB28" s="3">
        <v>0.1</v>
      </c>
      <c r="AC28" s="72">
        <v>0.1</v>
      </c>
      <c r="AD28" s="47"/>
      <c r="AE28" s="71"/>
      <c r="AF28" s="4">
        <v>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0.84199999999999997</v>
      </c>
      <c r="K31" s="71"/>
      <c r="L31" s="91">
        <v>0.84199999999999997</v>
      </c>
      <c r="M31" s="71"/>
      <c r="N31" s="91">
        <v>0.84199999999999997</v>
      </c>
      <c r="O31" s="71"/>
      <c r="P31" s="91">
        <v>0.84199999999999997</v>
      </c>
      <c r="Q31" s="47"/>
      <c r="R31" s="71"/>
      <c r="S31" s="91">
        <v>0.84199999999999997</v>
      </c>
      <c r="T31" s="71"/>
      <c r="U31" s="91">
        <v>0.85</v>
      </c>
      <c r="V31" s="71"/>
      <c r="W31" s="91">
        <v>0.85</v>
      </c>
      <c r="X31" s="47"/>
      <c r="Y31" s="47"/>
      <c r="Z31" s="47"/>
      <c r="AA31" s="71"/>
      <c r="AB31" s="7">
        <v>0.85</v>
      </c>
      <c r="AC31" s="76">
        <v>0.85</v>
      </c>
      <c r="AD31" s="47"/>
      <c r="AE31" s="71"/>
      <c r="AF31" s="8">
        <v>0.85</v>
      </c>
    </row>
    <row r="32" spans="4:32" ht="13.15" customHeight="1" x14ac:dyDescent="0.25">
      <c r="E32" s="73" t="s">
        <v>42</v>
      </c>
      <c r="F32" s="47"/>
      <c r="G32" s="47"/>
      <c r="H32" s="47"/>
      <c r="I32" s="74"/>
      <c r="J32" s="89">
        <v>25.4</v>
      </c>
      <c r="K32" s="71"/>
      <c r="L32" s="89">
        <v>25.4</v>
      </c>
      <c r="M32" s="71"/>
      <c r="N32" s="89">
        <v>25.4</v>
      </c>
      <c r="O32" s="71"/>
      <c r="P32" s="89">
        <v>25.4</v>
      </c>
      <c r="Q32" s="47"/>
      <c r="R32" s="71"/>
      <c r="S32" s="89">
        <v>25.4</v>
      </c>
      <c r="T32" s="71"/>
      <c r="U32" s="89">
        <v>25.8</v>
      </c>
      <c r="V32" s="71"/>
      <c r="W32" s="89">
        <v>25.8</v>
      </c>
      <c r="X32" s="47"/>
      <c r="Y32" s="47"/>
      <c r="Z32" s="47"/>
      <c r="AA32" s="71"/>
      <c r="AB32" s="3">
        <v>25.8</v>
      </c>
      <c r="AC32" s="72">
        <v>25.8</v>
      </c>
      <c r="AD32" s="47"/>
      <c r="AE32" s="71"/>
      <c r="AF32" s="4">
        <v>25.8</v>
      </c>
    </row>
    <row r="33" spans="5:32" ht="13.15" customHeight="1" x14ac:dyDescent="0.25">
      <c r="E33" s="77" t="s">
        <v>46</v>
      </c>
      <c r="F33" s="47"/>
      <c r="G33" s="47"/>
      <c r="H33" s="47"/>
      <c r="I33" s="74"/>
      <c r="J33" s="92">
        <v>0.3</v>
      </c>
      <c r="K33" s="71"/>
      <c r="L33" s="92">
        <v>0.3</v>
      </c>
      <c r="M33" s="71"/>
      <c r="N33" s="92">
        <v>0.3</v>
      </c>
      <c r="O33" s="71"/>
      <c r="P33" s="92">
        <v>0.3</v>
      </c>
      <c r="Q33" s="47"/>
      <c r="R33" s="71"/>
      <c r="S33" s="92">
        <v>0.3</v>
      </c>
      <c r="T33" s="71"/>
      <c r="U33" s="92">
        <v>0.1</v>
      </c>
      <c r="V33" s="71"/>
      <c r="W33" s="92">
        <v>0.1</v>
      </c>
      <c r="X33" s="47"/>
      <c r="Y33" s="47"/>
      <c r="Z33" s="47"/>
      <c r="AA33" s="71"/>
      <c r="AB33" s="9">
        <v>0.1</v>
      </c>
      <c r="AC33" s="78">
        <v>0.1</v>
      </c>
      <c r="AD33" s="47"/>
      <c r="AE33" s="71"/>
      <c r="AF33" s="10">
        <v>0.1</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942</v>
      </c>
      <c r="K35" s="71"/>
      <c r="L35" s="90" t="s">
        <v>942</v>
      </c>
      <c r="M35" s="71"/>
      <c r="N35" s="90" t="s">
        <v>942</v>
      </c>
      <c r="O35" s="71"/>
      <c r="P35" s="90" t="s">
        <v>942</v>
      </c>
      <c r="Q35" s="47"/>
      <c r="R35" s="71"/>
      <c r="S35" s="90" t="s">
        <v>942</v>
      </c>
      <c r="T35" s="71"/>
      <c r="U35" s="90" t="s">
        <v>942</v>
      </c>
      <c r="V35" s="71"/>
      <c r="W35" s="90" t="s">
        <v>942</v>
      </c>
      <c r="X35" s="47"/>
      <c r="Y35" s="47"/>
      <c r="Z35" s="47"/>
      <c r="AA35" s="71"/>
      <c r="AB35" s="5" t="s">
        <v>942</v>
      </c>
      <c r="AC35" s="75" t="s">
        <v>942</v>
      </c>
      <c r="AD35" s="47"/>
      <c r="AE35" s="71"/>
      <c r="AF35" s="6" t="s">
        <v>942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mqWxLqmSams34f0ILDgNhyvc9B/5PkahqJ6PRd24j4xjH7LqgFSwPv8Ie2BaYE1jB7BzEAJ1XVLiFmtfDwIdg==" saltValue="yqhpfrfcPtk7RlzfmpuVA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F3BBC6C-A717-4ACF-BA43-990A037754F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KIDS - Kidston (132/6.6kV)</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1001</v>
      </c>
      <c r="J3" s="49"/>
      <c r="K3" s="49"/>
      <c r="L3" s="49"/>
      <c r="M3" s="49"/>
      <c r="N3" s="49"/>
      <c r="O3" s="49"/>
      <c r="P3" s="49"/>
      <c r="Q3" s="49"/>
      <c r="R3" s="49"/>
      <c r="S3" s="49"/>
      <c r="V3" s="51" t="s">
        <v>922</v>
      </c>
      <c r="W3" s="49"/>
      <c r="Y3" s="52" t="s">
        <v>1002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1003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1004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1005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2.2000000000000002</v>
      </c>
      <c r="K26" s="71"/>
      <c r="L26" s="89">
        <v>2.2000000000000002</v>
      </c>
      <c r="M26" s="71"/>
      <c r="N26" s="89">
        <v>2.2000000000000002</v>
      </c>
      <c r="O26" s="71"/>
      <c r="P26" s="89">
        <v>2.2000000000000002</v>
      </c>
      <c r="Q26" s="47"/>
      <c r="R26" s="71"/>
      <c r="S26" s="89">
        <v>2.2000000000000002</v>
      </c>
      <c r="T26" s="71"/>
      <c r="U26" s="89">
        <v>2.2000000000000002</v>
      </c>
      <c r="V26" s="71"/>
      <c r="W26" s="89">
        <v>2.2000000000000002</v>
      </c>
      <c r="X26" s="47"/>
      <c r="Y26" s="47"/>
      <c r="Z26" s="47"/>
      <c r="AA26" s="71"/>
      <c r="AB26" s="3">
        <v>2.2000000000000002</v>
      </c>
      <c r="AC26" s="72">
        <v>2.2000000000000002</v>
      </c>
      <c r="AD26" s="47"/>
      <c r="AE26" s="71"/>
      <c r="AF26" s="4">
        <v>2.2000000000000002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0.7</v>
      </c>
      <c r="K28" s="71"/>
      <c r="L28" s="89">
        <v>0.7</v>
      </c>
      <c r="M28" s="71"/>
      <c r="N28" s="89">
        <v>0.7</v>
      </c>
      <c r="O28" s="71"/>
      <c r="P28" s="89">
        <v>0.7</v>
      </c>
      <c r="Q28" s="47"/>
      <c r="R28" s="71"/>
      <c r="S28" s="89">
        <v>0.7</v>
      </c>
      <c r="T28" s="71"/>
      <c r="U28" s="89">
        <v>0.6</v>
      </c>
      <c r="V28" s="71"/>
      <c r="W28" s="89">
        <v>0.6</v>
      </c>
      <c r="X28" s="47"/>
      <c r="Y28" s="47"/>
      <c r="Z28" s="47"/>
      <c r="AA28" s="71"/>
      <c r="AB28" s="3">
        <v>0.6</v>
      </c>
      <c r="AC28" s="72">
        <v>0.6</v>
      </c>
      <c r="AD28" s="47"/>
      <c r="AE28" s="71"/>
      <c r="AF28" s="4">
        <v>0.6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0.91</v>
      </c>
      <c r="K31" s="71"/>
      <c r="L31" s="91">
        <v>0.91</v>
      </c>
      <c r="M31" s="71"/>
      <c r="N31" s="91">
        <v>0.91</v>
      </c>
      <c r="O31" s="71"/>
      <c r="P31" s="91">
        <v>0.91</v>
      </c>
      <c r="Q31" s="47"/>
      <c r="R31" s="71"/>
      <c r="S31" s="91">
        <v>0.91</v>
      </c>
      <c r="T31" s="71"/>
      <c r="U31" s="91">
        <v>0.90200000000000002</v>
      </c>
      <c r="V31" s="71"/>
      <c r="W31" s="91">
        <v>0.90200000000000002</v>
      </c>
      <c r="X31" s="47"/>
      <c r="Y31" s="47"/>
      <c r="Z31" s="47"/>
      <c r="AA31" s="71"/>
      <c r="AB31" s="7">
        <v>0.90200000000000002</v>
      </c>
      <c r="AC31" s="76">
        <v>0.90200000000000002</v>
      </c>
      <c r="AD31" s="47"/>
      <c r="AE31" s="71"/>
      <c r="AF31" s="8">
        <v>0.90200000000000002</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0.7</v>
      </c>
      <c r="K33" s="71"/>
      <c r="L33" s="92">
        <v>0.7</v>
      </c>
      <c r="M33" s="71"/>
      <c r="N33" s="92">
        <v>0.7</v>
      </c>
      <c r="O33" s="71"/>
      <c r="P33" s="92">
        <v>0.7</v>
      </c>
      <c r="Q33" s="47"/>
      <c r="R33" s="71"/>
      <c r="S33" s="92">
        <v>0.6</v>
      </c>
      <c r="T33" s="71"/>
      <c r="U33" s="92">
        <v>0.5</v>
      </c>
      <c r="V33" s="71"/>
      <c r="W33" s="92">
        <v>0.5</v>
      </c>
      <c r="X33" s="47"/>
      <c r="Y33" s="47"/>
      <c r="Z33" s="47"/>
      <c r="AA33" s="71"/>
      <c r="AB33" s="9">
        <v>0.5</v>
      </c>
      <c r="AC33" s="78">
        <v>0.5</v>
      </c>
      <c r="AD33" s="47"/>
      <c r="AE33" s="71"/>
      <c r="AF33" s="10">
        <v>0.5</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1006</v>
      </c>
      <c r="K35" s="71"/>
      <c r="L35" s="90" t="s">
        <v>1006</v>
      </c>
      <c r="M35" s="71"/>
      <c r="N35" s="90" t="s">
        <v>1006</v>
      </c>
      <c r="O35" s="71"/>
      <c r="P35" s="90" t="s">
        <v>1006</v>
      </c>
      <c r="Q35" s="47"/>
      <c r="R35" s="71"/>
      <c r="S35" s="90" t="s">
        <v>1006</v>
      </c>
      <c r="T35" s="71"/>
      <c r="U35" s="90" t="s">
        <v>1006</v>
      </c>
      <c r="V35" s="71"/>
      <c r="W35" s="90" t="s">
        <v>1006</v>
      </c>
      <c r="X35" s="47"/>
      <c r="Y35" s="47"/>
      <c r="Z35" s="47"/>
      <c r="AA35" s="71"/>
      <c r="AB35" s="5" t="s">
        <v>1006</v>
      </c>
      <c r="AC35" s="75" t="s">
        <v>1006</v>
      </c>
      <c r="AD35" s="47"/>
      <c r="AE35" s="71"/>
      <c r="AF35" s="6" t="s">
        <v>1006</v>
      </c>
    </row>
    <row r="36" spans="5:32" ht="13.15" customHeight="1" x14ac:dyDescent="0.25">
      <c r="E36" s="73" t="s">
        <v>58</v>
      </c>
      <c r="F36" s="47"/>
      <c r="G36" s="47"/>
      <c r="H36" s="47"/>
      <c r="I36" s="74"/>
      <c r="J36" s="89">
        <v>0.7</v>
      </c>
      <c r="K36" s="71"/>
      <c r="L36" s="89">
        <v>0.7</v>
      </c>
      <c r="M36" s="71"/>
      <c r="N36" s="89">
        <v>0.7</v>
      </c>
      <c r="O36" s="71"/>
      <c r="P36" s="89">
        <v>0.7</v>
      </c>
      <c r="Q36" s="47"/>
      <c r="R36" s="71"/>
      <c r="S36" s="89">
        <v>0.6</v>
      </c>
      <c r="T36" s="71"/>
      <c r="U36" s="89">
        <v>0.5</v>
      </c>
      <c r="V36" s="71"/>
      <c r="W36" s="89">
        <v>0.5</v>
      </c>
      <c r="X36" s="47"/>
      <c r="Y36" s="47"/>
      <c r="Z36" s="47"/>
      <c r="AA36" s="71"/>
      <c r="AB36" s="3">
        <v>0.5</v>
      </c>
      <c r="AC36" s="72">
        <v>0.5</v>
      </c>
      <c r="AD36" s="47"/>
      <c r="AE36" s="71"/>
      <c r="AF36" s="4">
        <v>0.5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3TQAY3cGe84smQd29LqrxcE/4+wHDTyK+MiYaOicqq6HHmpQhgUk8Yyl/gaShrtI+o4xexvQ5TM5wTeEcUlcUA==" saltValue="eAi0Sh4TtoW//pl2QPrBB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53A7FC3-225D-4787-BEC4-FB87782BEAD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BAMB - Bambaroo (66/11kV)</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1554</v>
      </c>
      <c r="I3" s="49"/>
      <c r="J3" s="49"/>
      <c r="K3" s="49"/>
      <c r="L3" s="49"/>
      <c r="M3" s="49"/>
      <c r="N3" s="49"/>
      <c r="O3" s="49"/>
      <c r="P3" s="49"/>
      <c r="Q3" s="49"/>
      <c r="R3" s="49"/>
      <c r="U3" s="51" t="s">
        <v>922</v>
      </c>
      <c r="V3" s="49"/>
      <c r="X3" s="52" t="s">
        <v>1555</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1016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1556</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1557</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34</v>
      </c>
      <c r="J24" s="71"/>
      <c r="K24" s="89">
        <v>34</v>
      </c>
      <c r="L24" s="71"/>
      <c r="M24" s="89">
        <v>34</v>
      </c>
      <c r="N24" s="71"/>
      <c r="O24" s="89">
        <v>34</v>
      </c>
      <c r="P24" s="47"/>
      <c r="Q24" s="71"/>
      <c r="R24" s="89">
        <v>34</v>
      </c>
      <c r="S24" s="71"/>
      <c r="T24" s="89">
        <v>34</v>
      </c>
      <c r="U24" s="71"/>
      <c r="V24" s="89">
        <v>34</v>
      </c>
      <c r="W24" s="47"/>
      <c r="X24" s="47"/>
      <c r="Y24" s="47"/>
      <c r="Z24" s="71"/>
      <c r="AA24" s="3">
        <v>34</v>
      </c>
      <c r="AB24" s="72">
        <v>34</v>
      </c>
      <c r="AC24" s="47"/>
      <c r="AD24" s="71"/>
      <c r="AE24" s="4">
        <v>34</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17.3</v>
      </c>
      <c r="J26" s="71"/>
      <c r="K26" s="89">
        <v>17.8</v>
      </c>
      <c r="L26" s="71"/>
      <c r="M26" s="89">
        <v>18</v>
      </c>
      <c r="N26" s="71"/>
      <c r="O26" s="89">
        <v>18.100000000000001</v>
      </c>
      <c r="P26" s="47"/>
      <c r="Q26" s="71"/>
      <c r="R26" s="89">
        <v>18.3</v>
      </c>
      <c r="S26" s="71"/>
      <c r="T26" s="89">
        <v>16</v>
      </c>
      <c r="U26" s="71"/>
      <c r="V26" s="89">
        <v>16.399999999999999</v>
      </c>
      <c r="W26" s="47"/>
      <c r="X26" s="47"/>
      <c r="Y26" s="47"/>
      <c r="Z26" s="71"/>
      <c r="AA26" s="3">
        <v>16.399999999999999</v>
      </c>
      <c r="AB26" s="72">
        <v>16.600000000000001</v>
      </c>
      <c r="AC26" s="47"/>
      <c r="AD26" s="71"/>
      <c r="AE26" s="4">
        <v>16.8</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0.97</v>
      </c>
      <c r="J29" s="71"/>
      <c r="K29" s="91">
        <v>0.96899999999999997</v>
      </c>
      <c r="L29" s="71"/>
      <c r="M29" s="91">
        <v>0.96899999999999997</v>
      </c>
      <c r="N29" s="71"/>
      <c r="O29" s="91">
        <v>0.96899999999999997</v>
      </c>
      <c r="P29" s="47"/>
      <c r="Q29" s="71"/>
      <c r="R29" s="91">
        <v>0.96899999999999997</v>
      </c>
      <c r="S29" s="71"/>
      <c r="T29" s="91">
        <v>0.99</v>
      </c>
      <c r="U29" s="71"/>
      <c r="V29" s="91">
        <v>0.99</v>
      </c>
      <c r="W29" s="47"/>
      <c r="X29" s="47"/>
      <c r="Y29" s="47"/>
      <c r="Z29" s="71"/>
      <c r="AA29" s="7">
        <v>0.99</v>
      </c>
      <c r="AB29" s="76">
        <v>0.99</v>
      </c>
      <c r="AC29" s="47"/>
      <c r="AD29" s="71"/>
      <c r="AE29" s="8">
        <v>0.99</v>
      </c>
    </row>
    <row r="30" spans="4:31" ht="13.15" customHeight="1" x14ac:dyDescent="0.25">
      <c r="E30" s="73" t="s">
        <v>42</v>
      </c>
      <c r="F30" s="47"/>
      <c r="G30" s="47"/>
      <c r="H30" s="74"/>
      <c r="I30" s="89">
        <v>0</v>
      </c>
      <c r="J30" s="71"/>
      <c r="K30" s="89">
        <v>0</v>
      </c>
      <c r="L30" s="71"/>
      <c r="M30" s="89">
        <v>0</v>
      </c>
      <c r="N30" s="71"/>
      <c r="O30" s="89">
        <v>0</v>
      </c>
      <c r="P30" s="47"/>
      <c r="Q30" s="71"/>
      <c r="R30" s="89">
        <v>0</v>
      </c>
      <c r="S30" s="71"/>
      <c r="T30" s="89">
        <v>0</v>
      </c>
      <c r="U30" s="71"/>
      <c r="V30" s="89">
        <v>0</v>
      </c>
      <c r="W30" s="47"/>
      <c r="X30" s="47"/>
      <c r="Y30" s="47"/>
      <c r="Z30" s="71"/>
      <c r="AA30" s="3">
        <v>0</v>
      </c>
      <c r="AB30" s="72">
        <v>0</v>
      </c>
      <c r="AC30" s="47"/>
      <c r="AD30" s="71"/>
      <c r="AE30" s="4">
        <v>0</v>
      </c>
    </row>
    <row r="31" spans="4:31" ht="13.15" customHeight="1" x14ac:dyDescent="0.25">
      <c r="E31" s="77" t="s">
        <v>46</v>
      </c>
      <c r="F31" s="47"/>
      <c r="G31" s="47"/>
      <c r="H31" s="74"/>
      <c r="I31" s="92">
        <v>15.9</v>
      </c>
      <c r="J31" s="71"/>
      <c r="K31" s="92">
        <v>16.3</v>
      </c>
      <c r="L31" s="71"/>
      <c r="M31" s="92">
        <v>16.5</v>
      </c>
      <c r="N31" s="71"/>
      <c r="O31" s="92">
        <v>16.7</v>
      </c>
      <c r="P31" s="47"/>
      <c r="Q31" s="71"/>
      <c r="R31" s="92">
        <v>16.899999999999999</v>
      </c>
      <c r="S31" s="71"/>
      <c r="T31" s="92">
        <v>15.2</v>
      </c>
      <c r="U31" s="71"/>
      <c r="V31" s="92">
        <v>15.5</v>
      </c>
      <c r="W31" s="47"/>
      <c r="X31" s="47"/>
      <c r="Y31" s="47"/>
      <c r="Z31" s="71"/>
      <c r="AA31" s="9">
        <v>15.6</v>
      </c>
      <c r="AB31" s="78">
        <v>15.8</v>
      </c>
      <c r="AC31" s="47"/>
      <c r="AD31" s="71"/>
      <c r="AE31" s="10">
        <v>15.9</v>
      </c>
    </row>
    <row r="32" spans="4:31" ht="20.25" customHeight="1" x14ac:dyDescent="0.25">
      <c r="E32" s="73" t="s">
        <v>940</v>
      </c>
      <c r="F32" s="47"/>
      <c r="G32" s="47"/>
      <c r="H32" s="74"/>
      <c r="I32" s="90">
        <v>0.8</v>
      </c>
      <c r="J32" s="71"/>
      <c r="K32" s="90">
        <v>0.8</v>
      </c>
      <c r="L32" s="71"/>
      <c r="M32" s="90">
        <v>0.8</v>
      </c>
      <c r="N32" s="71"/>
      <c r="O32" s="90">
        <v>0.8</v>
      </c>
      <c r="P32" s="47"/>
      <c r="Q32" s="71"/>
      <c r="R32" s="90">
        <v>0.8</v>
      </c>
      <c r="S32" s="71"/>
      <c r="T32" s="90">
        <v>0.8</v>
      </c>
      <c r="U32" s="71"/>
      <c r="V32" s="90">
        <v>0.8</v>
      </c>
      <c r="W32" s="47"/>
      <c r="X32" s="47"/>
      <c r="Y32" s="47"/>
      <c r="Z32" s="71"/>
      <c r="AA32" s="5">
        <v>0.8</v>
      </c>
      <c r="AB32" s="75">
        <v>0.8</v>
      </c>
      <c r="AC32" s="47"/>
      <c r="AD32" s="71"/>
      <c r="AE32" s="6">
        <v>0.8</v>
      </c>
    </row>
    <row r="33" spans="5:31" ht="20.25" customHeight="1" x14ac:dyDescent="0.25">
      <c r="E33" s="73" t="s">
        <v>941</v>
      </c>
      <c r="F33" s="47"/>
      <c r="G33" s="47"/>
      <c r="H33" s="74"/>
      <c r="I33" s="90" t="s">
        <v>1558</v>
      </c>
      <c r="J33" s="71"/>
      <c r="K33" s="90" t="s">
        <v>1558</v>
      </c>
      <c r="L33" s="71"/>
      <c r="M33" s="90" t="s">
        <v>1558</v>
      </c>
      <c r="N33" s="71"/>
      <c r="O33" s="90" t="s">
        <v>1558</v>
      </c>
      <c r="P33" s="47"/>
      <c r="Q33" s="71"/>
      <c r="R33" s="90" t="s">
        <v>1558</v>
      </c>
      <c r="S33" s="71"/>
      <c r="T33" s="90" t="s">
        <v>1558</v>
      </c>
      <c r="U33" s="71"/>
      <c r="V33" s="90" t="s">
        <v>1558</v>
      </c>
      <c r="W33" s="47"/>
      <c r="X33" s="47"/>
      <c r="Y33" s="47"/>
      <c r="Z33" s="71"/>
      <c r="AA33" s="5" t="s">
        <v>1558</v>
      </c>
      <c r="AB33" s="75" t="s">
        <v>1558</v>
      </c>
      <c r="AC33" s="47"/>
      <c r="AD33" s="71"/>
      <c r="AE33" s="6" t="s">
        <v>1558</v>
      </c>
    </row>
    <row r="34" spans="5:31" ht="13.15" customHeight="1" x14ac:dyDescent="0.25">
      <c r="E34" s="73" t="s">
        <v>58</v>
      </c>
      <c r="F34" s="47"/>
      <c r="G34" s="47"/>
      <c r="H34" s="74"/>
      <c r="I34" s="89">
        <v>15.9</v>
      </c>
      <c r="J34" s="71"/>
      <c r="K34" s="89">
        <v>16.3</v>
      </c>
      <c r="L34" s="71"/>
      <c r="M34" s="89">
        <v>16.5</v>
      </c>
      <c r="N34" s="71"/>
      <c r="O34" s="89">
        <v>16.7</v>
      </c>
      <c r="P34" s="47"/>
      <c r="Q34" s="71"/>
      <c r="R34" s="89">
        <v>16.899999999999999</v>
      </c>
      <c r="S34" s="71"/>
      <c r="T34" s="89">
        <v>15.2</v>
      </c>
      <c r="U34" s="71"/>
      <c r="V34" s="89">
        <v>15.5</v>
      </c>
      <c r="W34" s="47"/>
      <c r="X34" s="47"/>
      <c r="Y34" s="47"/>
      <c r="Z34" s="71"/>
      <c r="AA34" s="3">
        <v>15.6</v>
      </c>
      <c r="AB34" s="72">
        <v>15.8</v>
      </c>
      <c r="AC34" s="47"/>
      <c r="AD34" s="71"/>
      <c r="AE34" s="4">
        <v>15.9</v>
      </c>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25.7</v>
      </c>
      <c r="J37" s="71"/>
      <c r="K37" s="89">
        <v>25.7</v>
      </c>
      <c r="L37" s="71"/>
      <c r="M37" s="89">
        <v>25.7</v>
      </c>
      <c r="N37" s="71"/>
      <c r="O37" s="89">
        <v>25.7</v>
      </c>
      <c r="P37" s="47"/>
      <c r="Q37" s="71"/>
      <c r="R37" s="89">
        <v>25.7</v>
      </c>
      <c r="S37" s="71"/>
      <c r="T37" s="89">
        <v>28.4</v>
      </c>
      <c r="U37" s="71"/>
      <c r="V37" s="89">
        <v>28.4</v>
      </c>
      <c r="W37" s="47"/>
      <c r="X37" s="47"/>
      <c r="Y37" s="47"/>
      <c r="Z37" s="71"/>
      <c r="AA37" s="3">
        <v>28.4</v>
      </c>
      <c r="AB37" s="72">
        <v>28.4</v>
      </c>
      <c r="AC37" s="47"/>
      <c r="AD37" s="71"/>
      <c r="AE37" s="4">
        <v>28.4</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zqSuCwdz30xiEcBV/Qdh3tUB9edDn0hsOkW6gGQwuSy7marpYvHAtM4dI4k20gL6SLus+QjJBr8Avfq1ahIZsg==" saltValue="Q4oLUbV8LgdDYopmLMb8K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8864E53F-00D5-4C6D-B35C-D0D930C82D3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KILK - Kilkivan BSP (132/66kV)</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1559</v>
      </c>
      <c r="J3" s="49"/>
      <c r="K3" s="49"/>
      <c r="L3" s="49"/>
      <c r="M3" s="49"/>
      <c r="N3" s="49"/>
      <c r="O3" s="49"/>
      <c r="P3" s="49"/>
      <c r="Q3" s="49"/>
      <c r="R3" s="49"/>
      <c r="S3" s="49"/>
      <c r="V3" s="51" t="s">
        <v>922</v>
      </c>
      <c r="W3" s="49"/>
      <c r="Y3" s="52" t="s">
        <v>955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957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1560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1561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7.5</v>
      </c>
      <c r="K26" s="71"/>
      <c r="L26" s="89">
        <v>7.5</v>
      </c>
      <c r="M26" s="71"/>
      <c r="N26" s="89">
        <v>7.5</v>
      </c>
      <c r="O26" s="71"/>
      <c r="P26" s="89">
        <v>7.5</v>
      </c>
      <c r="Q26" s="47"/>
      <c r="R26" s="71"/>
      <c r="S26" s="89">
        <v>7.5</v>
      </c>
      <c r="T26" s="71"/>
      <c r="U26" s="89">
        <v>8.9</v>
      </c>
      <c r="V26" s="71"/>
      <c r="W26" s="89">
        <v>8.9</v>
      </c>
      <c r="X26" s="47"/>
      <c r="Y26" s="47"/>
      <c r="Z26" s="47"/>
      <c r="AA26" s="71"/>
      <c r="AB26" s="3">
        <v>8.9</v>
      </c>
      <c r="AC26" s="72">
        <v>8.9</v>
      </c>
      <c r="AD26" s="47"/>
      <c r="AE26" s="71"/>
      <c r="AF26" s="4">
        <v>8.9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v>
      </c>
      <c r="K28" s="71"/>
      <c r="L28" s="89">
        <v>2</v>
      </c>
      <c r="M28" s="71"/>
      <c r="N28" s="89">
        <v>2</v>
      </c>
      <c r="O28" s="71"/>
      <c r="P28" s="89">
        <v>2</v>
      </c>
      <c r="Q28" s="47"/>
      <c r="R28" s="71"/>
      <c r="S28" s="89">
        <v>2</v>
      </c>
      <c r="T28" s="71"/>
      <c r="U28" s="89">
        <v>2.2999999999999998</v>
      </c>
      <c r="V28" s="71"/>
      <c r="W28" s="89">
        <v>2.2999999999999998</v>
      </c>
      <c r="X28" s="47"/>
      <c r="Y28" s="47"/>
      <c r="Z28" s="47"/>
      <c r="AA28" s="71"/>
      <c r="AB28" s="3">
        <v>2.2999999999999998</v>
      </c>
      <c r="AC28" s="72">
        <v>2.2999999999999998</v>
      </c>
      <c r="AD28" s="47"/>
      <c r="AE28" s="71"/>
      <c r="AF28" s="4">
        <v>2.2999999999999998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0.95799999999999996</v>
      </c>
      <c r="K31" s="71"/>
      <c r="L31" s="91">
        <v>0.95799999999999996</v>
      </c>
      <c r="M31" s="71"/>
      <c r="N31" s="91">
        <v>0.95799999999999996</v>
      </c>
      <c r="O31" s="71"/>
      <c r="P31" s="91">
        <v>0.95799999999999996</v>
      </c>
      <c r="Q31" s="47"/>
      <c r="R31" s="71"/>
      <c r="S31" s="91">
        <v>0.95799999999999996</v>
      </c>
      <c r="T31" s="71"/>
      <c r="U31" s="91">
        <v>0.95199999999999996</v>
      </c>
      <c r="V31" s="71"/>
      <c r="W31" s="91">
        <v>0.95199999999999996</v>
      </c>
      <c r="X31" s="47"/>
      <c r="Y31" s="47"/>
      <c r="Z31" s="47"/>
      <c r="AA31" s="71"/>
      <c r="AB31" s="7">
        <v>0.95199999999999996</v>
      </c>
      <c r="AC31" s="76">
        <v>0.95199999999999996</v>
      </c>
      <c r="AD31" s="47"/>
      <c r="AE31" s="71"/>
      <c r="AF31" s="8">
        <v>0.95199999999999996</v>
      </c>
    </row>
    <row r="32" spans="4:32" ht="13.15" customHeight="1" x14ac:dyDescent="0.25">
      <c r="E32" s="73" t="s">
        <v>42</v>
      </c>
      <c r="F32" s="47"/>
      <c r="G32" s="47"/>
      <c r="H32" s="47"/>
      <c r="I32" s="74"/>
      <c r="J32" s="89">
        <v>4.3</v>
      </c>
      <c r="K32" s="71"/>
      <c r="L32" s="89">
        <v>4.3</v>
      </c>
      <c r="M32" s="71"/>
      <c r="N32" s="89">
        <v>4.3</v>
      </c>
      <c r="O32" s="71"/>
      <c r="P32" s="89">
        <v>4.3</v>
      </c>
      <c r="Q32" s="47"/>
      <c r="R32" s="71"/>
      <c r="S32" s="89">
        <v>4.3</v>
      </c>
      <c r="T32" s="71"/>
      <c r="U32" s="89">
        <v>4.5</v>
      </c>
      <c r="V32" s="71"/>
      <c r="W32" s="89">
        <v>4.5</v>
      </c>
      <c r="X32" s="47"/>
      <c r="Y32" s="47"/>
      <c r="Z32" s="47"/>
      <c r="AA32" s="71"/>
      <c r="AB32" s="3">
        <v>4.5</v>
      </c>
      <c r="AC32" s="72">
        <v>4.5</v>
      </c>
      <c r="AD32" s="47"/>
      <c r="AE32" s="71"/>
      <c r="AF32" s="4">
        <v>4.5</v>
      </c>
    </row>
    <row r="33" spans="5:32" ht="13.15" customHeight="1" x14ac:dyDescent="0.25">
      <c r="E33" s="77" t="s">
        <v>46</v>
      </c>
      <c r="F33" s="47"/>
      <c r="G33" s="47"/>
      <c r="H33" s="47"/>
      <c r="I33" s="74"/>
      <c r="J33" s="92">
        <v>1.9</v>
      </c>
      <c r="K33" s="71"/>
      <c r="L33" s="92">
        <v>1.9</v>
      </c>
      <c r="M33" s="71"/>
      <c r="N33" s="92">
        <v>1.9</v>
      </c>
      <c r="O33" s="71"/>
      <c r="P33" s="92">
        <v>1.9</v>
      </c>
      <c r="Q33" s="47"/>
      <c r="R33" s="71"/>
      <c r="S33" s="92">
        <v>1.9</v>
      </c>
      <c r="T33" s="71"/>
      <c r="U33" s="92">
        <v>2.2000000000000002</v>
      </c>
      <c r="V33" s="71"/>
      <c r="W33" s="92">
        <v>2.2000000000000002</v>
      </c>
      <c r="X33" s="47"/>
      <c r="Y33" s="47"/>
      <c r="Z33" s="47"/>
      <c r="AA33" s="71"/>
      <c r="AB33" s="9">
        <v>2.2000000000000002</v>
      </c>
      <c r="AC33" s="78">
        <v>2.2000000000000002</v>
      </c>
      <c r="AD33" s="47"/>
      <c r="AE33" s="71"/>
      <c r="AF33" s="10">
        <v>2.2000000000000002</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966</v>
      </c>
      <c r="K35" s="71"/>
      <c r="L35" s="90" t="s">
        <v>966</v>
      </c>
      <c r="M35" s="71"/>
      <c r="N35" s="90" t="s">
        <v>966</v>
      </c>
      <c r="O35" s="71"/>
      <c r="P35" s="90" t="s">
        <v>966</v>
      </c>
      <c r="Q35" s="47"/>
      <c r="R35" s="71"/>
      <c r="S35" s="90" t="s">
        <v>966</v>
      </c>
      <c r="T35" s="71"/>
      <c r="U35" s="90" t="s">
        <v>966</v>
      </c>
      <c r="V35" s="71"/>
      <c r="W35" s="90" t="s">
        <v>966</v>
      </c>
      <c r="X35" s="47"/>
      <c r="Y35" s="47"/>
      <c r="Z35" s="47"/>
      <c r="AA35" s="71"/>
      <c r="AB35" s="5" t="s">
        <v>966</v>
      </c>
      <c r="AC35" s="75" t="s">
        <v>966</v>
      </c>
      <c r="AD35" s="47"/>
      <c r="AE35" s="71"/>
      <c r="AF35" s="6" t="s">
        <v>966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Vz4e3IG6DzMvzHH+44fvV+Uu1CxJTXAmemfxGK4EKKNEAwnKTJtkJBVKVhpgx0X56q76usGqhQ0BXwMIWzzg==" saltValue="xDyB24OY4V8leHe6/tkjM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8DEA379-E8FD-4DD1-8654-9F530BD8153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KILL - Killarney (33/11kV)</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AJ51"/>
  <sheetViews>
    <sheetView showGridLines="0" topLeftCell="A22"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1562</v>
      </c>
      <c r="J3" s="49"/>
      <c r="K3" s="49"/>
      <c r="L3" s="49"/>
      <c r="M3" s="49"/>
      <c r="N3" s="49"/>
      <c r="O3" s="49"/>
      <c r="P3" s="49"/>
      <c r="Q3" s="49"/>
      <c r="R3" s="49"/>
      <c r="S3" s="49"/>
      <c r="V3" s="51" t="s">
        <v>922</v>
      </c>
      <c r="W3" s="49"/>
      <c r="Y3" s="52" t="s">
        <v>1068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1563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1564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1565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46</v>
      </c>
      <c r="K26" s="71"/>
      <c r="L26" s="89">
        <v>46</v>
      </c>
      <c r="M26" s="71"/>
      <c r="N26" s="89">
        <v>46</v>
      </c>
      <c r="O26" s="71"/>
      <c r="P26" s="89">
        <v>46</v>
      </c>
      <c r="Q26" s="47"/>
      <c r="R26" s="71"/>
      <c r="S26" s="89">
        <v>46</v>
      </c>
      <c r="T26" s="71"/>
      <c r="U26" s="89">
        <v>46</v>
      </c>
      <c r="V26" s="71"/>
      <c r="W26" s="89">
        <v>46</v>
      </c>
      <c r="X26" s="47"/>
      <c r="Y26" s="47"/>
      <c r="Z26" s="47"/>
      <c r="AA26" s="71"/>
      <c r="AB26" s="36">
        <v>46</v>
      </c>
      <c r="AC26" s="108">
        <v>46</v>
      </c>
      <c r="AD26" s="109"/>
      <c r="AE26" s="110"/>
      <c r="AF26" s="36">
        <v>46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24.7</v>
      </c>
      <c r="K28" s="71"/>
      <c r="L28" s="89">
        <v>24.6</v>
      </c>
      <c r="M28" s="71"/>
      <c r="N28" s="89">
        <v>24.7</v>
      </c>
      <c r="O28" s="71"/>
      <c r="P28" s="89">
        <v>24.8</v>
      </c>
      <c r="Q28" s="47"/>
      <c r="R28" s="71"/>
      <c r="S28" s="89">
        <v>25</v>
      </c>
      <c r="T28" s="71"/>
      <c r="U28" s="89">
        <v>23.2</v>
      </c>
      <c r="V28" s="71"/>
      <c r="W28" s="89">
        <v>23</v>
      </c>
      <c r="X28" s="47"/>
      <c r="Y28" s="47"/>
      <c r="Z28" s="47"/>
      <c r="AA28" s="71"/>
      <c r="AB28" s="3">
        <v>22.9</v>
      </c>
      <c r="AC28" s="72">
        <v>23</v>
      </c>
      <c r="AD28" s="47"/>
      <c r="AE28" s="71"/>
      <c r="AF28" s="4">
        <v>23.1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0.96299999999999997</v>
      </c>
      <c r="K31" s="71"/>
      <c r="L31" s="91">
        <v>0.96299999999999997</v>
      </c>
      <c r="M31" s="71"/>
      <c r="N31" s="91">
        <v>0.96299999999999997</v>
      </c>
      <c r="O31" s="71"/>
      <c r="P31" s="91">
        <v>0.96299999999999997</v>
      </c>
      <c r="Q31" s="47"/>
      <c r="R31" s="71"/>
      <c r="S31" s="91">
        <v>0.96299999999999997</v>
      </c>
      <c r="T31" s="71"/>
      <c r="U31" s="91">
        <v>0.98099999999999998</v>
      </c>
      <c r="V31" s="71"/>
      <c r="W31" s="91">
        <v>0.98099999999999998</v>
      </c>
      <c r="X31" s="47"/>
      <c r="Y31" s="47"/>
      <c r="Z31" s="47"/>
      <c r="AA31" s="71"/>
      <c r="AB31" s="7">
        <v>0.98099999999999998</v>
      </c>
      <c r="AC31" s="76">
        <v>0.98099999999999998</v>
      </c>
      <c r="AD31" s="47"/>
      <c r="AE31" s="71"/>
      <c r="AF31" s="8">
        <v>0.98099999999999998</v>
      </c>
    </row>
    <row r="32" spans="4:32" ht="13.15" customHeight="1" x14ac:dyDescent="0.25">
      <c r="E32" s="73" t="s">
        <v>42</v>
      </c>
      <c r="F32" s="47"/>
      <c r="G32" s="47"/>
      <c r="H32" s="47"/>
      <c r="I32" s="74"/>
      <c r="J32" s="89">
        <v>23</v>
      </c>
      <c r="K32" s="71"/>
      <c r="L32" s="89">
        <v>23</v>
      </c>
      <c r="M32" s="71"/>
      <c r="N32" s="89">
        <v>23</v>
      </c>
      <c r="O32" s="71"/>
      <c r="P32" s="89">
        <v>23</v>
      </c>
      <c r="Q32" s="47"/>
      <c r="R32" s="71"/>
      <c r="S32" s="89">
        <v>23</v>
      </c>
      <c r="T32" s="71"/>
      <c r="U32" s="89">
        <v>23</v>
      </c>
      <c r="V32" s="71"/>
      <c r="W32" s="89">
        <v>23</v>
      </c>
      <c r="X32" s="47"/>
      <c r="Y32" s="47"/>
      <c r="Z32" s="47"/>
      <c r="AA32" s="71"/>
      <c r="AB32" s="3">
        <v>23</v>
      </c>
      <c r="AC32" s="72">
        <v>23</v>
      </c>
      <c r="AD32" s="47"/>
      <c r="AE32" s="71"/>
      <c r="AF32" s="4">
        <v>23</v>
      </c>
    </row>
    <row r="33" spans="5:32" ht="13.15" customHeight="1" x14ac:dyDescent="0.25">
      <c r="E33" s="77" t="s">
        <v>46</v>
      </c>
      <c r="F33" s="47"/>
      <c r="G33" s="47"/>
      <c r="H33" s="47"/>
      <c r="I33" s="74"/>
      <c r="J33" s="92">
        <v>23.2</v>
      </c>
      <c r="K33" s="71"/>
      <c r="L33" s="92">
        <v>23.2</v>
      </c>
      <c r="M33" s="71"/>
      <c r="N33" s="92">
        <v>23.2</v>
      </c>
      <c r="O33" s="71"/>
      <c r="P33" s="92">
        <v>23.3</v>
      </c>
      <c r="Q33" s="47"/>
      <c r="R33" s="71"/>
      <c r="S33" s="92">
        <v>23.5</v>
      </c>
      <c r="T33" s="71"/>
      <c r="U33" s="92">
        <v>22</v>
      </c>
      <c r="V33" s="71"/>
      <c r="W33" s="92">
        <v>21.9</v>
      </c>
      <c r="X33" s="47"/>
      <c r="Y33" s="47"/>
      <c r="Z33" s="47"/>
      <c r="AA33" s="71"/>
      <c r="AB33" s="9">
        <v>21.7</v>
      </c>
      <c r="AC33" s="78">
        <v>21.9</v>
      </c>
      <c r="AD33" s="47"/>
      <c r="AE33" s="71"/>
      <c r="AF33" s="10">
        <v>21.9</v>
      </c>
    </row>
    <row r="34" spans="5:32" ht="20.25" customHeight="1" x14ac:dyDescent="0.25">
      <c r="E34" s="73" t="s">
        <v>940</v>
      </c>
      <c r="F34" s="47"/>
      <c r="G34" s="47"/>
      <c r="H34" s="47"/>
      <c r="I34" s="74"/>
      <c r="J34" s="90">
        <v>1.2</v>
      </c>
      <c r="K34" s="71"/>
      <c r="L34" s="90">
        <v>1.2</v>
      </c>
      <c r="M34" s="71"/>
      <c r="N34" s="90">
        <v>1.2</v>
      </c>
      <c r="O34" s="71"/>
      <c r="P34" s="90">
        <v>1.2</v>
      </c>
      <c r="Q34" s="47"/>
      <c r="R34" s="71"/>
      <c r="S34" s="90">
        <v>1.2</v>
      </c>
      <c r="T34" s="71"/>
      <c r="U34" s="90">
        <v>1.1000000000000001</v>
      </c>
      <c r="V34" s="71"/>
      <c r="W34" s="90">
        <v>1.1000000000000001</v>
      </c>
      <c r="X34" s="47"/>
      <c r="Y34" s="47"/>
      <c r="Z34" s="47"/>
      <c r="AA34" s="71"/>
      <c r="AB34" s="5">
        <v>1.1000000000000001</v>
      </c>
      <c r="AC34" s="75">
        <v>1.1000000000000001</v>
      </c>
      <c r="AD34" s="47"/>
      <c r="AE34" s="71"/>
      <c r="AF34" s="6">
        <v>1.1000000000000001</v>
      </c>
    </row>
    <row r="35" spans="5:32" ht="20.25" customHeight="1" x14ac:dyDescent="0.25">
      <c r="E35" s="73" t="s">
        <v>941</v>
      </c>
      <c r="F35" s="47"/>
      <c r="G35" s="47"/>
      <c r="H35" s="47"/>
      <c r="I35" s="74"/>
      <c r="J35" s="90" t="s">
        <v>1139</v>
      </c>
      <c r="K35" s="71"/>
      <c r="L35" s="90" t="s">
        <v>1139</v>
      </c>
      <c r="M35" s="71"/>
      <c r="N35" s="90" t="s">
        <v>1139</v>
      </c>
      <c r="O35" s="71"/>
      <c r="P35" s="90" t="s">
        <v>1139</v>
      </c>
      <c r="Q35" s="47"/>
      <c r="R35" s="71"/>
      <c r="S35" s="90" t="s">
        <v>1139</v>
      </c>
      <c r="T35" s="71"/>
      <c r="U35" s="90" t="s">
        <v>1139</v>
      </c>
      <c r="V35" s="71"/>
      <c r="W35" s="90" t="s">
        <v>1139</v>
      </c>
      <c r="X35" s="47"/>
      <c r="Y35" s="47"/>
      <c r="Z35" s="47"/>
      <c r="AA35" s="71"/>
      <c r="AB35" s="5" t="s">
        <v>1139</v>
      </c>
      <c r="AC35" s="75" t="s">
        <v>1139</v>
      </c>
      <c r="AD35" s="47"/>
      <c r="AE35" s="71"/>
      <c r="AF35" s="6" t="s">
        <v>1139</v>
      </c>
    </row>
    <row r="36" spans="5:32" ht="13.15" customHeight="1" x14ac:dyDescent="0.25">
      <c r="E36" s="73" t="s">
        <v>58</v>
      </c>
      <c r="F36" s="47"/>
      <c r="G36" s="47"/>
      <c r="H36" s="47"/>
      <c r="I36" s="74"/>
      <c r="J36" s="90">
        <v>0.2</v>
      </c>
      <c r="K36" s="71"/>
      <c r="L36" s="90">
        <v>0.2</v>
      </c>
      <c r="M36" s="71"/>
      <c r="N36" s="90">
        <v>0.2</v>
      </c>
      <c r="O36" s="71"/>
      <c r="P36" s="90">
        <v>0.2</v>
      </c>
      <c r="Q36" s="47"/>
      <c r="R36" s="71"/>
      <c r="S36" s="90">
        <v>0.2</v>
      </c>
      <c r="T36" s="71"/>
      <c r="U36" s="90">
        <v>0.1</v>
      </c>
      <c r="V36" s="71"/>
      <c r="W36" s="90">
        <v>0.1</v>
      </c>
      <c r="X36" s="47"/>
      <c r="Y36" s="47"/>
      <c r="Z36" s="47"/>
      <c r="AA36" s="71"/>
      <c r="AB36" s="5">
        <v>0.1</v>
      </c>
      <c r="AC36" s="75">
        <v>0.1</v>
      </c>
      <c r="AD36" s="47"/>
      <c r="AE36" s="71"/>
      <c r="AF36" s="6">
        <v>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0.2</v>
      </c>
      <c r="K39" s="71"/>
      <c r="L39" s="89">
        <v>0.2</v>
      </c>
      <c r="M39" s="71"/>
      <c r="N39" s="89">
        <v>0.2</v>
      </c>
      <c r="O39" s="71"/>
      <c r="P39" s="89">
        <v>0.2</v>
      </c>
      <c r="Q39" s="47"/>
      <c r="R39" s="71"/>
      <c r="S39" s="89">
        <v>0.2</v>
      </c>
      <c r="T39" s="71"/>
      <c r="U39" s="89">
        <v>0.2</v>
      </c>
      <c r="V39" s="71"/>
      <c r="W39" s="89">
        <v>0.2</v>
      </c>
      <c r="X39" s="47"/>
      <c r="Y39" s="47"/>
      <c r="Z39" s="47"/>
      <c r="AA39" s="71"/>
      <c r="AB39" s="3">
        <v>0.2</v>
      </c>
      <c r="AC39" s="72">
        <v>0.2</v>
      </c>
      <c r="AD39" s="47"/>
      <c r="AE39" s="71"/>
      <c r="AF39" s="4">
        <v>0.2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vGdxTOK1TvaVRru2OBPQ9mC5Bm8MilVgmVkKzU2yHXvF6Iplpifg27VAnjCbNkQoRHjCY76/C3nB3Or2On6gw==" saltValue="0vOZmoUe7BsfwfAdTkEcW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42C965E-A858-4E5F-8994-81824D904FE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KING - Kingaroy (66/11kV)</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1566</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1567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1568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1569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9.6999999999999993</v>
      </c>
      <c r="K26" s="71"/>
      <c r="L26" s="89">
        <v>9.6999999999999993</v>
      </c>
      <c r="M26" s="71"/>
      <c r="N26" s="89">
        <v>9.6999999999999993</v>
      </c>
      <c r="O26" s="71"/>
      <c r="P26" s="89">
        <v>9.6999999999999993</v>
      </c>
      <c r="Q26" s="47"/>
      <c r="R26" s="71"/>
      <c r="S26" s="89">
        <v>9.6999999999999993</v>
      </c>
      <c r="T26" s="71"/>
      <c r="U26" s="89">
        <v>10.9</v>
      </c>
      <c r="V26" s="71"/>
      <c r="W26" s="89">
        <v>10.9</v>
      </c>
      <c r="X26" s="47"/>
      <c r="Y26" s="47"/>
      <c r="Z26" s="47"/>
      <c r="AA26" s="71"/>
      <c r="AB26" s="3">
        <v>10.9</v>
      </c>
      <c r="AC26" s="72">
        <v>10.9</v>
      </c>
      <c r="AD26" s="47"/>
      <c r="AE26" s="71"/>
      <c r="AF26" s="4">
        <v>10.9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8.4</v>
      </c>
      <c r="K28" s="71"/>
      <c r="L28" s="89">
        <v>8.5</v>
      </c>
      <c r="M28" s="71"/>
      <c r="N28" s="89">
        <v>8.6</v>
      </c>
      <c r="O28" s="71"/>
      <c r="P28" s="89">
        <v>8.6</v>
      </c>
      <c r="Q28" s="47"/>
      <c r="R28" s="71"/>
      <c r="S28" s="89">
        <v>8.6999999999999993</v>
      </c>
      <c r="T28" s="71"/>
      <c r="U28" s="89">
        <v>5.4</v>
      </c>
      <c r="V28" s="71"/>
      <c r="W28" s="89">
        <v>5.5</v>
      </c>
      <c r="X28" s="47"/>
      <c r="Y28" s="47"/>
      <c r="Z28" s="47"/>
      <c r="AA28" s="71"/>
      <c r="AB28" s="3">
        <v>5.5</v>
      </c>
      <c r="AC28" s="72">
        <v>5.5</v>
      </c>
      <c r="AD28" s="47"/>
      <c r="AE28" s="71"/>
      <c r="AF28" s="4">
        <v>5.6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0.85199999999999998</v>
      </c>
      <c r="K31" s="71"/>
      <c r="L31" s="91">
        <v>0.85199999999999998</v>
      </c>
      <c r="M31" s="71"/>
      <c r="N31" s="91">
        <v>0.85199999999999998</v>
      </c>
      <c r="O31" s="71"/>
      <c r="P31" s="91">
        <v>0.85199999999999998</v>
      </c>
      <c r="Q31" s="47"/>
      <c r="R31" s="71"/>
      <c r="S31" s="91">
        <v>0.85199999999999998</v>
      </c>
      <c r="T31" s="71"/>
      <c r="U31" s="91">
        <v>0.78</v>
      </c>
      <c r="V31" s="71"/>
      <c r="W31" s="91">
        <v>0.78</v>
      </c>
      <c r="X31" s="47"/>
      <c r="Y31" s="47"/>
      <c r="Z31" s="47"/>
      <c r="AA31" s="71"/>
      <c r="AB31" s="7">
        <v>0.78</v>
      </c>
      <c r="AC31" s="76">
        <v>0.78</v>
      </c>
      <c r="AD31" s="47"/>
      <c r="AE31" s="71"/>
      <c r="AF31" s="8">
        <v>0.78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8.4</v>
      </c>
      <c r="K33" s="71"/>
      <c r="L33" s="92">
        <v>8.4</v>
      </c>
      <c r="M33" s="71"/>
      <c r="N33" s="92">
        <v>8.5</v>
      </c>
      <c r="O33" s="71"/>
      <c r="P33" s="92">
        <v>8.5</v>
      </c>
      <c r="Q33" s="47"/>
      <c r="R33" s="71"/>
      <c r="S33" s="92">
        <v>8.6</v>
      </c>
      <c r="T33" s="71"/>
      <c r="U33" s="92">
        <v>5.3</v>
      </c>
      <c r="V33" s="71"/>
      <c r="W33" s="92">
        <v>5.3</v>
      </c>
      <c r="X33" s="47"/>
      <c r="Y33" s="47"/>
      <c r="Z33" s="47"/>
      <c r="AA33" s="71"/>
      <c r="AB33" s="9">
        <v>5.4</v>
      </c>
      <c r="AC33" s="78">
        <v>5.4</v>
      </c>
      <c r="AD33" s="47"/>
      <c r="AE33" s="71"/>
      <c r="AF33" s="10">
        <v>5.4</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1570</v>
      </c>
      <c r="K35" s="71"/>
      <c r="L35" s="90" t="s">
        <v>1570</v>
      </c>
      <c r="M35" s="71"/>
      <c r="N35" s="90" t="s">
        <v>1570</v>
      </c>
      <c r="O35" s="71"/>
      <c r="P35" s="90" t="s">
        <v>1570</v>
      </c>
      <c r="Q35" s="47"/>
      <c r="R35" s="71"/>
      <c r="S35" s="90" t="s">
        <v>1570</v>
      </c>
      <c r="T35" s="71"/>
      <c r="U35" s="90" t="s">
        <v>1570</v>
      </c>
      <c r="V35" s="71"/>
      <c r="W35" s="90" t="s">
        <v>1570</v>
      </c>
      <c r="X35" s="47"/>
      <c r="Y35" s="47"/>
      <c r="Z35" s="47"/>
      <c r="AA35" s="71"/>
      <c r="AB35" s="5" t="s">
        <v>1570</v>
      </c>
      <c r="AC35" s="75" t="s">
        <v>1570</v>
      </c>
      <c r="AD35" s="47"/>
      <c r="AE35" s="71"/>
      <c r="AF35" s="6" t="s">
        <v>1570</v>
      </c>
    </row>
    <row r="36" spans="5:32" ht="13.15" customHeight="1" x14ac:dyDescent="0.25">
      <c r="E36" s="73" t="s">
        <v>58</v>
      </c>
      <c r="F36" s="47"/>
      <c r="G36" s="47"/>
      <c r="H36" s="47"/>
      <c r="I36" s="74"/>
      <c r="J36" s="89">
        <v>8.4</v>
      </c>
      <c r="K36" s="71"/>
      <c r="L36" s="89">
        <v>8.4</v>
      </c>
      <c r="M36" s="71"/>
      <c r="N36" s="89">
        <v>8.5</v>
      </c>
      <c r="O36" s="71"/>
      <c r="P36" s="89">
        <v>8.5</v>
      </c>
      <c r="Q36" s="47"/>
      <c r="R36" s="71"/>
      <c r="S36" s="89">
        <v>8.6</v>
      </c>
      <c r="T36" s="71"/>
      <c r="U36" s="89">
        <v>5.3</v>
      </c>
      <c r="V36" s="71"/>
      <c r="W36" s="89">
        <v>5.3</v>
      </c>
      <c r="X36" s="47"/>
      <c r="Y36" s="47"/>
      <c r="Z36" s="47"/>
      <c r="AA36" s="71"/>
      <c r="AB36" s="3">
        <v>5.4</v>
      </c>
      <c r="AC36" s="72">
        <v>5.4</v>
      </c>
      <c r="AD36" s="47"/>
      <c r="AE36" s="71"/>
      <c r="AF36" s="4">
        <v>5.4</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v>
      </c>
      <c r="K39" s="71"/>
      <c r="L39" s="89">
        <v>2</v>
      </c>
      <c r="M39" s="71"/>
      <c r="N39" s="89">
        <v>2</v>
      </c>
      <c r="O39" s="71"/>
      <c r="P39" s="89">
        <v>2</v>
      </c>
      <c r="Q39" s="47"/>
      <c r="R39" s="71"/>
      <c r="S39" s="89">
        <v>2</v>
      </c>
      <c r="T39" s="71"/>
      <c r="U39" s="89">
        <v>2</v>
      </c>
      <c r="V39" s="71"/>
      <c r="W39" s="89">
        <v>2</v>
      </c>
      <c r="X39" s="47"/>
      <c r="Y39" s="47"/>
      <c r="Z39" s="47"/>
      <c r="AA39" s="71"/>
      <c r="AB39" s="3">
        <v>2</v>
      </c>
      <c r="AC39" s="72">
        <v>2</v>
      </c>
      <c r="AD39" s="47"/>
      <c r="AE39" s="71"/>
      <c r="AF39" s="4">
        <v>2</v>
      </c>
    </row>
    <row r="40" spans="5:32" x14ac:dyDescent="0.25">
      <c r="E40" s="73" t="s">
        <v>73</v>
      </c>
      <c r="F40" s="47"/>
      <c r="G40" s="47"/>
      <c r="H40" s="47"/>
      <c r="I40" s="74"/>
      <c r="J40" s="89">
        <v>1.3</v>
      </c>
      <c r="K40" s="71"/>
      <c r="L40" s="89">
        <v>1.3</v>
      </c>
      <c r="M40" s="71"/>
      <c r="N40" s="89">
        <v>1.3</v>
      </c>
      <c r="O40" s="71"/>
      <c r="P40" s="89">
        <v>1.3</v>
      </c>
      <c r="Q40" s="47"/>
      <c r="R40" s="71"/>
      <c r="S40" s="89">
        <v>1.3</v>
      </c>
      <c r="T40" s="71"/>
      <c r="U40" s="89">
        <v>1.3</v>
      </c>
      <c r="V40" s="71"/>
      <c r="W40" s="89">
        <v>1.3</v>
      </c>
      <c r="X40" s="47"/>
      <c r="Y40" s="47"/>
      <c r="Z40" s="47"/>
      <c r="AA40" s="71"/>
      <c r="AB40" s="3">
        <v>1.3</v>
      </c>
      <c r="AC40" s="72">
        <v>1.3</v>
      </c>
      <c r="AD40" s="47"/>
      <c r="AE40" s="71"/>
      <c r="AF40" s="4">
        <v>1.3</v>
      </c>
    </row>
    <row r="41" spans="5:32" x14ac:dyDescent="0.25">
      <c r="E41" s="73" t="s">
        <v>77</v>
      </c>
      <c r="F41" s="47"/>
      <c r="G41" s="47"/>
      <c r="H41" s="47"/>
      <c r="I41" s="74"/>
      <c r="J41" s="89">
        <v>7</v>
      </c>
      <c r="K41" s="71"/>
      <c r="L41" s="89">
        <v>7</v>
      </c>
      <c r="M41" s="71"/>
      <c r="N41" s="89">
        <v>7</v>
      </c>
      <c r="O41" s="71"/>
      <c r="P41" s="89">
        <v>7</v>
      </c>
      <c r="Q41" s="47"/>
      <c r="R41" s="71"/>
      <c r="S41" s="89">
        <v>7</v>
      </c>
      <c r="T41" s="71"/>
      <c r="U41" s="89">
        <v>7</v>
      </c>
      <c r="V41" s="71"/>
      <c r="W41" s="89">
        <v>7</v>
      </c>
      <c r="X41" s="47"/>
      <c r="Y41" s="47"/>
      <c r="Z41" s="47"/>
      <c r="AA41" s="71"/>
      <c r="AB41" s="3">
        <v>7</v>
      </c>
      <c r="AC41" s="72">
        <v>7</v>
      </c>
      <c r="AD41" s="47"/>
      <c r="AE41" s="71"/>
      <c r="AF41" s="4">
        <v>7</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bAUCPzxPMtTeZrpy66YUoIi3usGcjyJ+XsSTFTN7MX2TumPDqBAvmRMvFfX5Zy8QDJz7NnbYd8+NaeFb6zDscQ==" saltValue="ghXOLaZrR8B2+9jmMJtjh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BECB68A-5F42-4AAA-8D5B-53E46439FAD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KIRK - Kirknie (66/11kV)</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AJ51"/>
  <sheetViews>
    <sheetView showGridLines="0" topLeftCell="A1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1571</v>
      </c>
      <c r="J3" s="49"/>
      <c r="K3" s="49"/>
      <c r="L3" s="49"/>
      <c r="M3" s="49"/>
      <c r="N3" s="49"/>
      <c r="O3" s="49"/>
      <c r="P3" s="49"/>
      <c r="Q3" s="49"/>
      <c r="R3" s="49"/>
      <c r="S3" s="49"/>
      <c r="V3" s="51" t="s">
        <v>922</v>
      </c>
      <c r="W3" s="49"/>
      <c r="Y3" s="52" t="s">
        <v>1572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1573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1574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1575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v>
      </c>
      <c r="K26" s="71"/>
      <c r="L26" s="89">
        <v>2</v>
      </c>
      <c r="M26" s="71"/>
      <c r="N26" s="89">
        <v>2</v>
      </c>
      <c r="O26" s="71"/>
      <c r="P26" s="89">
        <v>2</v>
      </c>
      <c r="Q26" s="47"/>
      <c r="R26" s="71"/>
      <c r="S26" s="89">
        <v>2</v>
      </c>
      <c r="T26" s="71"/>
      <c r="U26" s="89">
        <v>2</v>
      </c>
      <c r="V26" s="71"/>
      <c r="W26" s="89">
        <v>2</v>
      </c>
      <c r="X26" s="47"/>
      <c r="Y26" s="47"/>
      <c r="Z26" s="47"/>
      <c r="AA26" s="71"/>
      <c r="AB26" s="3">
        <v>2</v>
      </c>
      <c r="AC26" s="72">
        <v>2</v>
      </c>
      <c r="AD26" s="47"/>
      <c r="AE26" s="71"/>
      <c r="AF26" s="4">
        <v>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0.8</v>
      </c>
      <c r="K28" s="71"/>
      <c r="L28" s="89">
        <v>0.8</v>
      </c>
      <c r="M28" s="71"/>
      <c r="N28" s="89">
        <v>0.8</v>
      </c>
      <c r="O28" s="71"/>
      <c r="P28" s="89">
        <v>0.8</v>
      </c>
      <c r="Q28" s="47"/>
      <c r="R28" s="71"/>
      <c r="S28" s="89">
        <v>0.8</v>
      </c>
      <c r="T28" s="71"/>
      <c r="U28" s="89">
        <v>1</v>
      </c>
      <c r="V28" s="71"/>
      <c r="W28" s="89">
        <v>1</v>
      </c>
      <c r="X28" s="47"/>
      <c r="Y28" s="47"/>
      <c r="Z28" s="47"/>
      <c r="AA28" s="71"/>
      <c r="AB28" s="3">
        <v>1</v>
      </c>
      <c r="AC28" s="72">
        <v>1</v>
      </c>
      <c r="AD28" s="47"/>
      <c r="AE28" s="71"/>
      <c r="AF28" s="4">
        <v>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0.95499999999999996</v>
      </c>
      <c r="K31" s="71"/>
      <c r="L31" s="91">
        <v>0.95499999999999996</v>
      </c>
      <c r="M31" s="71"/>
      <c r="N31" s="91">
        <v>0.95499999999999996</v>
      </c>
      <c r="O31" s="71"/>
      <c r="P31" s="91">
        <v>0.95499999999999996</v>
      </c>
      <c r="Q31" s="47"/>
      <c r="R31" s="71"/>
      <c r="S31" s="91">
        <v>0.95</v>
      </c>
      <c r="T31" s="71"/>
      <c r="U31" s="91">
        <v>0.96699999999999997</v>
      </c>
      <c r="V31" s="71"/>
      <c r="W31" s="91">
        <v>0.96699999999999997</v>
      </c>
      <c r="X31" s="47"/>
      <c r="Y31" s="47"/>
      <c r="Z31" s="47"/>
      <c r="AA31" s="71"/>
      <c r="AB31" s="7">
        <v>0.96699999999999997</v>
      </c>
      <c r="AC31" s="76">
        <v>0.96699999999999997</v>
      </c>
      <c r="AD31" s="47"/>
      <c r="AE31" s="71"/>
      <c r="AF31" s="8">
        <v>0.96699999999999997</v>
      </c>
    </row>
    <row r="32" spans="4:32" ht="13.15" customHeight="1" x14ac:dyDescent="0.25">
      <c r="E32" s="73" t="s">
        <v>42</v>
      </c>
      <c r="F32" s="47"/>
      <c r="G32" s="47"/>
      <c r="H32" s="47"/>
      <c r="I32" s="74"/>
      <c r="J32" s="89">
        <v>1</v>
      </c>
      <c r="K32" s="71"/>
      <c r="L32" s="89">
        <v>1</v>
      </c>
      <c r="M32" s="71"/>
      <c r="N32" s="89">
        <v>1</v>
      </c>
      <c r="O32" s="71"/>
      <c r="P32" s="89">
        <v>1</v>
      </c>
      <c r="Q32" s="47"/>
      <c r="R32" s="71"/>
      <c r="S32" s="89">
        <v>1</v>
      </c>
      <c r="T32" s="71"/>
      <c r="U32" s="89">
        <v>1</v>
      </c>
      <c r="V32" s="71"/>
      <c r="W32" s="89">
        <v>1</v>
      </c>
      <c r="X32" s="47"/>
      <c r="Y32" s="47"/>
      <c r="Z32" s="47"/>
      <c r="AA32" s="71"/>
      <c r="AB32" s="3">
        <v>1</v>
      </c>
      <c r="AC32" s="72">
        <v>1</v>
      </c>
      <c r="AD32" s="47"/>
      <c r="AE32" s="71"/>
      <c r="AF32" s="4">
        <v>1</v>
      </c>
    </row>
    <row r="33" spans="5:32" ht="13.15" customHeight="1" x14ac:dyDescent="0.25">
      <c r="E33" s="77" t="s">
        <v>46</v>
      </c>
      <c r="F33" s="47"/>
      <c r="G33" s="47"/>
      <c r="H33" s="47"/>
      <c r="I33" s="74"/>
      <c r="J33" s="92">
        <v>0.8</v>
      </c>
      <c r="K33" s="71"/>
      <c r="L33" s="92">
        <v>0.8</v>
      </c>
      <c r="M33" s="71"/>
      <c r="N33" s="92">
        <v>0.8</v>
      </c>
      <c r="O33" s="71"/>
      <c r="P33" s="92">
        <v>0.8</v>
      </c>
      <c r="Q33" s="47"/>
      <c r="R33" s="71"/>
      <c r="S33" s="92">
        <v>0.8</v>
      </c>
      <c r="T33" s="71"/>
      <c r="U33" s="92">
        <v>1</v>
      </c>
      <c r="V33" s="71"/>
      <c r="W33" s="92">
        <v>1</v>
      </c>
      <c r="X33" s="47"/>
      <c r="Y33" s="47"/>
      <c r="Z33" s="47"/>
      <c r="AA33" s="71"/>
      <c r="AB33" s="9">
        <v>1</v>
      </c>
      <c r="AC33" s="78">
        <v>1</v>
      </c>
      <c r="AD33" s="47"/>
      <c r="AE33" s="71"/>
      <c r="AF33" s="10">
        <v>1</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0.6</v>
      </c>
      <c r="K39" s="71"/>
      <c r="L39" s="89">
        <v>0.6</v>
      </c>
      <c r="M39" s="71"/>
      <c r="N39" s="89">
        <v>0.6</v>
      </c>
      <c r="O39" s="71"/>
      <c r="P39" s="89">
        <v>0.6</v>
      </c>
      <c r="Q39" s="47"/>
      <c r="R39" s="71"/>
      <c r="S39" s="89">
        <v>0.6</v>
      </c>
      <c r="T39" s="71"/>
      <c r="U39" s="89">
        <v>0.6</v>
      </c>
      <c r="V39" s="71"/>
      <c r="W39" s="89">
        <v>0.6</v>
      </c>
      <c r="X39" s="47"/>
      <c r="Y39" s="47"/>
      <c r="Z39" s="47"/>
      <c r="AA39" s="71"/>
      <c r="AB39" s="3">
        <v>0.6</v>
      </c>
      <c r="AC39" s="72">
        <v>0.6</v>
      </c>
      <c r="AD39" s="47"/>
      <c r="AE39" s="71"/>
      <c r="AF39" s="4">
        <v>0.6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d6KJ0STncSMp1QFof73iojAZ8eWo8BCCNoNMRG8a4ErGKeyhxCTLScdYt3475RLCLmR4fKTNmOZAvNSDgosgg==" saltValue="uG8jkcSaS6mKnn8YmTf5D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46FEBB5-EF4C-466F-9BFC-01E171D440A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KITO - Kilkivan Town (66/11kV)</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1576</v>
      </c>
      <c r="J3" s="49"/>
      <c r="K3" s="49"/>
      <c r="L3" s="49"/>
      <c r="M3" s="49"/>
      <c r="N3" s="49"/>
      <c r="O3" s="49"/>
      <c r="P3" s="49"/>
      <c r="Q3" s="49"/>
      <c r="R3" s="49"/>
      <c r="S3" s="49"/>
      <c r="V3" s="51" t="s">
        <v>922</v>
      </c>
      <c r="W3" s="49"/>
      <c r="Y3" s="52" t="s">
        <v>1197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1577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1578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1579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v>
      </c>
      <c r="K26" s="71"/>
      <c r="L26" s="89">
        <v>5</v>
      </c>
      <c r="M26" s="71"/>
      <c r="N26" s="89">
        <v>5</v>
      </c>
      <c r="O26" s="71"/>
      <c r="P26" s="89">
        <v>5</v>
      </c>
      <c r="Q26" s="47"/>
      <c r="R26" s="71"/>
      <c r="S26" s="89">
        <v>5</v>
      </c>
      <c r="T26" s="71"/>
      <c r="U26" s="89">
        <v>5</v>
      </c>
      <c r="V26" s="71"/>
      <c r="W26" s="89">
        <v>5</v>
      </c>
      <c r="X26" s="47"/>
      <c r="Y26" s="47"/>
      <c r="Z26" s="47"/>
      <c r="AA26" s="71"/>
      <c r="AB26" s="3">
        <v>5</v>
      </c>
      <c r="AC26" s="72">
        <v>5</v>
      </c>
      <c r="AD26" s="47"/>
      <c r="AE26" s="71"/>
      <c r="AF26" s="4">
        <v>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0.4</v>
      </c>
      <c r="K28" s="71"/>
      <c r="L28" s="89">
        <v>0.4</v>
      </c>
      <c r="M28" s="71"/>
      <c r="N28" s="89">
        <v>0.4</v>
      </c>
      <c r="O28" s="71"/>
      <c r="P28" s="89">
        <v>0.4</v>
      </c>
      <c r="Q28" s="47"/>
      <c r="R28" s="71"/>
      <c r="S28" s="89">
        <v>0.4</v>
      </c>
      <c r="T28" s="71"/>
      <c r="U28" s="89">
        <v>0.2</v>
      </c>
      <c r="V28" s="71"/>
      <c r="W28" s="89">
        <v>0.2</v>
      </c>
      <c r="X28" s="47"/>
      <c r="Y28" s="47"/>
      <c r="Z28" s="47"/>
      <c r="AA28" s="71"/>
      <c r="AB28" s="3">
        <v>0.2</v>
      </c>
      <c r="AC28" s="72">
        <v>0.2</v>
      </c>
      <c r="AD28" s="47"/>
      <c r="AE28" s="71"/>
      <c r="AF28" s="4">
        <v>0.2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0.79500000000000004</v>
      </c>
      <c r="K31" s="71"/>
      <c r="L31" s="91">
        <v>0.79500000000000004</v>
      </c>
      <c r="M31" s="71"/>
      <c r="N31" s="91">
        <v>0.79500000000000004</v>
      </c>
      <c r="O31" s="71"/>
      <c r="P31" s="91">
        <v>0.79500000000000004</v>
      </c>
      <c r="Q31" s="47"/>
      <c r="R31" s="71"/>
      <c r="S31" s="91">
        <v>0.79500000000000004</v>
      </c>
      <c r="T31" s="71"/>
      <c r="U31" s="91">
        <v>0.94299999999999995</v>
      </c>
      <c r="V31" s="71"/>
      <c r="W31" s="91">
        <v>0.94299999999999995</v>
      </c>
      <c r="X31" s="47"/>
      <c r="Y31" s="47"/>
      <c r="Z31" s="47"/>
      <c r="AA31" s="71"/>
      <c r="AB31" s="7">
        <v>0.94299999999999995</v>
      </c>
      <c r="AC31" s="76">
        <v>0.94299999999999995</v>
      </c>
      <c r="AD31" s="47"/>
      <c r="AE31" s="71"/>
      <c r="AF31" s="8">
        <v>0.94299999999999995</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0.4</v>
      </c>
      <c r="K33" s="71"/>
      <c r="L33" s="92">
        <v>0.4</v>
      </c>
      <c r="M33" s="71"/>
      <c r="N33" s="92">
        <v>0.4</v>
      </c>
      <c r="O33" s="71"/>
      <c r="P33" s="92">
        <v>0.4</v>
      </c>
      <c r="Q33" s="47"/>
      <c r="R33" s="71"/>
      <c r="S33" s="92">
        <v>0.4</v>
      </c>
      <c r="T33" s="71"/>
      <c r="U33" s="92">
        <v>0.2</v>
      </c>
      <c r="V33" s="71"/>
      <c r="W33" s="92">
        <v>0.2</v>
      </c>
      <c r="X33" s="47"/>
      <c r="Y33" s="47"/>
      <c r="Z33" s="47"/>
      <c r="AA33" s="71"/>
      <c r="AB33" s="9">
        <v>0.2</v>
      </c>
      <c r="AC33" s="78">
        <v>0.2</v>
      </c>
      <c r="AD33" s="47"/>
      <c r="AE33" s="71"/>
      <c r="AF33" s="10">
        <v>0.2</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1580</v>
      </c>
      <c r="K35" s="71"/>
      <c r="L35" s="90" t="s">
        <v>1580</v>
      </c>
      <c r="M35" s="71"/>
      <c r="N35" s="90" t="s">
        <v>1580</v>
      </c>
      <c r="O35" s="71"/>
      <c r="P35" s="90" t="s">
        <v>1580</v>
      </c>
      <c r="Q35" s="47"/>
      <c r="R35" s="71"/>
      <c r="S35" s="90" t="s">
        <v>1580</v>
      </c>
      <c r="T35" s="71"/>
      <c r="U35" s="90" t="s">
        <v>1580</v>
      </c>
      <c r="V35" s="71"/>
      <c r="W35" s="90" t="s">
        <v>1580</v>
      </c>
      <c r="X35" s="47"/>
      <c r="Y35" s="47"/>
      <c r="Z35" s="47"/>
      <c r="AA35" s="71"/>
      <c r="AB35" s="5" t="s">
        <v>1580</v>
      </c>
      <c r="AC35" s="75" t="s">
        <v>1580</v>
      </c>
      <c r="AD35" s="47"/>
      <c r="AE35" s="71"/>
      <c r="AF35" s="6" t="s">
        <v>1580</v>
      </c>
    </row>
    <row r="36" spans="5:32" ht="13.15" customHeight="1" x14ac:dyDescent="0.25">
      <c r="E36" s="73" t="s">
        <v>58</v>
      </c>
      <c r="F36" s="47"/>
      <c r="G36" s="47"/>
      <c r="H36" s="47"/>
      <c r="I36" s="74"/>
      <c r="J36" s="89">
        <v>0.4</v>
      </c>
      <c r="K36" s="71"/>
      <c r="L36" s="89">
        <v>0.4</v>
      </c>
      <c r="M36" s="71"/>
      <c r="N36" s="89">
        <v>0.4</v>
      </c>
      <c r="O36" s="71"/>
      <c r="P36" s="89">
        <v>0.4</v>
      </c>
      <c r="Q36" s="47"/>
      <c r="R36" s="71"/>
      <c r="S36" s="89">
        <v>0.4</v>
      </c>
      <c r="T36" s="71"/>
      <c r="U36" s="89">
        <v>0.2</v>
      </c>
      <c r="V36" s="71"/>
      <c r="W36" s="89">
        <v>0.2</v>
      </c>
      <c r="X36" s="47"/>
      <c r="Y36" s="47"/>
      <c r="Z36" s="47"/>
      <c r="AA36" s="71"/>
      <c r="AB36" s="3">
        <v>0.2</v>
      </c>
      <c r="AC36" s="72">
        <v>0.2</v>
      </c>
      <c r="AD36" s="47"/>
      <c r="AE36" s="71"/>
      <c r="AF36" s="4">
        <v>0.2</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0.3</v>
      </c>
      <c r="K39" s="71"/>
      <c r="L39" s="89">
        <v>0.3</v>
      </c>
      <c r="M39" s="71"/>
      <c r="N39" s="89">
        <v>0.3</v>
      </c>
      <c r="O39" s="71"/>
      <c r="P39" s="89">
        <v>0.3</v>
      </c>
      <c r="Q39" s="47"/>
      <c r="R39" s="71"/>
      <c r="S39" s="89">
        <v>0.3</v>
      </c>
      <c r="T39" s="71"/>
      <c r="U39" s="89">
        <v>0.3</v>
      </c>
      <c r="V39" s="71"/>
      <c r="W39" s="89">
        <v>0.3</v>
      </c>
      <c r="X39" s="47"/>
      <c r="Y39" s="47"/>
      <c r="Z39" s="47"/>
      <c r="AA39" s="71"/>
      <c r="AB39" s="3">
        <v>0.3</v>
      </c>
      <c r="AC39" s="72">
        <v>0.3</v>
      </c>
      <c r="AD39" s="47"/>
      <c r="AE39" s="71"/>
      <c r="AF39" s="4">
        <v>0.3</v>
      </c>
    </row>
    <row r="40" spans="5:32" x14ac:dyDescent="0.25">
      <c r="E40" s="73" t="s">
        <v>73</v>
      </c>
      <c r="F40" s="47"/>
      <c r="G40" s="47"/>
      <c r="H40" s="47"/>
      <c r="I40" s="74"/>
      <c r="J40" s="89">
        <v>0.5</v>
      </c>
      <c r="K40" s="71"/>
      <c r="L40" s="89">
        <v>0.5</v>
      </c>
      <c r="M40" s="71"/>
      <c r="N40" s="89">
        <v>0.5</v>
      </c>
      <c r="O40" s="71"/>
      <c r="P40" s="89">
        <v>0.5</v>
      </c>
      <c r="Q40" s="47"/>
      <c r="R40" s="71"/>
      <c r="S40" s="89">
        <v>0.5</v>
      </c>
      <c r="T40" s="71"/>
      <c r="U40" s="89">
        <v>0.5</v>
      </c>
      <c r="V40" s="71"/>
      <c r="W40" s="89">
        <v>0.5</v>
      </c>
      <c r="X40" s="47"/>
      <c r="Y40" s="47"/>
      <c r="Z40" s="47"/>
      <c r="AA40" s="71"/>
      <c r="AB40" s="3">
        <v>0.5</v>
      </c>
      <c r="AC40" s="72">
        <v>0.5</v>
      </c>
      <c r="AD40" s="47"/>
      <c r="AE40" s="71"/>
      <c r="AF40" s="4">
        <v>0.5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7bJTQEOPB+qZVtzwcpsSjmrMVT3tY4W75nWW83GbZif0kickD2pCJmoJkdGTmMgbL5wNXR2j9ulvXlBh5aT7VA==" saltValue="EZXYGmjljLsFl2tGcXAN5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F12AE02-4F9F-455A-8840-28B1BC75465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KOCR - Kogan Creek (33/11kV)</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1581</v>
      </c>
      <c r="J3" s="49"/>
      <c r="K3" s="49"/>
      <c r="L3" s="49"/>
      <c r="M3" s="49"/>
      <c r="N3" s="49"/>
      <c r="O3" s="49"/>
      <c r="P3" s="49"/>
      <c r="Q3" s="49"/>
      <c r="R3" s="49"/>
      <c r="S3" s="49"/>
      <c r="V3" s="51" t="s">
        <v>922</v>
      </c>
      <c r="W3" s="49"/>
      <c r="Y3" s="52" t="s">
        <v>996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997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1582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1583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v>
      </c>
      <c r="K26" s="71"/>
      <c r="L26" s="89">
        <v>7</v>
      </c>
      <c r="M26" s="71"/>
      <c r="N26" s="89">
        <v>7</v>
      </c>
      <c r="O26" s="71"/>
      <c r="P26" s="89">
        <v>7</v>
      </c>
      <c r="Q26" s="47"/>
      <c r="R26" s="71"/>
      <c r="S26" s="89">
        <v>7</v>
      </c>
      <c r="T26" s="71"/>
      <c r="U26" s="89">
        <v>7.5</v>
      </c>
      <c r="V26" s="71"/>
      <c r="W26" s="89">
        <v>7.5</v>
      </c>
      <c r="X26" s="47"/>
      <c r="Y26" s="47"/>
      <c r="Z26" s="47"/>
      <c r="AA26" s="71"/>
      <c r="AB26" s="3">
        <v>7.5</v>
      </c>
      <c r="AC26" s="72">
        <v>7.5</v>
      </c>
      <c r="AD26" s="47"/>
      <c r="AE26" s="71"/>
      <c r="AF26" s="4">
        <v>7.5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v>
      </c>
      <c r="K28" s="71"/>
      <c r="L28" s="89">
        <v>1.5</v>
      </c>
      <c r="M28" s="71"/>
      <c r="N28" s="89">
        <v>1.5</v>
      </c>
      <c r="O28" s="71"/>
      <c r="P28" s="89">
        <v>1.6</v>
      </c>
      <c r="Q28" s="47"/>
      <c r="R28" s="71"/>
      <c r="S28" s="89">
        <v>1.6</v>
      </c>
      <c r="T28" s="71"/>
      <c r="U28" s="89">
        <v>0.8</v>
      </c>
      <c r="V28" s="71"/>
      <c r="W28" s="89">
        <v>0.8</v>
      </c>
      <c r="X28" s="47"/>
      <c r="Y28" s="47"/>
      <c r="Z28" s="47"/>
      <c r="AA28" s="71"/>
      <c r="AB28" s="3">
        <v>0.8</v>
      </c>
      <c r="AC28" s="72">
        <v>0.8</v>
      </c>
      <c r="AD28" s="47"/>
      <c r="AE28" s="71"/>
      <c r="AF28" s="4">
        <v>0.8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0.89900000000000002</v>
      </c>
      <c r="K31" s="71"/>
      <c r="L31" s="91">
        <v>0.89900000000000002</v>
      </c>
      <c r="M31" s="71"/>
      <c r="N31" s="91">
        <v>0.89900000000000002</v>
      </c>
      <c r="O31" s="71"/>
      <c r="P31" s="91">
        <v>0.89900000000000002</v>
      </c>
      <c r="Q31" s="47"/>
      <c r="R31" s="71"/>
      <c r="S31" s="91">
        <v>0.89900000000000002</v>
      </c>
      <c r="T31" s="71"/>
      <c r="U31" s="91">
        <v>0.90900000000000003</v>
      </c>
      <c r="V31" s="71"/>
      <c r="W31" s="91">
        <v>0.90900000000000003</v>
      </c>
      <c r="X31" s="47"/>
      <c r="Y31" s="47"/>
      <c r="Z31" s="47"/>
      <c r="AA31" s="71"/>
      <c r="AB31" s="7">
        <v>0.90900000000000003</v>
      </c>
      <c r="AC31" s="76">
        <v>0.90900000000000003</v>
      </c>
      <c r="AD31" s="47"/>
      <c r="AE31" s="71"/>
      <c r="AF31" s="8">
        <v>0.90900000000000003</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1.5</v>
      </c>
      <c r="K33" s="71"/>
      <c r="L33" s="92">
        <v>1.5</v>
      </c>
      <c r="M33" s="71"/>
      <c r="N33" s="92">
        <v>1.5</v>
      </c>
      <c r="O33" s="71"/>
      <c r="P33" s="92">
        <v>1.5</v>
      </c>
      <c r="Q33" s="47"/>
      <c r="R33" s="71"/>
      <c r="S33" s="92">
        <v>1.5</v>
      </c>
      <c r="T33" s="71"/>
      <c r="U33" s="92">
        <v>0.7</v>
      </c>
      <c r="V33" s="71"/>
      <c r="W33" s="92">
        <v>0.7</v>
      </c>
      <c r="X33" s="47"/>
      <c r="Y33" s="47"/>
      <c r="Z33" s="47"/>
      <c r="AA33" s="71"/>
      <c r="AB33" s="9">
        <v>0.8</v>
      </c>
      <c r="AC33" s="78">
        <v>0.8</v>
      </c>
      <c r="AD33" s="47"/>
      <c r="AE33" s="71"/>
      <c r="AF33" s="10">
        <v>0.8</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1088</v>
      </c>
      <c r="K35" s="71"/>
      <c r="L35" s="90" t="s">
        <v>1088</v>
      </c>
      <c r="M35" s="71"/>
      <c r="N35" s="90" t="s">
        <v>1088</v>
      </c>
      <c r="O35" s="71"/>
      <c r="P35" s="90" t="s">
        <v>1088</v>
      </c>
      <c r="Q35" s="47"/>
      <c r="R35" s="71"/>
      <c r="S35" s="90" t="s">
        <v>1088</v>
      </c>
      <c r="T35" s="71"/>
      <c r="U35" s="90" t="s">
        <v>1088</v>
      </c>
      <c r="V35" s="71"/>
      <c r="W35" s="90" t="s">
        <v>1088</v>
      </c>
      <c r="X35" s="47"/>
      <c r="Y35" s="47"/>
      <c r="Z35" s="47"/>
      <c r="AA35" s="71"/>
      <c r="AB35" s="5" t="s">
        <v>1088</v>
      </c>
      <c r="AC35" s="75" t="s">
        <v>1088</v>
      </c>
      <c r="AD35" s="47"/>
      <c r="AE35" s="71"/>
      <c r="AF35" s="6" t="s">
        <v>1088</v>
      </c>
    </row>
    <row r="36" spans="5:32" ht="13.15" customHeight="1" x14ac:dyDescent="0.25">
      <c r="E36" s="73" t="s">
        <v>58</v>
      </c>
      <c r="F36" s="47"/>
      <c r="G36" s="47"/>
      <c r="H36" s="47"/>
      <c r="I36" s="74"/>
      <c r="J36" s="89">
        <v>1.5</v>
      </c>
      <c r="K36" s="71"/>
      <c r="L36" s="89">
        <v>1.5</v>
      </c>
      <c r="M36" s="71"/>
      <c r="N36" s="89">
        <v>1.5</v>
      </c>
      <c r="O36" s="71"/>
      <c r="P36" s="89">
        <v>1.5</v>
      </c>
      <c r="Q36" s="47"/>
      <c r="R36" s="71"/>
      <c r="S36" s="89">
        <v>1.5</v>
      </c>
      <c r="T36" s="71"/>
      <c r="U36" s="89">
        <v>0.7</v>
      </c>
      <c r="V36" s="71"/>
      <c r="W36" s="89">
        <v>0.7</v>
      </c>
      <c r="X36" s="47"/>
      <c r="Y36" s="47"/>
      <c r="Z36" s="47"/>
      <c r="AA36" s="71"/>
      <c r="AB36" s="3">
        <v>0.8</v>
      </c>
      <c r="AC36" s="72">
        <v>0.8</v>
      </c>
      <c r="AD36" s="47"/>
      <c r="AE36" s="71"/>
      <c r="AF36" s="4">
        <v>0.8</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1.9</v>
      </c>
      <c r="K39" s="71"/>
      <c r="L39" s="89">
        <v>1.9</v>
      </c>
      <c r="M39" s="71"/>
      <c r="N39" s="89">
        <v>1.9</v>
      </c>
      <c r="O39" s="71"/>
      <c r="P39" s="89">
        <v>1.9</v>
      </c>
      <c r="Q39" s="47"/>
      <c r="R39" s="71"/>
      <c r="S39" s="89">
        <v>1.9</v>
      </c>
      <c r="T39" s="71"/>
      <c r="U39" s="89">
        <v>1.9</v>
      </c>
      <c r="V39" s="71"/>
      <c r="W39" s="89">
        <v>1.9</v>
      </c>
      <c r="X39" s="47"/>
      <c r="Y39" s="47"/>
      <c r="Z39" s="47"/>
      <c r="AA39" s="71"/>
      <c r="AB39" s="3">
        <v>1.9</v>
      </c>
      <c r="AC39" s="72">
        <v>1.9</v>
      </c>
      <c r="AD39" s="47"/>
      <c r="AE39" s="71"/>
      <c r="AF39" s="4">
        <v>1.9</v>
      </c>
    </row>
    <row r="40" spans="5:32" x14ac:dyDescent="0.25">
      <c r="E40" s="73" t="s">
        <v>73</v>
      </c>
      <c r="F40" s="47"/>
      <c r="G40" s="47"/>
      <c r="H40" s="47"/>
      <c r="I40" s="74"/>
      <c r="J40" s="89">
        <v>0.4</v>
      </c>
      <c r="K40" s="71"/>
      <c r="L40" s="89">
        <v>0.4</v>
      </c>
      <c r="M40" s="71"/>
      <c r="N40" s="89">
        <v>0.4</v>
      </c>
      <c r="O40" s="71"/>
      <c r="P40" s="89">
        <v>0.4</v>
      </c>
      <c r="Q40" s="47"/>
      <c r="R40" s="71"/>
      <c r="S40" s="89">
        <v>0.4</v>
      </c>
      <c r="T40" s="71"/>
      <c r="U40" s="89">
        <v>0.4</v>
      </c>
      <c r="V40" s="71"/>
      <c r="W40" s="89">
        <v>0.4</v>
      </c>
      <c r="X40" s="47"/>
      <c r="Y40" s="47"/>
      <c r="Z40" s="47"/>
      <c r="AA40" s="71"/>
      <c r="AB40" s="3">
        <v>0.4</v>
      </c>
      <c r="AC40" s="72">
        <v>0.4</v>
      </c>
      <c r="AD40" s="47"/>
      <c r="AE40" s="71"/>
      <c r="AF40" s="4">
        <v>0.4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CU0kfAE6f0SqEjqKZT9K0iMZ3Z8Jh2d0DFfeOYRR6y6BM26I21JyO2wd+PmzuHTpHVxVsNQh1/RcIUxDCHGfg==" saltValue="LH7NVr0H/ktHghkJa0eI+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44B61F3-8D80-4F81-807B-B7DE2DE1123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KOUM - Koumala (33/11kV)</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1584</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1585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1586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1587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45.9</v>
      </c>
      <c r="K26" s="71"/>
      <c r="L26" s="89">
        <v>45.9</v>
      </c>
      <c r="M26" s="71"/>
      <c r="N26" s="89">
        <v>45.9</v>
      </c>
      <c r="O26" s="71"/>
      <c r="P26" s="89">
        <v>45.9</v>
      </c>
      <c r="Q26" s="47"/>
      <c r="R26" s="71"/>
      <c r="S26" s="89">
        <v>45.9</v>
      </c>
      <c r="T26" s="71"/>
      <c r="U26" s="89">
        <v>50.9</v>
      </c>
      <c r="V26" s="71"/>
      <c r="W26" s="89">
        <v>50.9</v>
      </c>
      <c r="X26" s="47"/>
      <c r="Y26" s="47"/>
      <c r="Z26" s="47"/>
      <c r="AA26" s="71"/>
      <c r="AB26" s="3">
        <v>50.9</v>
      </c>
      <c r="AC26" s="72">
        <v>50.9</v>
      </c>
      <c r="AD26" s="47"/>
      <c r="AE26" s="71"/>
      <c r="AF26" s="4">
        <v>50.9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14.1</v>
      </c>
      <c r="K28" s="71"/>
      <c r="L28" s="89">
        <v>14.2</v>
      </c>
      <c r="M28" s="71"/>
      <c r="N28" s="89">
        <v>14.2</v>
      </c>
      <c r="O28" s="71"/>
      <c r="P28" s="89">
        <v>14.3</v>
      </c>
      <c r="Q28" s="47"/>
      <c r="R28" s="71"/>
      <c r="S28" s="89">
        <v>14.4</v>
      </c>
      <c r="T28" s="71"/>
      <c r="U28" s="89">
        <v>12.6</v>
      </c>
      <c r="V28" s="71"/>
      <c r="W28" s="89">
        <v>12.6</v>
      </c>
      <c r="X28" s="47"/>
      <c r="Y28" s="47"/>
      <c r="Z28" s="47"/>
      <c r="AA28" s="71"/>
      <c r="AB28" s="3">
        <v>12.6</v>
      </c>
      <c r="AC28" s="72">
        <v>12.7</v>
      </c>
      <c r="AD28" s="47"/>
      <c r="AE28" s="71"/>
      <c r="AF28" s="4">
        <v>12.7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0.93200000000000005</v>
      </c>
      <c r="V31" s="71"/>
      <c r="W31" s="91">
        <v>0.93200000000000005</v>
      </c>
      <c r="X31" s="47"/>
      <c r="Y31" s="47"/>
      <c r="Z31" s="47"/>
      <c r="AA31" s="71"/>
      <c r="AB31" s="7">
        <v>0.93200000000000005</v>
      </c>
      <c r="AC31" s="76">
        <v>0.93200000000000005</v>
      </c>
      <c r="AD31" s="47"/>
      <c r="AE31" s="71"/>
      <c r="AF31" s="8">
        <v>0.93200000000000005</v>
      </c>
    </row>
    <row r="32" spans="4:32" ht="13.15" customHeight="1" x14ac:dyDescent="0.25">
      <c r="E32" s="73" t="s">
        <v>42</v>
      </c>
      <c r="F32" s="47"/>
      <c r="G32" s="47"/>
      <c r="H32" s="47"/>
      <c r="I32" s="74"/>
      <c r="J32" s="89">
        <v>27</v>
      </c>
      <c r="K32" s="71"/>
      <c r="L32" s="89">
        <v>27</v>
      </c>
      <c r="M32" s="71"/>
      <c r="N32" s="89">
        <v>27</v>
      </c>
      <c r="O32" s="71"/>
      <c r="P32" s="89">
        <v>27</v>
      </c>
      <c r="Q32" s="47"/>
      <c r="R32" s="71"/>
      <c r="S32" s="89">
        <v>27</v>
      </c>
      <c r="T32" s="71"/>
      <c r="U32" s="89">
        <v>29.3</v>
      </c>
      <c r="V32" s="71"/>
      <c r="W32" s="89">
        <v>29.3</v>
      </c>
      <c r="X32" s="47"/>
      <c r="Y32" s="47"/>
      <c r="Z32" s="47"/>
      <c r="AA32" s="71"/>
      <c r="AB32" s="3">
        <v>29.3</v>
      </c>
      <c r="AC32" s="72">
        <v>29.3</v>
      </c>
      <c r="AD32" s="47"/>
      <c r="AE32" s="71"/>
      <c r="AF32" s="4">
        <v>29.3</v>
      </c>
    </row>
    <row r="33" spans="5:32" ht="13.15" customHeight="1" x14ac:dyDescent="0.25">
      <c r="E33" s="77" t="s">
        <v>46</v>
      </c>
      <c r="F33" s="47"/>
      <c r="G33" s="47"/>
      <c r="H33" s="47"/>
      <c r="I33" s="74"/>
      <c r="J33" s="92">
        <v>14.2</v>
      </c>
      <c r="K33" s="71"/>
      <c r="L33" s="92">
        <v>14.2</v>
      </c>
      <c r="M33" s="71"/>
      <c r="N33" s="92">
        <v>14.3</v>
      </c>
      <c r="O33" s="71"/>
      <c r="P33" s="92">
        <v>14.3</v>
      </c>
      <c r="Q33" s="47"/>
      <c r="R33" s="71"/>
      <c r="S33" s="92">
        <v>14.4</v>
      </c>
      <c r="T33" s="71"/>
      <c r="U33" s="92">
        <v>12</v>
      </c>
      <c r="V33" s="71"/>
      <c r="W33" s="92">
        <v>12</v>
      </c>
      <c r="X33" s="47"/>
      <c r="Y33" s="47"/>
      <c r="Z33" s="47"/>
      <c r="AA33" s="71"/>
      <c r="AB33" s="9">
        <v>12</v>
      </c>
      <c r="AC33" s="78">
        <v>12</v>
      </c>
      <c r="AD33" s="47"/>
      <c r="AE33" s="71"/>
      <c r="AF33" s="10">
        <v>12.1</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942</v>
      </c>
      <c r="K35" s="71"/>
      <c r="L35" s="90" t="s">
        <v>942</v>
      </c>
      <c r="M35" s="71"/>
      <c r="N35" s="90" t="s">
        <v>942</v>
      </c>
      <c r="O35" s="71"/>
      <c r="P35" s="90" t="s">
        <v>942</v>
      </c>
      <c r="Q35" s="47"/>
      <c r="R35" s="71"/>
      <c r="S35" s="90" t="s">
        <v>942</v>
      </c>
      <c r="T35" s="71"/>
      <c r="U35" s="90" t="s">
        <v>942</v>
      </c>
      <c r="V35" s="71"/>
      <c r="W35" s="90" t="s">
        <v>942</v>
      </c>
      <c r="X35" s="47"/>
      <c r="Y35" s="47"/>
      <c r="Z35" s="47"/>
      <c r="AA35" s="71"/>
      <c r="AB35" s="5" t="s">
        <v>942</v>
      </c>
      <c r="AC35" s="75" t="s">
        <v>942</v>
      </c>
      <c r="AD35" s="47"/>
      <c r="AE35" s="71"/>
      <c r="AF35" s="6" t="s">
        <v>942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keR+1IG+w6wOoUOpWh0pZvRJGQkvvpOO+/Z/mqd1JbPZqTuifl7XdNwEhek9HEJx+8JnL4OtNsDTBS+9o0E7A==" saltValue="G7U+sPWYLs+lCZKXzjEjk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712DC50-0C44-492B-B162-7C35FA01382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LACR - Lakes Creek (66/11kV)</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1588</v>
      </c>
      <c r="J3" s="49"/>
      <c r="K3" s="49"/>
      <c r="L3" s="49"/>
      <c r="M3" s="49"/>
      <c r="N3" s="49"/>
      <c r="O3" s="49"/>
      <c r="P3" s="49"/>
      <c r="Q3" s="49"/>
      <c r="R3" s="49"/>
      <c r="S3" s="49"/>
      <c r="V3" s="51" t="s">
        <v>922</v>
      </c>
      <c r="W3" s="49"/>
      <c r="Y3" s="52" t="s">
        <v>1248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1589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1590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1591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16</v>
      </c>
      <c r="K26" s="71"/>
      <c r="L26" s="89">
        <v>16</v>
      </c>
      <c r="M26" s="71"/>
      <c r="N26" s="89">
        <v>16</v>
      </c>
      <c r="O26" s="71"/>
      <c r="P26" s="89">
        <v>16</v>
      </c>
      <c r="Q26" s="47"/>
      <c r="R26" s="71"/>
      <c r="S26" s="89">
        <v>16</v>
      </c>
      <c r="T26" s="71"/>
      <c r="U26" s="89">
        <v>16</v>
      </c>
      <c r="V26" s="71"/>
      <c r="W26" s="89">
        <v>16</v>
      </c>
      <c r="X26" s="47"/>
      <c r="Y26" s="47"/>
      <c r="Z26" s="47"/>
      <c r="AA26" s="71"/>
      <c r="AB26" s="3">
        <v>16</v>
      </c>
      <c r="AC26" s="72">
        <v>16</v>
      </c>
      <c r="AD26" s="47"/>
      <c r="AE26" s="71"/>
      <c r="AF26" s="4">
        <v>16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1.9</v>
      </c>
      <c r="K28" s="71"/>
      <c r="L28" s="89">
        <v>1.9</v>
      </c>
      <c r="M28" s="71"/>
      <c r="N28" s="89">
        <v>1.9</v>
      </c>
      <c r="O28" s="71"/>
      <c r="P28" s="89">
        <v>1.9</v>
      </c>
      <c r="Q28" s="47"/>
      <c r="R28" s="71"/>
      <c r="S28" s="89">
        <v>2</v>
      </c>
      <c r="T28" s="71"/>
      <c r="U28" s="89">
        <v>1.5</v>
      </c>
      <c r="V28" s="71"/>
      <c r="W28" s="89">
        <v>1.5</v>
      </c>
      <c r="X28" s="47"/>
      <c r="Y28" s="47"/>
      <c r="Z28" s="47"/>
      <c r="AA28" s="71"/>
      <c r="AB28" s="3">
        <v>1.5</v>
      </c>
      <c r="AC28" s="72">
        <v>1.5</v>
      </c>
      <c r="AD28" s="47"/>
      <c r="AE28" s="71"/>
      <c r="AF28" s="4">
        <v>1.5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0.80600000000000005</v>
      </c>
      <c r="K31" s="71"/>
      <c r="L31" s="91">
        <v>0.80600000000000005</v>
      </c>
      <c r="M31" s="71"/>
      <c r="N31" s="91">
        <v>0.80600000000000005</v>
      </c>
      <c r="O31" s="71"/>
      <c r="P31" s="91">
        <v>0.80600000000000005</v>
      </c>
      <c r="Q31" s="47"/>
      <c r="R31" s="71"/>
      <c r="S31" s="91">
        <v>0.80600000000000005</v>
      </c>
      <c r="T31" s="71"/>
      <c r="U31" s="91">
        <v>0.97199999999999998</v>
      </c>
      <c r="V31" s="71"/>
      <c r="W31" s="91">
        <v>0.97199999999999998</v>
      </c>
      <c r="X31" s="47"/>
      <c r="Y31" s="47"/>
      <c r="Z31" s="47"/>
      <c r="AA31" s="71"/>
      <c r="AB31" s="7">
        <v>0.97199999999999998</v>
      </c>
      <c r="AC31" s="76">
        <v>0.97199999999999998</v>
      </c>
      <c r="AD31" s="47"/>
      <c r="AE31" s="71"/>
      <c r="AF31" s="8">
        <v>0.97199999999999998</v>
      </c>
    </row>
    <row r="32" spans="4:32" ht="13.15" customHeight="1" x14ac:dyDescent="0.25">
      <c r="E32" s="73" t="s">
        <v>42</v>
      </c>
      <c r="F32" s="47"/>
      <c r="G32" s="47"/>
      <c r="H32" s="47"/>
      <c r="I32" s="74"/>
      <c r="J32" s="89">
        <v>8</v>
      </c>
      <c r="K32" s="71"/>
      <c r="L32" s="89">
        <v>8</v>
      </c>
      <c r="M32" s="71"/>
      <c r="N32" s="89">
        <v>8</v>
      </c>
      <c r="O32" s="71"/>
      <c r="P32" s="89">
        <v>8</v>
      </c>
      <c r="Q32" s="47"/>
      <c r="R32" s="71"/>
      <c r="S32" s="89">
        <v>8</v>
      </c>
      <c r="T32" s="71"/>
      <c r="U32" s="89">
        <v>8</v>
      </c>
      <c r="V32" s="71"/>
      <c r="W32" s="89">
        <v>8</v>
      </c>
      <c r="X32" s="47"/>
      <c r="Y32" s="47"/>
      <c r="Z32" s="47"/>
      <c r="AA32" s="71"/>
      <c r="AB32" s="3">
        <v>8</v>
      </c>
      <c r="AC32" s="72">
        <v>8</v>
      </c>
      <c r="AD32" s="47"/>
      <c r="AE32" s="71"/>
      <c r="AF32" s="4">
        <v>8</v>
      </c>
    </row>
    <row r="33" spans="5:32" ht="13.15" customHeight="1" x14ac:dyDescent="0.25">
      <c r="E33" s="77" t="s">
        <v>46</v>
      </c>
      <c r="F33" s="47"/>
      <c r="G33" s="47"/>
      <c r="H33" s="47"/>
      <c r="I33" s="74"/>
      <c r="J33" s="92">
        <v>1.9</v>
      </c>
      <c r="K33" s="71"/>
      <c r="L33" s="92">
        <v>1.9</v>
      </c>
      <c r="M33" s="71"/>
      <c r="N33" s="92">
        <v>1.9</v>
      </c>
      <c r="O33" s="71"/>
      <c r="P33" s="92">
        <v>1.9</v>
      </c>
      <c r="Q33" s="47"/>
      <c r="R33" s="71"/>
      <c r="S33" s="92">
        <v>1.9</v>
      </c>
      <c r="T33" s="71"/>
      <c r="U33" s="92">
        <v>1.4</v>
      </c>
      <c r="V33" s="71"/>
      <c r="W33" s="92">
        <v>1.4</v>
      </c>
      <c r="X33" s="47"/>
      <c r="Y33" s="47"/>
      <c r="Z33" s="47"/>
      <c r="AA33" s="71"/>
      <c r="AB33" s="9">
        <v>1.4</v>
      </c>
      <c r="AC33" s="78">
        <v>1.4</v>
      </c>
      <c r="AD33" s="47"/>
      <c r="AE33" s="71"/>
      <c r="AF33" s="10">
        <v>1.4</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1226</v>
      </c>
      <c r="K35" s="71"/>
      <c r="L35" s="90" t="s">
        <v>1226</v>
      </c>
      <c r="M35" s="71"/>
      <c r="N35" s="90" t="s">
        <v>1226</v>
      </c>
      <c r="O35" s="71"/>
      <c r="P35" s="90" t="s">
        <v>1226</v>
      </c>
      <c r="Q35" s="47"/>
      <c r="R35" s="71"/>
      <c r="S35" s="90" t="s">
        <v>1226</v>
      </c>
      <c r="T35" s="71"/>
      <c r="U35" s="90" t="s">
        <v>1226</v>
      </c>
      <c r="V35" s="71"/>
      <c r="W35" s="90" t="s">
        <v>1226</v>
      </c>
      <c r="X35" s="47"/>
      <c r="Y35" s="47"/>
      <c r="Z35" s="47"/>
      <c r="AA35" s="71"/>
      <c r="AB35" s="5" t="s">
        <v>1226</v>
      </c>
      <c r="AC35" s="75" t="s">
        <v>1226</v>
      </c>
      <c r="AD35" s="47"/>
      <c r="AE35" s="71"/>
      <c r="AF35" s="6" t="s">
        <v>1226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BEX/EF2Pz+jHmBkNskb/pD+gmQzEYMC1Fd/gvRXI1N5jyIfntXhkzJXoNyXSuRmVtMqY+AGLIzrG3ZImgt2UiA==" saltValue="YbBKX4pvBX4EFqjTTh4e5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511845A-8D00-4C27-8A4B-4729DE2A477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LAKE - Lakeland (66/22kV)</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1592</v>
      </c>
      <c r="J3" s="49"/>
      <c r="K3" s="49"/>
      <c r="L3" s="49"/>
      <c r="M3" s="49"/>
      <c r="N3" s="49"/>
      <c r="O3" s="49"/>
      <c r="P3" s="49"/>
      <c r="Q3" s="49"/>
      <c r="R3" s="49"/>
      <c r="S3" s="49"/>
      <c r="V3" s="51" t="s">
        <v>922</v>
      </c>
      <c r="W3" s="49"/>
      <c r="Y3" s="52" t="s">
        <v>1002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1234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1593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1594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8.1999999999999993</v>
      </c>
      <c r="K26" s="71"/>
      <c r="L26" s="89">
        <v>8.1999999999999993</v>
      </c>
      <c r="M26" s="71"/>
      <c r="N26" s="89">
        <v>8.1999999999999993</v>
      </c>
      <c r="O26" s="71"/>
      <c r="P26" s="89">
        <v>8.1999999999999993</v>
      </c>
      <c r="Q26" s="47"/>
      <c r="R26" s="71"/>
      <c r="S26" s="89">
        <v>8.1999999999999993</v>
      </c>
      <c r="T26" s="71"/>
      <c r="U26" s="89">
        <v>8.6999999999999993</v>
      </c>
      <c r="V26" s="71"/>
      <c r="W26" s="89">
        <v>8.6999999999999993</v>
      </c>
      <c r="X26" s="47"/>
      <c r="Y26" s="47"/>
      <c r="Z26" s="47"/>
      <c r="AA26" s="71"/>
      <c r="AB26" s="3">
        <v>8.6999999999999993</v>
      </c>
      <c r="AC26" s="72">
        <v>8.6999999999999993</v>
      </c>
      <c r="AD26" s="47"/>
      <c r="AE26" s="71"/>
      <c r="AF26" s="4">
        <v>8.6999999999999993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1.8</v>
      </c>
      <c r="K28" s="71"/>
      <c r="L28" s="89">
        <v>1.8</v>
      </c>
      <c r="M28" s="71"/>
      <c r="N28" s="89">
        <v>1.8</v>
      </c>
      <c r="O28" s="71"/>
      <c r="P28" s="89">
        <v>1.8</v>
      </c>
      <c r="Q28" s="47"/>
      <c r="R28" s="71"/>
      <c r="S28" s="89">
        <v>1.8</v>
      </c>
      <c r="T28" s="71"/>
      <c r="U28" s="89">
        <v>1.2</v>
      </c>
      <c r="V28" s="71"/>
      <c r="W28" s="89">
        <v>1.2</v>
      </c>
      <c r="X28" s="47"/>
      <c r="Y28" s="47"/>
      <c r="Z28" s="47"/>
      <c r="AA28" s="71"/>
      <c r="AB28" s="3">
        <v>1.2</v>
      </c>
      <c r="AC28" s="72">
        <v>1.2</v>
      </c>
      <c r="AD28" s="47"/>
      <c r="AE28" s="71"/>
      <c r="AF28" s="4">
        <v>1.2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0.98699999999999999</v>
      </c>
      <c r="K31" s="71"/>
      <c r="L31" s="91">
        <v>0.98699999999999999</v>
      </c>
      <c r="M31" s="71"/>
      <c r="N31" s="91">
        <v>0.98699999999999999</v>
      </c>
      <c r="O31" s="71"/>
      <c r="P31" s="91">
        <v>0.98699999999999999</v>
      </c>
      <c r="Q31" s="47"/>
      <c r="R31" s="71"/>
      <c r="S31" s="91">
        <v>0.98699999999999999</v>
      </c>
      <c r="T31" s="71"/>
      <c r="U31" s="91">
        <v>0.99199999999999999</v>
      </c>
      <c r="V31" s="71"/>
      <c r="W31" s="91">
        <v>0.99199999999999999</v>
      </c>
      <c r="X31" s="47"/>
      <c r="Y31" s="47"/>
      <c r="Z31" s="47"/>
      <c r="AA31" s="71"/>
      <c r="AB31" s="7">
        <v>0.99199999999999999</v>
      </c>
      <c r="AC31" s="76">
        <v>0.99199999999999999</v>
      </c>
      <c r="AD31" s="47"/>
      <c r="AE31" s="71"/>
      <c r="AF31" s="8">
        <v>0.99199999999999999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1.8</v>
      </c>
      <c r="K33" s="71"/>
      <c r="L33" s="92">
        <v>1.8</v>
      </c>
      <c r="M33" s="71"/>
      <c r="N33" s="92">
        <v>1.8</v>
      </c>
      <c r="O33" s="71"/>
      <c r="P33" s="92">
        <v>1.8</v>
      </c>
      <c r="Q33" s="47"/>
      <c r="R33" s="71"/>
      <c r="S33" s="92">
        <v>1.8</v>
      </c>
      <c r="T33" s="71"/>
      <c r="U33" s="92">
        <v>1.1000000000000001</v>
      </c>
      <c r="V33" s="71"/>
      <c r="W33" s="92">
        <v>1.1000000000000001</v>
      </c>
      <c r="X33" s="47"/>
      <c r="Y33" s="47"/>
      <c r="Z33" s="47"/>
      <c r="AA33" s="71"/>
      <c r="AB33" s="9">
        <v>1.1000000000000001</v>
      </c>
      <c r="AC33" s="78">
        <v>1.1000000000000001</v>
      </c>
      <c r="AD33" s="47"/>
      <c r="AE33" s="71"/>
      <c r="AF33" s="10">
        <v>1.1000000000000001</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1024</v>
      </c>
      <c r="K35" s="71"/>
      <c r="L35" s="90" t="s">
        <v>1024</v>
      </c>
      <c r="M35" s="71"/>
      <c r="N35" s="90" t="s">
        <v>1024</v>
      </c>
      <c r="O35" s="71"/>
      <c r="P35" s="90" t="s">
        <v>1024</v>
      </c>
      <c r="Q35" s="47"/>
      <c r="R35" s="71"/>
      <c r="S35" s="90" t="s">
        <v>1024</v>
      </c>
      <c r="T35" s="71"/>
      <c r="U35" s="90" t="s">
        <v>1024</v>
      </c>
      <c r="V35" s="71"/>
      <c r="W35" s="90" t="s">
        <v>1024</v>
      </c>
      <c r="X35" s="47"/>
      <c r="Y35" s="47"/>
      <c r="Z35" s="47"/>
      <c r="AA35" s="71"/>
      <c r="AB35" s="5" t="s">
        <v>1024</v>
      </c>
      <c r="AC35" s="75" t="s">
        <v>1024</v>
      </c>
      <c r="AD35" s="47"/>
      <c r="AE35" s="71"/>
      <c r="AF35" s="6" t="s">
        <v>1024</v>
      </c>
    </row>
    <row r="36" spans="5:32" ht="13.15" customHeight="1" x14ac:dyDescent="0.25">
      <c r="E36" s="73" t="s">
        <v>58</v>
      </c>
      <c r="F36" s="47"/>
      <c r="G36" s="47"/>
      <c r="H36" s="47"/>
      <c r="I36" s="74"/>
      <c r="J36" s="89">
        <v>1.8</v>
      </c>
      <c r="K36" s="71"/>
      <c r="L36" s="89">
        <v>1.8</v>
      </c>
      <c r="M36" s="71"/>
      <c r="N36" s="89">
        <v>1.8</v>
      </c>
      <c r="O36" s="71"/>
      <c r="P36" s="89">
        <v>1.8</v>
      </c>
      <c r="Q36" s="47"/>
      <c r="R36" s="71"/>
      <c r="S36" s="89">
        <v>1.8</v>
      </c>
      <c r="T36" s="71"/>
      <c r="U36" s="89">
        <v>1.1000000000000001</v>
      </c>
      <c r="V36" s="71"/>
      <c r="W36" s="89">
        <v>1.1000000000000001</v>
      </c>
      <c r="X36" s="47"/>
      <c r="Y36" s="47"/>
      <c r="Z36" s="47"/>
      <c r="AA36" s="71"/>
      <c r="AB36" s="3">
        <v>1.1000000000000001</v>
      </c>
      <c r="AC36" s="72">
        <v>1.1000000000000001</v>
      </c>
      <c r="AD36" s="47"/>
      <c r="AE36" s="71"/>
      <c r="AF36" s="4">
        <v>1.1000000000000001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v>
      </c>
      <c r="K39" s="71"/>
      <c r="L39" s="89">
        <v>2</v>
      </c>
      <c r="M39" s="71"/>
      <c r="N39" s="89">
        <v>2</v>
      </c>
      <c r="O39" s="71"/>
      <c r="P39" s="89">
        <v>2</v>
      </c>
      <c r="Q39" s="47"/>
      <c r="R39" s="71"/>
      <c r="S39" s="89">
        <v>2</v>
      </c>
      <c r="T39" s="71"/>
      <c r="U39" s="89">
        <v>2</v>
      </c>
      <c r="V39" s="71"/>
      <c r="W39" s="89">
        <v>2</v>
      </c>
      <c r="X39" s="47"/>
      <c r="Y39" s="47"/>
      <c r="Z39" s="47"/>
      <c r="AA39" s="71"/>
      <c r="AB39" s="3">
        <v>2</v>
      </c>
      <c r="AC39" s="72">
        <v>2</v>
      </c>
      <c r="AD39" s="47"/>
      <c r="AE39" s="71"/>
      <c r="AF39" s="4">
        <v>2</v>
      </c>
    </row>
    <row r="40" spans="5:32" x14ac:dyDescent="0.25">
      <c r="E40" s="73" t="s">
        <v>73</v>
      </c>
      <c r="F40" s="47"/>
      <c r="G40" s="47"/>
      <c r="H40" s="47"/>
      <c r="I40" s="74"/>
      <c r="J40" s="89">
        <v>0.4</v>
      </c>
      <c r="K40" s="71"/>
      <c r="L40" s="89">
        <v>0.4</v>
      </c>
      <c r="M40" s="71"/>
      <c r="N40" s="89">
        <v>0.4</v>
      </c>
      <c r="O40" s="71"/>
      <c r="P40" s="89">
        <v>0.4</v>
      </c>
      <c r="Q40" s="47"/>
      <c r="R40" s="71"/>
      <c r="S40" s="89">
        <v>0.4</v>
      </c>
      <c r="T40" s="71"/>
      <c r="U40" s="89">
        <v>0.4</v>
      </c>
      <c r="V40" s="71"/>
      <c r="W40" s="89">
        <v>0.4</v>
      </c>
      <c r="X40" s="47"/>
      <c r="Y40" s="47"/>
      <c r="Z40" s="47"/>
      <c r="AA40" s="71"/>
      <c r="AB40" s="3">
        <v>0.4</v>
      </c>
      <c r="AC40" s="72">
        <v>0.4</v>
      </c>
      <c r="AD40" s="47"/>
      <c r="AE40" s="71"/>
      <c r="AF40" s="4">
        <v>0.4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7EW350bGSj2zhc0CLoUcU6l2V0IQYLfDpGmWkrer0J8pGmIKGOw8tAJDbax147OINBtIFiCPUj1TRrZdh5a9w==" saltValue="OOvFcJZma3kZ058UNg6JY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C84ED58-F8CB-44D8-9553-5DB24277414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LANN - Lannercost (66/11kV)</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1007</v>
      </c>
      <c r="J3" s="49"/>
      <c r="K3" s="49"/>
      <c r="L3" s="49"/>
      <c r="M3" s="49"/>
      <c r="N3" s="49"/>
      <c r="O3" s="49"/>
      <c r="P3" s="49"/>
      <c r="Q3" s="49"/>
      <c r="R3" s="49"/>
      <c r="S3" s="49"/>
      <c r="V3" s="51" t="s">
        <v>922</v>
      </c>
      <c r="W3" s="49"/>
      <c r="Y3" s="52" t="s">
        <v>1008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1009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1010</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1011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1012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25.8</v>
      </c>
      <c r="K26" s="71"/>
      <c r="L26" s="89">
        <v>25.8</v>
      </c>
      <c r="M26" s="71"/>
      <c r="N26" s="89">
        <v>25.8</v>
      </c>
      <c r="O26" s="71"/>
      <c r="P26" s="89">
        <v>25.8</v>
      </c>
      <c r="Q26" s="47"/>
      <c r="R26" s="71"/>
      <c r="S26" s="89">
        <v>25.8</v>
      </c>
      <c r="T26" s="71"/>
      <c r="U26" s="89">
        <v>30</v>
      </c>
      <c r="V26" s="71"/>
      <c r="W26" s="89">
        <v>30</v>
      </c>
      <c r="X26" s="47"/>
      <c r="Y26" s="47"/>
      <c r="Z26" s="47"/>
      <c r="AA26" s="71"/>
      <c r="AB26" s="3">
        <v>30</v>
      </c>
      <c r="AC26" s="72">
        <v>30</v>
      </c>
      <c r="AD26" s="47"/>
      <c r="AE26" s="71"/>
      <c r="AF26" s="4">
        <v>30</v>
      </c>
    </row>
    <row r="27" spans="4:32" ht="20.25" customHeight="1" x14ac:dyDescent="0.25">
      <c r="E27" s="73" t="s">
        <v>21</v>
      </c>
      <c r="F27" s="47"/>
      <c r="G27" s="47"/>
      <c r="H27" s="47"/>
      <c r="I27" s="74"/>
      <c r="J27" s="89">
        <v>0.1</v>
      </c>
      <c r="K27" s="71"/>
      <c r="L27" s="89">
        <v>0.1</v>
      </c>
      <c r="M27" s="71"/>
      <c r="N27" s="89">
        <v>0.1</v>
      </c>
      <c r="O27" s="71"/>
      <c r="P27" s="89">
        <v>0.1</v>
      </c>
      <c r="Q27" s="47"/>
      <c r="R27" s="71"/>
      <c r="S27" s="89">
        <v>0.1</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8</v>
      </c>
      <c r="K28" s="71"/>
      <c r="L28" s="89">
        <v>8</v>
      </c>
      <c r="M28" s="71"/>
      <c r="N28" s="89">
        <v>8</v>
      </c>
      <c r="O28" s="71"/>
      <c r="P28" s="89">
        <v>8.1</v>
      </c>
      <c r="Q28" s="47"/>
      <c r="R28" s="71"/>
      <c r="S28" s="89">
        <v>8.1</v>
      </c>
      <c r="T28" s="71"/>
      <c r="U28" s="89">
        <v>5.7</v>
      </c>
      <c r="V28" s="71"/>
      <c r="W28" s="89">
        <v>5.6</v>
      </c>
      <c r="X28" s="47"/>
      <c r="Y28" s="47"/>
      <c r="Z28" s="47"/>
      <c r="AA28" s="71"/>
      <c r="AB28" s="3">
        <v>5.5</v>
      </c>
      <c r="AC28" s="72">
        <v>5.6</v>
      </c>
      <c r="AD28" s="47"/>
      <c r="AE28" s="71"/>
      <c r="AF28" s="4">
        <v>5.6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14.2</v>
      </c>
      <c r="K32" s="71"/>
      <c r="L32" s="89">
        <v>14.2</v>
      </c>
      <c r="M32" s="71"/>
      <c r="N32" s="89">
        <v>14.2</v>
      </c>
      <c r="O32" s="71"/>
      <c r="P32" s="89">
        <v>14.2</v>
      </c>
      <c r="Q32" s="47"/>
      <c r="R32" s="71"/>
      <c r="S32" s="89">
        <v>14.2</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7.5</v>
      </c>
      <c r="K33" s="71"/>
      <c r="L33" s="92">
        <v>7.4</v>
      </c>
      <c r="M33" s="71"/>
      <c r="N33" s="92">
        <v>7.5</v>
      </c>
      <c r="O33" s="71"/>
      <c r="P33" s="92">
        <v>7.5</v>
      </c>
      <c r="Q33" s="47"/>
      <c r="R33" s="71"/>
      <c r="S33" s="92">
        <v>7.5</v>
      </c>
      <c r="T33" s="71"/>
      <c r="U33" s="92">
        <v>5.4</v>
      </c>
      <c r="V33" s="71"/>
      <c r="W33" s="92">
        <v>5.2</v>
      </c>
      <c r="X33" s="47"/>
      <c r="Y33" s="47"/>
      <c r="Z33" s="47"/>
      <c r="AA33" s="71"/>
      <c r="AB33" s="9">
        <v>5.2</v>
      </c>
      <c r="AC33" s="78">
        <v>5.2</v>
      </c>
      <c r="AD33" s="47"/>
      <c r="AE33" s="71"/>
      <c r="AF33" s="10">
        <v>5.2</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1013</v>
      </c>
      <c r="K35" s="71"/>
      <c r="L35" s="90" t="s">
        <v>1013</v>
      </c>
      <c r="M35" s="71"/>
      <c r="N35" s="90" t="s">
        <v>1013</v>
      </c>
      <c r="O35" s="71"/>
      <c r="P35" s="90" t="s">
        <v>1013</v>
      </c>
      <c r="Q35" s="47"/>
      <c r="R35" s="71"/>
      <c r="S35" s="90" t="s">
        <v>1013</v>
      </c>
      <c r="T35" s="71"/>
      <c r="U35" s="90" t="s">
        <v>1013</v>
      </c>
      <c r="V35" s="71"/>
      <c r="W35" s="90" t="s">
        <v>1013</v>
      </c>
      <c r="X35" s="47"/>
      <c r="Y35" s="47"/>
      <c r="Z35" s="47"/>
      <c r="AA35" s="71"/>
      <c r="AB35" s="5" t="s">
        <v>1013</v>
      </c>
      <c r="AC35" s="75" t="s">
        <v>1013</v>
      </c>
      <c r="AD35" s="47"/>
      <c r="AE35" s="71"/>
      <c r="AF35" s="6" t="s">
        <v>1013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BYjh2XdU0sueYkgoA0MTlj6a/5DyvQAgDMKqwwIzCVUB1+sMbyTig6khBSYtiq413D+glVX00c0mLPd3nf9lg==" saltValue="ykKdhp0p/0LF1dFfvDkto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2B09511-B975-46DD-AACD-92888491E60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BARC - Barcaldine (66/22kV)</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1595</v>
      </c>
      <c r="J3" s="49"/>
      <c r="K3" s="49"/>
      <c r="L3" s="49"/>
      <c r="M3" s="49"/>
      <c r="N3" s="49"/>
      <c r="O3" s="49"/>
      <c r="P3" s="49"/>
      <c r="Q3" s="49"/>
      <c r="R3" s="49"/>
      <c r="S3" s="49"/>
      <c r="V3" s="51" t="s">
        <v>922</v>
      </c>
      <c r="W3" s="49"/>
      <c r="Y3" s="52" t="s">
        <v>1122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1418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1596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1597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17.600000000000001</v>
      </c>
      <c r="K26" s="71"/>
      <c r="L26" s="89">
        <v>17.600000000000001</v>
      </c>
      <c r="M26" s="71"/>
      <c r="N26" s="89">
        <v>17.600000000000001</v>
      </c>
      <c r="O26" s="71"/>
      <c r="P26" s="89">
        <v>17.600000000000001</v>
      </c>
      <c r="Q26" s="47"/>
      <c r="R26" s="71"/>
      <c r="S26" s="89">
        <v>17.600000000000001</v>
      </c>
      <c r="T26" s="71"/>
      <c r="U26" s="89">
        <v>19</v>
      </c>
      <c r="V26" s="71"/>
      <c r="W26" s="89">
        <v>19</v>
      </c>
      <c r="X26" s="47"/>
      <c r="Y26" s="47"/>
      <c r="Z26" s="47"/>
      <c r="AA26" s="71"/>
      <c r="AB26" s="3">
        <v>19</v>
      </c>
      <c r="AC26" s="72">
        <v>19</v>
      </c>
      <c r="AD26" s="47"/>
      <c r="AE26" s="71"/>
      <c r="AF26" s="4">
        <v>19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v>
      </c>
      <c r="K28" s="71"/>
      <c r="L28" s="89">
        <v>2.1</v>
      </c>
      <c r="M28" s="71"/>
      <c r="N28" s="89">
        <v>2.1</v>
      </c>
      <c r="O28" s="71"/>
      <c r="P28" s="89">
        <v>2.1</v>
      </c>
      <c r="Q28" s="47"/>
      <c r="R28" s="71"/>
      <c r="S28" s="89">
        <v>2.2000000000000002</v>
      </c>
      <c r="T28" s="71"/>
      <c r="U28" s="89">
        <v>1.3</v>
      </c>
      <c r="V28" s="71"/>
      <c r="W28" s="89">
        <v>1.3</v>
      </c>
      <c r="X28" s="47"/>
      <c r="Y28" s="47"/>
      <c r="Z28" s="47"/>
      <c r="AA28" s="71"/>
      <c r="AB28" s="3">
        <v>1.3</v>
      </c>
      <c r="AC28" s="72">
        <v>1.3</v>
      </c>
      <c r="AD28" s="47"/>
      <c r="AE28" s="71"/>
      <c r="AF28" s="4">
        <v>1.3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0.98399999999999999</v>
      </c>
      <c r="K31" s="71"/>
      <c r="L31" s="91">
        <v>0.98399999999999999</v>
      </c>
      <c r="M31" s="71"/>
      <c r="N31" s="91">
        <v>0.98399999999999999</v>
      </c>
      <c r="O31" s="71"/>
      <c r="P31" s="91">
        <v>0.98399999999999999</v>
      </c>
      <c r="Q31" s="47"/>
      <c r="R31" s="71"/>
      <c r="S31" s="91">
        <v>0.98399999999999999</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9.6999999999999993</v>
      </c>
      <c r="K32" s="71"/>
      <c r="L32" s="89">
        <v>9.6999999999999993</v>
      </c>
      <c r="M32" s="71"/>
      <c r="N32" s="89">
        <v>9.6999999999999993</v>
      </c>
      <c r="O32" s="71"/>
      <c r="P32" s="89">
        <v>9.6999999999999993</v>
      </c>
      <c r="Q32" s="47"/>
      <c r="R32" s="71"/>
      <c r="S32" s="89">
        <v>9.6999999999999993</v>
      </c>
      <c r="T32" s="71"/>
      <c r="U32" s="89">
        <v>10.3</v>
      </c>
      <c r="V32" s="71"/>
      <c r="W32" s="89">
        <v>10.3</v>
      </c>
      <c r="X32" s="47"/>
      <c r="Y32" s="47"/>
      <c r="Z32" s="47"/>
      <c r="AA32" s="71"/>
      <c r="AB32" s="3">
        <v>10.3</v>
      </c>
      <c r="AC32" s="72">
        <v>10.3</v>
      </c>
      <c r="AD32" s="47"/>
      <c r="AE32" s="71"/>
      <c r="AF32" s="4">
        <v>10.3</v>
      </c>
    </row>
    <row r="33" spans="5:32" ht="13.15" customHeight="1" x14ac:dyDescent="0.25">
      <c r="E33" s="77" t="s">
        <v>46</v>
      </c>
      <c r="F33" s="47"/>
      <c r="G33" s="47"/>
      <c r="H33" s="47"/>
      <c r="I33" s="74"/>
      <c r="J33" s="92">
        <v>1.9</v>
      </c>
      <c r="K33" s="71"/>
      <c r="L33" s="92">
        <v>2</v>
      </c>
      <c r="M33" s="71"/>
      <c r="N33" s="92">
        <v>2</v>
      </c>
      <c r="O33" s="71"/>
      <c r="P33" s="92">
        <v>2</v>
      </c>
      <c r="Q33" s="47"/>
      <c r="R33" s="71"/>
      <c r="S33" s="92">
        <v>2.1</v>
      </c>
      <c r="T33" s="71"/>
      <c r="U33" s="92">
        <v>1.2</v>
      </c>
      <c r="V33" s="71"/>
      <c r="W33" s="92">
        <v>1.2</v>
      </c>
      <c r="X33" s="47"/>
      <c r="Y33" s="47"/>
      <c r="Z33" s="47"/>
      <c r="AA33" s="71"/>
      <c r="AB33" s="9">
        <v>1.2</v>
      </c>
      <c r="AC33" s="78">
        <v>1.2</v>
      </c>
      <c r="AD33" s="47"/>
      <c r="AE33" s="71"/>
      <c r="AF33" s="10">
        <v>1.2</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1336</v>
      </c>
      <c r="K35" s="71"/>
      <c r="L35" s="90" t="s">
        <v>1336</v>
      </c>
      <c r="M35" s="71"/>
      <c r="N35" s="90" t="s">
        <v>1336</v>
      </c>
      <c r="O35" s="71"/>
      <c r="P35" s="90" t="s">
        <v>1336</v>
      </c>
      <c r="Q35" s="47"/>
      <c r="R35" s="71"/>
      <c r="S35" s="90" t="s">
        <v>1336</v>
      </c>
      <c r="T35" s="71"/>
      <c r="U35" s="90" t="s">
        <v>1336</v>
      </c>
      <c r="V35" s="71"/>
      <c r="W35" s="90" t="s">
        <v>1336</v>
      </c>
      <c r="X35" s="47"/>
      <c r="Y35" s="47"/>
      <c r="Z35" s="47"/>
      <c r="AA35" s="71"/>
      <c r="AB35" s="5" t="s">
        <v>1336</v>
      </c>
      <c r="AC35" s="75" t="s">
        <v>1336</v>
      </c>
      <c r="AD35" s="47"/>
      <c r="AE35" s="71"/>
      <c r="AF35" s="6" t="s">
        <v>1336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84LS7D3dOPoOeziTkYODexO8yq3XMRt8DiulOZZpqey9FazIaOVqeCHmSzP8z4aEwaIaI3VuaaUrL3rSNqLoDw==" saltValue="ujQ3nUlgmHdicK2oNid0B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8F1980C-1A12-465A-99A9-3F67605AFA7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LAQU - Laguna Quays (66/11kV)</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dimension ref="A1:AJ51"/>
  <sheetViews>
    <sheetView showGridLines="0" topLeftCell="A2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1598</v>
      </c>
      <c r="J3" s="49"/>
      <c r="K3" s="49"/>
      <c r="L3" s="49"/>
      <c r="M3" s="49"/>
      <c r="N3" s="49"/>
      <c r="O3" s="49"/>
      <c r="P3" s="49"/>
      <c r="Q3" s="49"/>
      <c r="R3" s="49"/>
      <c r="S3" s="49"/>
      <c r="V3" s="51" t="s">
        <v>922</v>
      </c>
      <c r="W3" s="49"/>
      <c r="Y3" s="52" t="s">
        <v>1599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1600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1601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11</v>
      </c>
      <c r="M26" s="71"/>
      <c r="N26" s="89">
        <v>11</v>
      </c>
      <c r="O26" s="71"/>
      <c r="P26" s="89">
        <v>11</v>
      </c>
      <c r="Q26" s="47"/>
      <c r="R26" s="71"/>
      <c r="S26" s="89">
        <v>11</v>
      </c>
      <c r="T26" s="71"/>
      <c r="U26" s="89">
        <v>11</v>
      </c>
      <c r="V26" s="71"/>
      <c r="W26" s="89">
        <v>11</v>
      </c>
      <c r="X26" s="47"/>
      <c r="Y26" s="47"/>
      <c r="Z26" s="47"/>
      <c r="AA26" s="71"/>
      <c r="AB26" s="3">
        <v>11</v>
      </c>
      <c r="AC26" s="72">
        <v>11</v>
      </c>
      <c r="AD26" s="47"/>
      <c r="AE26" s="71"/>
      <c r="AF26" s="4">
        <v>11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3.6</v>
      </c>
      <c r="K28" s="71"/>
      <c r="L28" s="89">
        <v>3.6</v>
      </c>
      <c r="M28" s="71"/>
      <c r="N28" s="89">
        <v>3.6</v>
      </c>
      <c r="O28" s="71"/>
      <c r="P28" s="89">
        <v>3.7</v>
      </c>
      <c r="Q28" s="47"/>
      <c r="R28" s="71"/>
      <c r="S28" s="89">
        <v>3.7</v>
      </c>
      <c r="T28" s="71"/>
      <c r="U28" s="89">
        <v>3.6</v>
      </c>
      <c r="V28" s="71"/>
      <c r="W28" s="89">
        <v>3.6</v>
      </c>
      <c r="X28" s="47"/>
      <c r="Y28" s="47"/>
      <c r="Z28" s="47"/>
      <c r="AA28" s="71"/>
      <c r="AB28" s="3">
        <v>3.7</v>
      </c>
      <c r="AC28" s="72">
        <v>3.7</v>
      </c>
      <c r="AD28" s="47"/>
      <c r="AE28" s="71"/>
      <c r="AF28" s="4">
        <v>3.7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0.75</v>
      </c>
      <c r="K31" s="71"/>
      <c r="L31" s="91">
        <v>0.75</v>
      </c>
      <c r="M31" s="71"/>
      <c r="N31" s="91">
        <v>0.75</v>
      </c>
      <c r="O31" s="71"/>
      <c r="P31" s="91">
        <v>0.75</v>
      </c>
      <c r="Q31" s="47"/>
      <c r="R31" s="71"/>
      <c r="S31" s="91">
        <v>0.75</v>
      </c>
      <c r="T31" s="71"/>
      <c r="U31" s="91">
        <v>0.75900000000000001</v>
      </c>
      <c r="V31" s="71"/>
      <c r="W31" s="91">
        <v>0.75900000000000001</v>
      </c>
      <c r="X31" s="47"/>
      <c r="Y31" s="47"/>
      <c r="Z31" s="47"/>
      <c r="AA31" s="71"/>
      <c r="AB31" s="7">
        <v>0.75900000000000001</v>
      </c>
      <c r="AC31" s="76">
        <v>0.75900000000000001</v>
      </c>
      <c r="AD31" s="47"/>
      <c r="AE31" s="71"/>
      <c r="AF31" s="8">
        <v>0.75900000000000001</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3.4</v>
      </c>
      <c r="K33" s="71"/>
      <c r="L33" s="92">
        <v>3.5</v>
      </c>
      <c r="M33" s="71"/>
      <c r="N33" s="92">
        <v>3.5</v>
      </c>
      <c r="O33" s="71"/>
      <c r="P33" s="92">
        <v>3.5</v>
      </c>
      <c r="Q33" s="47"/>
      <c r="R33" s="71"/>
      <c r="S33" s="92">
        <v>3.6</v>
      </c>
      <c r="T33" s="71"/>
      <c r="U33" s="92">
        <v>3.5</v>
      </c>
      <c r="V33" s="71"/>
      <c r="W33" s="92">
        <v>3.5</v>
      </c>
      <c r="X33" s="47"/>
      <c r="Y33" s="47"/>
      <c r="Z33" s="47"/>
      <c r="AA33" s="71"/>
      <c r="AB33" s="9">
        <v>3.5</v>
      </c>
      <c r="AC33" s="78">
        <v>3.6</v>
      </c>
      <c r="AD33" s="47"/>
      <c r="AE33" s="71"/>
      <c r="AF33" s="10">
        <v>3.6</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1602</v>
      </c>
      <c r="K35" s="71"/>
      <c r="L35" s="90" t="s">
        <v>1602</v>
      </c>
      <c r="M35" s="71"/>
      <c r="N35" s="90" t="s">
        <v>1602</v>
      </c>
      <c r="O35" s="71"/>
      <c r="P35" s="90" t="s">
        <v>1602</v>
      </c>
      <c r="Q35" s="47"/>
      <c r="R35" s="71"/>
      <c r="S35" s="90" t="s">
        <v>1602</v>
      </c>
      <c r="T35" s="71"/>
      <c r="U35" s="90" t="s">
        <v>1602</v>
      </c>
      <c r="V35" s="71"/>
      <c r="W35" s="90" t="s">
        <v>1602</v>
      </c>
      <c r="X35" s="47"/>
      <c r="Y35" s="47"/>
      <c r="Z35" s="47"/>
      <c r="AA35" s="71"/>
      <c r="AB35" s="5" t="s">
        <v>1602</v>
      </c>
      <c r="AC35" s="75" t="s">
        <v>1602</v>
      </c>
      <c r="AD35" s="47"/>
      <c r="AE35" s="71"/>
      <c r="AF35" s="6" t="s">
        <v>1602</v>
      </c>
    </row>
    <row r="36" spans="5:32" ht="13.15" customHeight="1" x14ac:dyDescent="0.25">
      <c r="E36" s="73" t="s">
        <v>58</v>
      </c>
      <c r="F36" s="47"/>
      <c r="G36" s="47"/>
      <c r="H36" s="47"/>
      <c r="I36" s="74"/>
      <c r="J36" s="89">
        <v>3.4</v>
      </c>
      <c r="K36" s="71"/>
      <c r="L36" s="89">
        <v>3.5</v>
      </c>
      <c r="M36" s="71"/>
      <c r="N36" s="89">
        <v>3.5</v>
      </c>
      <c r="O36" s="71"/>
      <c r="P36" s="89">
        <v>3.5</v>
      </c>
      <c r="Q36" s="47"/>
      <c r="R36" s="71"/>
      <c r="S36" s="89">
        <v>3.6</v>
      </c>
      <c r="T36" s="71"/>
      <c r="U36" s="89">
        <v>3.5</v>
      </c>
      <c r="V36" s="71"/>
      <c r="W36" s="89">
        <v>3.5</v>
      </c>
      <c r="X36" s="47"/>
      <c r="Y36" s="47"/>
      <c r="Z36" s="47"/>
      <c r="AA36" s="71"/>
      <c r="AB36" s="3">
        <v>3.5</v>
      </c>
      <c r="AC36" s="72">
        <v>3.6</v>
      </c>
      <c r="AD36" s="47"/>
      <c r="AE36" s="71"/>
      <c r="AF36" s="4">
        <v>3.6</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2.4</v>
      </c>
      <c r="K39" s="71"/>
      <c r="L39" s="89">
        <v>2.4</v>
      </c>
      <c r="M39" s="71"/>
      <c r="N39" s="89">
        <v>2.4</v>
      </c>
      <c r="O39" s="71"/>
      <c r="P39" s="89">
        <v>2.4</v>
      </c>
      <c r="Q39" s="47"/>
      <c r="R39" s="71"/>
      <c r="S39" s="89">
        <v>2.4</v>
      </c>
      <c r="T39" s="71"/>
      <c r="U39" s="89">
        <v>2.4</v>
      </c>
      <c r="V39" s="71"/>
      <c r="W39" s="89">
        <v>2.4</v>
      </c>
      <c r="X39" s="47"/>
      <c r="Y39" s="47"/>
      <c r="Z39" s="47"/>
      <c r="AA39" s="71"/>
      <c r="AB39" s="3">
        <v>2.4</v>
      </c>
      <c r="AC39" s="72">
        <v>2.4</v>
      </c>
      <c r="AD39" s="47"/>
      <c r="AE39" s="71"/>
      <c r="AF39" s="4">
        <v>2.4</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3.0999999046325701</v>
      </c>
      <c r="K41" s="71"/>
      <c r="L41" s="89">
        <v>3.0999999046325701</v>
      </c>
      <c r="M41" s="71"/>
      <c r="N41" s="89">
        <v>3.0999999046325701</v>
      </c>
      <c r="O41" s="71"/>
      <c r="P41" s="89">
        <v>3.0999999046325701</v>
      </c>
      <c r="Q41" s="47"/>
      <c r="R41" s="71"/>
      <c r="S41" s="89">
        <v>3.0999999046325701</v>
      </c>
      <c r="T41" s="71"/>
      <c r="U41" s="89">
        <v>3.0999999046325701</v>
      </c>
      <c r="V41" s="71"/>
      <c r="W41" s="89">
        <v>3.0999999046325701</v>
      </c>
      <c r="X41" s="47"/>
      <c r="Y41" s="47"/>
      <c r="Z41" s="47"/>
      <c r="AA41" s="71"/>
      <c r="AB41" s="3">
        <v>3.0999999046325701</v>
      </c>
      <c r="AC41" s="72">
        <v>3.0999999046325701</v>
      </c>
      <c r="AD41" s="47"/>
      <c r="AE41" s="71"/>
      <c r="AF41" s="4">
        <v>3.0999999046325701</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YpB4Yx5TAehclm6sRCSgGwKPhZ76FvFXvKfaFG3gnq4hgVZqaVNtEK6IxvaxD/wDQkllWAvwjzCGibX9qVP2A==" saltValue="iOtoLDztJisFbSHYpjJ4f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7D92034-F97E-4C99-992D-D1F72D3C61C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LARO - Skid D (Landing Road) (66/11kV)</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1603</v>
      </c>
      <c r="J3" s="49"/>
      <c r="K3" s="49"/>
      <c r="L3" s="49"/>
      <c r="M3" s="49"/>
      <c r="N3" s="49"/>
      <c r="O3" s="49"/>
      <c r="P3" s="49"/>
      <c r="Q3" s="49"/>
      <c r="R3" s="49"/>
      <c r="S3" s="49"/>
      <c r="V3" s="51" t="s">
        <v>922</v>
      </c>
      <c r="W3" s="49"/>
      <c r="Y3" s="52" t="s">
        <v>983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1604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1605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1606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2.2000000000000002</v>
      </c>
      <c r="K26" s="71"/>
      <c r="L26" s="89">
        <v>2.2000000000000002</v>
      </c>
      <c r="M26" s="71"/>
      <c r="N26" s="89">
        <v>2.2000000000000002</v>
      </c>
      <c r="O26" s="71"/>
      <c r="P26" s="89">
        <v>2.2000000000000002</v>
      </c>
      <c r="Q26" s="47"/>
      <c r="R26" s="71"/>
      <c r="S26" s="89">
        <v>2.2000000000000002</v>
      </c>
      <c r="T26" s="71"/>
      <c r="U26" s="89">
        <v>2.2000000000000002</v>
      </c>
      <c r="V26" s="71"/>
      <c r="W26" s="89">
        <v>2.2000000000000002</v>
      </c>
      <c r="X26" s="47"/>
      <c r="Y26" s="47"/>
      <c r="Z26" s="47"/>
      <c r="AA26" s="71"/>
      <c r="AB26" s="3">
        <v>2.2000000000000002</v>
      </c>
      <c r="AC26" s="72">
        <v>2.2000000000000002</v>
      </c>
      <c r="AD26" s="47"/>
      <c r="AE26" s="71"/>
      <c r="AF26" s="4">
        <v>2.2000000000000002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0.5</v>
      </c>
      <c r="K28" s="71"/>
      <c r="L28" s="89">
        <v>0.6</v>
      </c>
      <c r="M28" s="71"/>
      <c r="N28" s="89">
        <v>0.6</v>
      </c>
      <c r="O28" s="71"/>
      <c r="P28" s="89">
        <v>0.6</v>
      </c>
      <c r="Q28" s="47"/>
      <c r="R28" s="71"/>
      <c r="S28" s="89">
        <v>0.6</v>
      </c>
      <c r="T28" s="71"/>
      <c r="U28" s="89">
        <v>0.5</v>
      </c>
      <c r="V28" s="71"/>
      <c r="W28" s="89">
        <v>0.5</v>
      </c>
      <c r="X28" s="47"/>
      <c r="Y28" s="47"/>
      <c r="Z28" s="47"/>
      <c r="AA28" s="71"/>
      <c r="AB28" s="3">
        <v>0.5</v>
      </c>
      <c r="AC28" s="72">
        <v>0.5</v>
      </c>
      <c r="AD28" s="47"/>
      <c r="AE28" s="71"/>
      <c r="AF28" s="4">
        <v>0.5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0.871</v>
      </c>
      <c r="K31" s="71"/>
      <c r="L31" s="91">
        <v>0.93600000000000005</v>
      </c>
      <c r="M31" s="71"/>
      <c r="N31" s="91">
        <v>0.93600000000000005</v>
      </c>
      <c r="O31" s="71"/>
      <c r="P31" s="91">
        <v>0.93600000000000005</v>
      </c>
      <c r="Q31" s="47"/>
      <c r="R31" s="71"/>
      <c r="S31" s="91">
        <v>0.93600000000000005</v>
      </c>
      <c r="T31" s="71"/>
      <c r="U31" s="91">
        <v>0.88100000000000001</v>
      </c>
      <c r="V31" s="71"/>
      <c r="W31" s="91">
        <v>0.88100000000000001</v>
      </c>
      <c r="X31" s="47"/>
      <c r="Y31" s="47"/>
      <c r="Z31" s="47"/>
      <c r="AA31" s="71"/>
      <c r="AB31" s="7">
        <v>0.88100000000000001</v>
      </c>
      <c r="AC31" s="76">
        <v>0.88100000000000001</v>
      </c>
      <c r="AD31" s="47"/>
      <c r="AE31" s="71"/>
      <c r="AF31" s="8">
        <v>0.88100000000000001</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0.5</v>
      </c>
      <c r="K33" s="71"/>
      <c r="L33" s="92">
        <v>0.6</v>
      </c>
      <c r="M33" s="71"/>
      <c r="N33" s="92">
        <v>0.6</v>
      </c>
      <c r="O33" s="71"/>
      <c r="P33" s="92">
        <v>0.6</v>
      </c>
      <c r="Q33" s="47"/>
      <c r="R33" s="71"/>
      <c r="S33" s="92">
        <v>0.6</v>
      </c>
      <c r="T33" s="71"/>
      <c r="U33" s="92">
        <v>0.5</v>
      </c>
      <c r="V33" s="71"/>
      <c r="W33" s="92">
        <v>0.5</v>
      </c>
      <c r="X33" s="47"/>
      <c r="Y33" s="47"/>
      <c r="Z33" s="47"/>
      <c r="AA33" s="71"/>
      <c r="AB33" s="9">
        <v>0.5</v>
      </c>
      <c r="AC33" s="78">
        <v>0.5</v>
      </c>
      <c r="AD33" s="47"/>
      <c r="AE33" s="71"/>
      <c r="AF33" s="10">
        <v>0.5</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1443</v>
      </c>
      <c r="K35" s="71"/>
      <c r="L35" s="90" t="s">
        <v>1443</v>
      </c>
      <c r="M35" s="71"/>
      <c r="N35" s="90" t="s">
        <v>1443</v>
      </c>
      <c r="O35" s="71"/>
      <c r="P35" s="90" t="s">
        <v>1443</v>
      </c>
      <c r="Q35" s="47"/>
      <c r="R35" s="71"/>
      <c r="S35" s="90" t="s">
        <v>1443</v>
      </c>
      <c r="T35" s="71"/>
      <c r="U35" s="90" t="s">
        <v>1443</v>
      </c>
      <c r="V35" s="71"/>
      <c r="W35" s="90" t="s">
        <v>1443</v>
      </c>
      <c r="X35" s="47"/>
      <c r="Y35" s="47"/>
      <c r="Z35" s="47"/>
      <c r="AA35" s="71"/>
      <c r="AB35" s="5" t="s">
        <v>1443</v>
      </c>
      <c r="AC35" s="75" t="s">
        <v>1443</v>
      </c>
      <c r="AD35" s="47"/>
      <c r="AE35" s="71"/>
      <c r="AF35" s="6" t="s">
        <v>1443</v>
      </c>
    </row>
    <row r="36" spans="5:32" ht="13.15" customHeight="1" x14ac:dyDescent="0.25">
      <c r="E36" s="73" t="s">
        <v>58</v>
      </c>
      <c r="F36" s="47"/>
      <c r="G36" s="47"/>
      <c r="H36" s="47"/>
      <c r="I36" s="74"/>
      <c r="J36" s="89">
        <v>0.5</v>
      </c>
      <c r="K36" s="71"/>
      <c r="L36" s="89">
        <v>0.6</v>
      </c>
      <c r="M36" s="71"/>
      <c r="N36" s="89">
        <v>0.6</v>
      </c>
      <c r="O36" s="71"/>
      <c r="P36" s="89">
        <v>0.6</v>
      </c>
      <c r="Q36" s="47"/>
      <c r="R36" s="71"/>
      <c r="S36" s="89">
        <v>0.6</v>
      </c>
      <c r="T36" s="71"/>
      <c r="U36" s="89">
        <v>0.5</v>
      </c>
      <c r="V36" s="71"/>
      <c r="W36" s="89">
        <v>0.5</v>
      </c>
      <c r="X36" s="47"/>
      <c r="Y36" s="47"/>
      <c r="Z36" s="47"/>
      <c r="AA36" s="71"/>
      <c r="AB36" s="3">
        <v>0.5</v>
      </c>
      <c r="AC36" s="72">
        <v>0.5</v>
      </c>
      <c r="AD36" s="47"/>
      <c r="AE36" s="71"/>
      <c r="AF36" s="4">
        <v>0.5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v>
      </c>
      <c r="K39" s="71"/>
      <c r="L39" s="89">
        <v>2</v>
      </c>
      <c r="M39" s="71"/>
      <c r="N39" s="89">
        <v>2</v>
      </c>
      <c r="O39" s="71"/>
      <c r="P39" s="89">
        <v>2</v>
      </c>
      <c r="Q39" s="47"/>
      <c r="R39" s="71"/>
      <c r="S39" s="89">
        <v>2</v>
      </c>
      <c r="T39" s="71"/>
      <c r="U39" s="89">
        <v>2</v>
      </c>
      <c r="V39" s="71"/>
      <c r="W39" s="89">
        <v>2</v>
      </c>
      <c r="X39" s="47"/>
      <c r="Y39" s="47"/>
      <c r="Z39" s="47"/>
      <c r="AA39" s="71"/>
      <c r="AB39" s="3">
        <v>2</v>
      </c>
      <c r="AC39" s="72">
        <v>2</v>
      </c>
      <c r="AD39" s="47"/>
      <c r="AE39" s="71"/>
      <c r="AF39" s="4">
        <v>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aqYHqRXFA0PBrlHo0oBURewf2Vl2MEQ6S3tWnfJlrtS18FxGh3PHOiD847OM9D7bkC+gIJc5shF5McQe+29wqQ==" saltValue="ksoh0GwvPq2w9yS32Vo8E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CDAE2CF-5129-4E65-8C59-3F9735BA48A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LITT - Littlemore (66/11kV)</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1607</v>
      </c>
      <c r="J3" s="49"/>
      <c r="K3" s="49"/>
      <c r="L3" s="49"/>
      <c r="M3" s="49"/>
      <c r="N3" s="49"/>
      <c r="O3" s="49"/>
      <c r="P3" s="49"/>
      <c r="Q3" s="49"/>
      <c r="R3" s="49"/>
      <c r="S3" s="49"/>
      <c r="V3" s="51" t="s">
        <v>922</v>
      </c>
      <c r="W3" s="49"/>
      <c r="Y3" s="52" t="s">
        <v>1608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1609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1610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1611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7.4</v>
      </c>
      <c r="K26" s="71"/>
      <c r="L26" s="89">
        <v>7.4</v>
      </c>
      <c r="M26" s="71"/>
      <c r="N26" s="89">
        <v>7.4</v>
      </c>
      <c r="O26" s="71"/>
      <c r="P26" s="89">
        <v>7.4</v>
      </c>
      <c r="Q26" s="47"/>
      <c r="R26" s="71"/>
      <c r="S26" s="89">
        <v>7.4</v>
      </c>
      <c r="T26" s="71"/>
      <c r="U26" s="89">
        <v>7.8</v>
      </c>
      <c r="V26" s="71"/>
      <c r="W26" s="89">
        <v>7.8</v>
      </c>
      <c r="X26" s="47"/>
      <c r="Y26" s="47"/>
      <c r="Z26" s="47"/>
      <c r="AA26" s="71"/>
      <c r="AB26" s="3">
        <v>7.8</v>
      </c>
      <c r="AC26" s="72">
        <v>7.8</v>
      </c>
      <c r="AD26" s="47"/>
      <c r="AE26" s="71"/>
      <c r="AF26" s="4">
        <v>7.8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2.7</v>
      </c>
      <c r="K28" s="71"/>
      <c r="L28" s="89">
        <v>2.7</v>
      </c>
      <c r="M28" s="71"/>
      <c r="N28" s="89">
        <v>2.8</v>
      </c>
      <c r="O28" s="71"/>
      <c r="P28" s="89">
        <v>2.8</v>
      </c>
      <c r="Q28" s="47"/>
      <c r="R28" s="71"/>
      <c r="S28" s="89">
        <v>2.8</v>
      </c>
      <c r="T28" s="71"/>
      <c r="U28" s="89">
        <v>2</v>
      </c>
      <c r="V28" s="71"/>
      <c r="W28" s="89">
        <v>2</v>
      </c>
      <c r="X28" s="47"/>
      <c r="Y28" s="47"/>
      <c r="Z28" s="47"/>
      <c r="AA28" s="71"/>
      <c r="AB28" s="3">
        <v>2</v>
      </c>
      <c r="AC28" s="72">
        <v>2</v>
      </c>
      <c r="AD28" s="47"/>
      <c r="AE28" s="71"/>
      <c r="AF28" s="4">
        <v>2.1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2.5</v>
      </c>
      <c r="K33" s="71"/>
      <c r="L33" s="92">
        <v>2.6</v>
      </c>
      <c r="M33" s="71"/>
      <c r="N33" s="92">
        <v>2.6</v>
      </c>
      <c r="O33" s="71"/>
      <c r="P33" s="92">
        <v>2.7</v>
      </c>
      <c r="Q33" s="47"/>
      <c r="R33" s="71"/>
      <c r="S33" s="92">
        <v>2.7</v>
      </c>
      <c r="T33" s="71"/>
      <c r="U33" s="92">
        <v>1.9</v>
      </c>
      <c r="V33" s="71"/>
      <c r="W33" s="92">
        <v>1.9</v>
      </c>
      <c r="X33" s="47"/>
      <c r="Y33" s="47"/>
      <c r="Z33" s="47"/>
      <c r="AA33" s="71"/>
      <c r="AB33" s="9">
        <v>1.9</v>
      </c>
      <c r="AC33" s="78">
        <v>1.9</v>
      </c>
      <c r="AD33" s="47"/>
      <c r="AE33" s="71"/>
      <c r="AF33" s="10">
        <v>2</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1120</v>
      </c>
      <c r="K35" s="71"/>
      <c r="L35" s="90" t="s">
        <v>1120</v>
      </c>
      <c r="M35" s="71"/>
      <c r="N35" s="90" t="s">
        <v>1120</v>
      </c>
      <c r="O35" s="71"/>
      <c r="P35" s="90" t="s">
        <v>1120</v>
      </c>
      <c r="Q35" s="47"/>
      <c r="R35" s="71"/>
      <c r="S35" s="90" t="s">
        <v>1120</v>
      </c>
      <c r="T35" s="71"/>
      <c r="U35" s="90" t="s">
        <v>1120</v>
      </c>
      <c r="V35" s="71"/>
      <c r="W35" s="90" t="s">
        <v>1120</v>
      </c>
      <c r="X35" s="47"/>
      <c r="Y35" s="47"/>
      <c r="Z35" s="47"/>
      <c r="AA35" s="71"/>
      <c r="AB35" s="5" t="s">
        <v>1120</v>
      </c>
      <c r="AC35" s="75" t="s">
        <v>1120</v>
      </c>
      <c r="AD35" s="47"/>
      <c r="AE35" s="71"/>
      <c r="AF35" s="6" t="s">
        <v>1120</v>
      </c>
    </row>
    <row r="36" spans="5:32" ht="13.15" customHeight="1" x14ac:dyDescent="0.25">
      <c r="E36" s="73" t="s">
        <v>58</v>
      </c>
      <c r="F36" s="47"/>
      <c r="G36" s="47"/>
      <c r="H36" s="47"/>
      <c r="I36" s="74"/>
      <c r="J36" s="89">
        <v>2.5</v>
      </c>
      <c r="K36" s="71"/>
      <c r="L36" s="89">
        <v>2.6</v>
      </c>
      <c r="M36" s="71"/>
      <c r="N36" s="89">
        <v>2.6</v>
      </c>
      <c r="O36" s="71"/>
      <c r="P36" s="89">
        <v>2.7</v>
      </c>
      <c r="Q36" s="47"/>
      <c r="R36" s="71"/>
      <c r="S36" s="89">
        <v>2.7</v>
      </c>
      <c r="T36" s="71"/>
      <c r="U36" s="89">
        <v>1.9</v>
      </c>
      <c r="V36" s="71"/>
      <c r="W36" s="89">
        <v>1.9</v>
      </c>
      <c r="X36" s="47"/>
      <c r="Y36" s="47"/>
      <c r="Z36" s="47"/>
      <c r="AA36" s="71"/>
      <c r="AB36" s="3">
        <v>1.9</v>
      </c>
      <c r="AC36" s="72">
        <v>1.9</v>
      </c>
      <c r="AD36" s="47"/>
      <c r="AE36" s="71"/>
      <c r="AF36" s="4">
        <v>2</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1.2</v>
      </c>
      <c r="K39" s="71"/>
      <c r="L39" s="89">
        <v>1.2</v>
      </c>
      <c r="M39" s="71"/>
      <c r="N39" s="89">
        <v>1.2</v>
      </c>
      <c r="O39" s="71"/>
      <c r="P39" s="89">
        <v>1.2</v>
      </c>
      <c r="Q39" s="47"/>
      <c r="R39" s="71"/>
      <c r="S39" s="89">
        <v>1.2</v>
      </c>
      <c r="T39" s="71"/>
      <c r="U39" s="89">
        <v>1.2</v>
      </c>
      <c r="V39" s="71"/>
      <c r="W39" s="89">
        <v>1.2</v>
      </c>
      <c r="X39" s="47"/>
      <c r="Y39" s="47"/>
      <c r="Z39" s="47"/>
      <c r="AA39" s="71"/>
      <c r="AB39" s="3">
        <v>1.2</v>
      </c>
      <c r="AC39" s="72">
        <v>1.2</v>
      </c>
      <c r="AD39" s="47"/>
      <c r="AE39" s="71"/>
      <c r="AF39" s="4">
        <v>1.2</v>
      </c>
    </row>
    <row r="40" spans="5:32" x14ac:dyDescent="0.25">
      <c r="E40" s="73" t="s">
        <v>73</v>
      </c>
      <c r="F40" s="47"/>
      <c r="G40" s="47"/>
      <c r="H40" s="47"/>
      <c r="I40" s="74"/>
      <c r="J40" s="89">
        <v>1.6</v>
      </c>
      <c r="K40" s="71"/>
      <c r="L40" s="89">
        <v>1.6</v>
      </c>
      <c r="M40" s="71"/>
      <c r="N40" s="89">
        <v>1.6</v>
      </c>
      <c r="O40" s="71"/>
      <c r="P40" s="89">
        <v>1.6</v>
      </c>
      <c r="Q40" s="47"/>
      <c r="R40" s="71"/>
      <c r="S40" s="89">
        <v>1.6</v>
      </c>
      <c r="T40" s="71"/>
      <c r="U40" s="89">
        <v>1.6</v>
      </c>
      <c r="V40" s="71"/>
      <c r="W40" s="89">
        <v>1.6</v>
      </c>
      <c r="X40" s="47"/>
      <c r="Y40" s="47"/>
      <c r="Z40" s="47"/>
      <c r="AA40" s="71"/>
      <c r="AB40" s="3">
        <v>1.6</v>
      </c>
      <c r="AC40" s="72">
        <v>1.6</v>
      </c>
      <c r="AD40" s="47"/>
      <c r="AE40" s="71"/>
      <c r="AF40" s="4">
        <v>1.6</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cr+B8D9eVcCergWfIU5ZW4Cmg9Bgdgqo6nqznxNAmehj4HUFUyqr/YpJXNj5BqcD4mdIxQQwv5YkQY76PmJQA==" saltValue="qMO4HltVR5yOZaT/mV+F+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A3A8976-79E9-4E47-BF21-128FD9B0F5B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LOCR - Louisa Creek (33/11kV)</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1612</v>
      </c>
      <c r="J3" s="49"/>
      <c r="K3" s="49"/>
      <c r="L3" s="49"/>
      <c r="M3" s="49"/>
      <c r="N3" s="49"/>
      <c r="O3" s="49"/>
      <c r="P3" s="49"/>
      <c r="Q3" s="49"/>
      <c r="R3" s="49"/>
      <c r="S3" s="49"/>
      <c r="V3" s="51" t="s">
        <v>922</v>
      </c>
      <c r="W3" s="49"/>
      <c r="Y3" s="52" t="s">
        <v>1008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1009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1613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1614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24.4</v>
      </c>
      <c r="K26" s="71"/>
      <c r="L26" s="89">
        <v>24.4</v>
      </c>
      <c r="M26" s="71"/>
      <c r="N26" s="89">
        <v>24.4</v>
      </c>
      <c r="O26" s="71"/>
      <c r="P26" s="89">
        <v>24.4</v>
      </c>
      <c r="Q26" s="47"/>
      <c r="R26" s="71"/>
      <c r="S26" s="89">
        <v>24.4</v>
      </c>
      <c r="T26" s="71"/>
      <c r="U26" s="89">
        <v>28.6</v>
      </c>
      <c r="V26" s="71"/>
      <c r="W26" s="89">
        <v>28.6</v>
      </c>
      <c r="X26" s="47"/>
      <c r="Y26" s="47"/>
      <c r="Z26" s="47"/>
      <c r="AA26" s="71"/>
      <c r="AB26" s="3">
        <v>28.6</v>
      </c>
      <c r="AC26" s="72">
        <v>28.6</v>
      </c>
      <c r="AD26" s="47"/>
      <c r="AE26" s="71"/>
      <c r="AF26" s="4">
        <v>28.6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10</v>
      </c>
      <c r="K28" s="71"/>
      <c r="L28" s="89">
        <v>9.9</v>
      </c>
      <c r="M28" s="71"/>
      <c r="N28" s="89">
        <v>9.9</v>
      </c>
      <c r="O28" s="71"/>
      <c r="P28" s="89">
        <v>10</v>
      </c>
      <c r="Q28" s="47"/>
      <c r="R28" s="71"/>
      <c r="S28" s="89">
        <v>10</v>
      </c>
      <c r="T28" s="71"/>
      <c r="U28" s="89">
        <v>6.9</v>
      </c>
      <c r="V28" s="71"/>
      <c r="W28" s="89">
        <v>6.9</v>
      </c>
      <c r="X28" s="47"/>
      <c r="Y28" s="47"/>
      <c r="Z28" s="47"/>
      <c r="AA28" s="71"/>
      <c r="AB28" s="3">
        <v>6.8</v>
      </c>
      <c r="AC28" s="72">
        <v>6.9</v>
      </c>
      <c r="AD28" s="47"/>
      <c r="AE28" s="71"/>
      <c r="AF28" s="4">
        <v>6.9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0.995</v>
      </c>
      <c r="K31" s="71"/>
      <c r="L31" s="91">
        <v>0.995</v>
      </c>
      <c r="M31" s="71"/>
      <c r="N31" s="91">
        <v>0.995</v>
      </c>
      <c r="O31" s="71"/>
      <c r="P31" s="91">
        <v>0.995</v>
      </c>
      <c r="Q31" s="47"/>
      <c r="R31" s="71"/>
      <c r="S31" s="91">
        <v>0.995</v>
      </c>
      <c r="T31" s="71"/>
      <c r="U31" s="91">
        <v>0.99399999999999999</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13.9</v>
      </c>
      <c r="K32" s="71"/>
      <c r="L32" s="89">
        <v>13.9</v>
      </c>
      <c r="M32" s="71"/>
      <c r="N32" s="89">
        <v>13.9</v>
      </c>
      <c r="O32" s="71"/>
      <c r="P32" s="89">
        <v>13.9</v>
      </c>
      <c r="Q32" s="47"/>
      <c r="R32" s="71"/>
      <c r="S32" s="89">
        <v>13.9</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9.5</v>
      </c>
      <c r="K33" s="71"/>
      <c r="L33" s="92">
        <v>9.4</v>
      </c>
      <c r="M33" s="71"/>
      <c r="N33" s="92">
        <v>9.4</v>
      </c>
      <c r="O33" s="71"/>
      <c r="P33" s="92">
        <v>9.5</v>
      </c>
      <c r="Q33" s="47"/>
      <c r="R33" s="71"/>
      <c r="S33" s="92">
        <v>9.5</v>
      </c>
      <c r="T33" s="71"/>
      <c r="U33" s="92">
        <v>6.4</v>
      </c>
      <c r="V33" s="71"/>
      <c r="W33" s="92">
        <v>6.4</v>
      </c>
      <c r="X33" s="47"/>
      <c r="Y33" s="47"/>
      <c r="Z33" s="47"/>
      <c r="AA33" s="71"/>
      <c r="AB33" s="9">
        <v>6.3</v>
      </c>
      <c r="AC33" s="78">
        <v>6.4</v>
      </c>
      <c r="AD33" s="47"/>
      <c r="AE33" s="71"/>
      <c r="AF33" s="10">
        <v>6.4</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1149</v>
      </c>
      <c r="K35" s="71"/>
      <c r="L35" s="90" t="s">
        <v>1149</v>
      </c>
      <c r="M35" s="71"/>
      <c r="N35" s="90" t="s">
        <v>1149</v>
      </c>
      <c r="O35" s="71"/>
      <c r="P35" s="90" t="s">
        <v>1149</v>
      </c>
      <c r="Q35" s="47"/>
      <c r="R35" s="71"/>
      <c r="S35" s="90" t="s">
        <v>1149</v>
      </c>
      <c r="T35" s="71"/>
      <c r="U35" s="90" t="s">
        <v>1149</v>
      </c>
      <c r="V35" s="71"/>
      <c r="W35" s="90" t="s">
        <v>1149</v>
      </c>
      <c r="X35" s="47"/>
      <c r="Y35" s="47"/>
      <c r="Z35" s="47"/>
      <c r="AA35" s="71"/>
      <c r="AB35" s="5" t="s">
        <v>1149</v>
      </c>
      <c r="AC35" s="75" t="s">
        <v>1149</v>
      </c>
      <c r="AD35" s="47"/>
      <c r="AE35" s="71"/>
      <c r="AF35" s="6" t="s">
        <v>1149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ySAXlCkOdPCT40oeVAbVnxr9Obu64pJpLvXoyaV6eVNlfnQK84L3HVL0uFSV5Kg9W4r56V8tvdwrNq0n0Y6aA==" saltValue="4UznvxDAsDQE+9lCGPbqN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6DD997D-734B-4558-BFB6-0E952973A07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LONG - Longreach (66/22kV)</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1615</v>
      </c>
      <c r="J3" s="49"/>
      <c r="K3" s="49"/>
      <c r="L3" s="49"/>
      <c r="M3" s="49"/>
      <c r="N3" s="49"/>
      <c r="O3" s="49"/>
      <c r="P3" s="49"/>
      <c r="Q3" s="49"/>
      <c r="R3" s="49"/>
      <c r="S3" s="49"/>
      <c r="V3" s="51" t="s">
        <v>922</v>
      </c>
      <c r="W3" s="49"/>
      <c r="Y3" s="52" t="s">
        <v>1002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1616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1617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1618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5.9</v>
      </c>
      <c r="K26" s="71"/>
      <c r="L26" s="89">
        <v>5.9</v>
      </c>
      <c r="M26" s="71"/>
      <c r="N26" s="89">
        <v>5.9</v>
      </c>
      <c r="O26" s="71"/>
      <c r="P26" s="89">
        <v>5.9</v>
      </c>
      <c r="Q26" s="47"/>
      <c r="R26" s="71"/>
      <c r="S26" s="89">
        <v>5.9</v>
      </c>
      <c r="T26" s="71"/>
      <c r="U26" s="89">
        <v>6</v>
      </c>
      <c r="V26" s="71"/>
      <c r="W26" s="89">
        <v>6</v>
      </c>
      <c r="X26" s="47"/>
      <c r="Y26" s="47"/>
      <c r="Z26" s="47"/>
      <c r="AA26" s="71"/>
      <c r="AB26" s="3">
        <v>6</v>
      </c>
      <c r="AC26" s="72">
        <v>6</v>
      </c>
      <c r="AD26" s="47"/>
      <c r="AE26" s="71"/>
      <c r="AF26" s="4">
        <v>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3.2</v>
      </c>
      <c r="K28" s="71"/>
      <c r="L28" s="89">
        <v>3.2</v>
      </c>
      <c r="M28" s="71"/>
      <c r="N28" s="89">
        <v>3.2</v>
      </c>
      <c r="O28" s="71"/>
      <c r="P28" s="89">
        <v>3.2</v>
      </c>
      <c r="Q28" s="47"/>
      <c r="R28" s="71"/>
      <c r="S28" s="89">
        <v>3.2</v>
      </c>
      <c r="T28" s="71"/>
      <c r="U28" s="89">
        <v>2.8</v>
      </c>
      <c r="V28" s="71"/>
      <c r="W28" s="89">
        <v>2.8</v>
      </c>
      <c r="X28" s="47"/>
      <c r="Y28" s="47"/>
      <c r="Z28" s="47"/>
      <c r="AA28" s="71"/>
      <c r="AB28" s="3">
        <v>2.8</v>
      </c>
      <c r="AC28" s="72">
        <v>2.8</v>
      </c>
      <c r="AD28" s="47"/>
      <c r="AE28" s="71"/>
      <c r="AF28" s="4">
        <v>2.9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0.89</v>
      </c>
      <c r="K31" s="71"/>
      <c r="L31" s="91">
        <v>0.89</v>
      </c>
      <c r="M31" s="71"/>
      <c r="N31" s="91">
        <v>0.89</v>
      </c>
      <c r="O31" s="71"/>
      <c r="P31" s="91">
        <v>0.89</v>
      </c>
      <c r="Q31" s="47"/>
      <c r="R31" s="71"/>
      <c r="S31" s="91">
        <v>0.89</v>
      </c>
      <c r="T31" s="71"/>
      <c r="U31" s="91">
        <v>0.88300000000000001</v>
      </c>
      <c r="V31" s="71"/>
      <c r="W31" s="91">
        <v>0.88300000000000001</v>
      </c>
      <c r="X31" s="47"/>
      <c r="Y31" s="47"/>
      <c r="Z31" s="47"/>
      <c r="AA31" s="71"/>
      <c r="AB31" s="7">
        <v>0.88300000000000001</v>
      </c>
      <c r="AC31" s="76">
        <v>0.88300000000000001</v>
      </c>
      <c r="AD31" s="47"/>
      <c r="AE31" s="71"/>
      <c r="AF31" s="8">
        <v>0.88300000000000001</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3.1</v>
      </c>
      <c r="K33" s="71"/>
      <c r="L33" s="92">
        <v>3.1</v>
      </c>
      <c r="M33" s="71"/>
      <c r="N33" s="92">
        <v>3.1</v>
      </c>
      <c r="O33" s="71"/>
      <c r="P33" s="92">
        <v>3.1</v>
      </c>
      <c r="Q33" s="47"/>
      <c r="R33" s="71"/>
      <c r="S33" s="92">
        <v>3.1</v>
      </c>
      <c r="T33" s="71"/>
      <c r="U33" s="92">
        <v>2.7</v>
      </c>
      <c r="V33" s="71"/>
      <c r="W33" s="92">
        <v>2.7</v>
      </c>
      <c r="X33" s="47"/>
      <c r="Y33" s="47"/>
      <c r="Z33" s="47"/>
      <c r="AA33" s="71"/>
      <c r="AB33" s="9">
        <v>2.7</v>
      </c>
      <c r="AC33" s="78">
        <v>2.8</v>
      </c>
      <c r="AD33" s="47"/>
      <c r="AE33" s="71"/>
      <c r="AF33" s="10">
        <v>2.8</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1619</v>
      </c>
      <c r="K35" s="71"/>
      <c r="L35" s="90" t="s">
        <v>1619</v>
      </c>
      <c r="M35" s="71"/>
      <c r="N35" s="90" t="s">
        <v>1619</v>
      </c>
      <c r="O35" s="71"/>
      <c r="P35" s="90" t="s">
        <v>1619</v>
      </c>
      <c r="Q35" s="47"/>
      <c r="R35" s="71"/>
      <c r="S35" s="90" t="s">
        <v>1619</v>
      </c>
      <c r="T35" s="71"/>
      <c r="U35" s="90" t="s">
        <v>1619</v>
      </c>
      <c r="V35" s="71"/>
      <c r="W35" s="90" t="s">
        <v>1619</v>
      </c>
      <c r="X35" s="47"/>
      <c r="Y35" s="47"/>
      <c r="Z35" s="47"/>
      <c r="AA35" s="71"/>
      <c r="AB35" s="5" t="s">
        <v>1619</v>
      </c>
      <c r="AC35" s="75" t="s">
        <v>1619</v>
      </c>
      <c r="AD35" s="47"/>
      <c r="AE35" s="71"/>
      <c r="AF35" s="6" t="s">
        <v>1619</v>
      </c>
    </row>
    <row r="36" spans="5:32" ht="13.15" customHeight="1" x14ac:dyDescent="0.25">
      <c r="E36" s="73" t="s">
        <v>58</v>
      </c>
      <c r="F36" s="47"/>
      <c r="G36" s="47"/>
      <c r="H36" s="47"/>
      <c r="I36" s="74"/>
      <c r="J36" s="89">
        <v>3.1</v>
      </c>
      <c r="K36" s="71"/>
      <c r="L36" s="89">
        <v>3.1</v>
      </c>
      <c r="M36" s="71"/>
      <c r="N36" s="89">
        <v>3.1</v>
      </c>
      <c r="O36" s="71"/>
      <c r="P36" s="89">
        <v>3.1</v>
      </c>
      <c r="Q36" s="47"/>
      <c r="R36" s="71"/>
      <c r="S36" s="89">
        <v>3.1</v>
      </c>
      <c r="T36" s="71"/>
      <c r="U36" s="89">
        <v>2.7</v>
      </c>
      <c r="V36" s="71"/>
      <c r="W36" s="89">
        <v>2.7</v>
      </c>
      <c r="X36" s="47"/>
      <c r="Y36" s="47"/>
      <c r="Z36" s="47"/>
      <c r="AA36" s="71"/>
      <c r="AB36" s="3">
        <v>2.7</v>
      </c>
      <c r="AC36" s="72">
        <v>2.8</v>
      </c>
      <c r="AD36" s="47"/>
      <c r="AE36" s="71"/>
      <c r="AF36" s="4">
        <v>2.8</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1.1000000000000001</v>
      </c>
      <c r="K39" s="71"/>
      <c r="L39" s="89">
        <v>1.1000000000000001</v>
      </c>
      <c r="M39" s="71"/>
      <c r="N39" s="89">
        <v>1.1000000000000001</v>
      </c>
      <c r="O39" s="71"/>
      <c r="P39" s="89">
        <v>1.1000000000000001</v>
      </c>
      <c r="Q39" s="47"/>
      <c r="R39" s="71"/>
      <c r="S39" s="89">
        <v>1.1000000000000001</v>
      </c>
      <c r="T39" s="71"/>
      <c r="U39" s="89">
        <v>1.1000000000000001</v>
      </c>
      <c r="V39" s="71"/>
      <c r="W39" s="89">
        <v>1.1000000000000001</v>
      </c>
      <c r="X39" s="47"/>
      <c r="Y39" s="47"/>
      <c r="Z39" s="47"/>
      <c r="AA39" s="71"/>
      <c r="AB39" s="3">
        <v>1.1000000000000001</v>
      </c>
      <c r="AC39" s="72">
        <v>1.1000000000000001</v>
      </c>
      <c r="AD39" s="47"/>
      <c r="AE39" s="71"/>
      <c r="AF39" s="4">
        <v>1.1000000000000001</v>
      </c>
    </row>
    <row r="40" spans="5:32" x14ac:dyDescent="0.25">
      <c r="E40" s="73" t="s">
        <v>73</v>
      </c>
      <c r="F40" s="47"/>
      <c r="G40" s="47"/>
      <c r="H40" s="47"/>
      <c r="I40" s="74"/>
      <c r="J40" s="89">
        <v>0.4</v>
      </c>
      <c r="K40" s="71"/>
      <c r="L40" s="89">
        <v>0.4</v>
      </c>
      <c r="M40" s="71"/>
      <c r="N40" s="89">
        <v>0.4</v>
      </c>
      <c r="O40" s="71"/>
      <c r="P40" s="89">
        <v>0.4</v>
      </c>
      <c r="Q40" s="47"/>
      <c r="R40" s="71"/>
      <c r="S40" s="89">
        <v>0.4</v>
      </c>
      <c r="T40" s="71"/>
      <c r="U40" s="89">
        <v>0.4</v>
      </c>
      <c r="V40" s="71"/>
      <c r="W40" s="89">
        <v>0.4</v>
      </c>
      <c r="X40" s="47"/>
      <c r="Y40" s="47"/>
      <c r="Z40" s="47"/>
      <c r="AA40" s="71"/>
      <c r="AB40" s="3">
        <v>0.4</v>
      </c>
      <c r="AC40" s="72">
        <v>0.4</v>
      </c>
      <c r="AD40" s="47"/>
      <c r="AE40" s="71"/>
      <c r="AF40" s="4">
        <v>0.4</v>
      </c>
    </row>
    <row r="41" spans="5:32" x14ac:dyDescent="0.25">
      <c r="E41" s="73" t="s">
        <v>77</v>
      </c>
      <c r="F41" s="47"/>
      <c r="G41" s="47"/>
      <c r="H41" s="47"/>
      <c r="I41" s="74"/>
      <c r="J41" s="89">
        <v>2</v>
      </c>
      <c r="K41" s="71"/>
      <c r="L41" s="89">
        <v>2</v>
      </c>
      <c r="M41" s="71"/>
      <c r="N41" s="89">
        <v>2</v>
      </c>
      <c r="O41" s="71"/>
      <c r="P41" s="89">
        <v>2</v>
      </c>
      <c r="Q41" s="47"/>
      <c r="R41" s="71"/>
      <c r="S41" s="89">
        <v>2</v>
      </c>
      <c r="T41" s="71"/>
      <c r="U41" s="89">
        <v>2</v>
      </c>
      <c r="V41" s="71"/>
      <c r="W41" s="89">
        <v>2</v>
      </c>
      <c r="X41" s="47"/>
      <c r="Y41" s="47"/>
      <c r="Z41" s="47"/>
      <c r="AA41" s="71"/>
      <c r="AB41" s="3">
        <v>2</v>
      </c>
      <c r="AC41" s="72">
        <v>2</v>
      </c>
      <c r="AD41" s="47"/>
      <c r="AE41" s="71"/>
      <c r="AF41" s="4">
        <v>2</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76YLDhUPoDVGQsoyQbdM5VLtKWpHGOE8h30+LG40fZJI/HuSe8zU/Y0+xBKTb9vUYPahk3uYQpntJZfXkRocA==" saltValue="3pcySZf7ZiMBl/d1eFu8R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EC78E42-4C57-4548-AEDA-A381B6C717C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LUCI - Lucinda (66/11kV)</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1620</v>
      </c>
      <c r="J3" s="49"/>
      <c r="K3" s="49"/>
      <c r="L3" s="49"/>
      <c r="M3" s="49"/>
      <c r="N3" s="49"/>
      <c r="O3" s="49"/>
      <c r="P3" s="49"/>
      <c r="Q3" s="49"/>
      <c r="R3" s="49"/>
      <c r="S3" s="49"/>
      <c r="V3" s="51" t="s">
        <v>922</v>
      </c>
      <c r="W3" s="49"/>
      <c r="Y3" s="52" t="s">
        <v>1284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1621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1622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1623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1.1000000000000001</v>
      </c>
      <c r="K26" s="71"/>
      <c r="L26" s="89">
        <v>1.1000000000000001</v>
      </c>
      <c r="M26" s="71"/>
      <c r="N26" s="89">
        <v>1.1000000000000001</v>
      </c>
      <c r="O26" s="71"/>
      <c r="P26" s="89">
        <v>1.1000000000000001</v>
      </c>
      <c r="Q26" s="47"/>
      <c r="R26" s="71"/>
      <c r="S26" s="89">
        <v>1.1000000000000001</v>
      </c>
      <c r="T26" s="71"/>
      <c r="U26" s="89">
        <v>1.1000000000000001</v>
      </c>
      <c r="V26" s="71"/>
      <c r="W26" s="89">
        <v>1.1000000000000001</v>
      </c>
      <c r="X26" s="47"/>
      <c r="Y26" s="47"/>
      <c r="Z26" s="47"/>
      <c r="AA26" s="71"/>
      <c r="AB26" s="3">
        <v>1.1000000000000001</v>
      </c>
      <c r="AC26" s="72">
        <v>1.1000000000000001</v>
      </c>
      <c r="AD26" s="47"/>
      <c r="AE26" s="71"/>
      <c r="AF26" s="4">
        <v>1.1000000000000001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0.7</v>
      </c>
      <c r="K28" s="71"/>
      <c r="L28" s="89">
        <v>0.7</v>
      </c>
      <c r="M28" s="71"/>
      <c r="N28" s="89">
        <v>0.7</v>
      </c>
      <c r="O28" s="71"/>
      <c r="P28" s="89">
        <v>0.7</v>
      </c>
      <c r="Q28" s="47"/>
      <c r="R28" s="71"/>
      <c r="S28" s="89">
        <v>0.7</v>
      </c>
      <c r="T28" s="71"/>
      <c r="U28" s="89">
        <v>0.5</v>
      </c>
      <c r="V28" s="71"/>
      <c r="W28" s="89">
        <v>0.5</v>
      </c>
      <c r="X28" s="47"/>
      <c r="Y28" s="47"/>
      <c r="Z28" s="47"/>
      <c r="AA28" s="71"/>
      <c r="AB28" s="3">
        <v>0.5</v>
      </c>
      <c r="AC28" s="72">
        <v>0.5</v>
      </c>
      <c r="AD28" s="47"/>
      <c r="AE28" s="71"/>
      <c r="AF28" s="4">
        <v>0.5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0.995</v>
      </c>
      <c r="K31" s="71"/>
      <c r="L31" s="91">
        <v>0.995</v>
      </c>
      <c r="M31" s="71"/>
      <c r="N31" s="91">
        <v>0.995</v>
      </c>
      <c r="O31" s="71"/>
      <c r="P31" s="91">
        <v>0.995</v>
      </c>
      <c r="Q31" s="47"/>
      <c r="R31" s="71"/>
      <c r="S31" s="91">
        <v>0.995</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0.3</v>
      </c>
      <c r="K32" s="71"/>
      <c r="L32" s="89">
        <v>0.3</v>
      </c>
      <c r="M32" s="71"/>
      <c r="N32" s="89">
        <v>0.3</v>
      </c>
      <c r="O32" s="71"/>
      <c r="P32" s="89">
        <v>0.3</v>
      </c>
      <c r="Q32" s="47"/>
      <c r="R32" s="71"/>
      <c r="S32" s="89">
        <v>0.3</v>
      </c>
      <c r="T32" s="71"/>
      <c r="U32" s="89">
        <v>0.3</v>
      </c>
      <c r="V32" s="71"/>
      <c r="W32" s="89">
        <v>0.3</v>
      </c>
      <c r="X32" s="47"/>
      <c r="Y32" s="47"/>
      <c r="Z32" s="47"/>
      <c r="AA32" s="71"/>
      <c r="AB32" s="3">
        <v>0.3</v>
      </c>
      <c r="AC32" s="72">
        <v>0.3</v>
      </c>
      <c r="AD32" s="47"/>
      <c r="AE32" s="71"/>
      <c r="AF32" s="4">
        <v>0.3</v>
      </c>
    </row>
    <row r="33" spans="5:32" ht="13.15" customHeight="1" x14ac:dyDescent="0.25">
      <c r="E33" s="77" t="s">
        <v>46</v>
      </c>
      <c r="F33" s="47"/>
      <c r="G33" s="47"/>
      <c r="H33" s="47"/>
      <c r="I33" s="74"/>
      <c r="J33" s="92">
        <v>0.6</v>
      </c>
      <c r="K33" s="71"/>
      <c r="L33" s="92">
        <v>0.6</v>
      </c>
      <c r="M33" s="71"/>
      <c r="N33" s="92">
        <v>0.6</v>
      </c>
      <c r="O33" s="71"/>
      <c r="P33" s="92">
        <v>0.6</v>
      </c>
      <c r="Q33" s="47"/>
      <c r="R33" s="71"/>
      <c r="S33" s="92">
        <v>0.6</v>
      </c>
      <c r="T33" s="71"/>
      <c r="U33" s="92">
        <v>0.5</v>
      </c>
      <c r="V33" s="71"/>
      <c r="W33" s="92">
        <v>0.5</v>
      </c>
      <c r="X33" s="47"/>
      <c r="Y33" s="47"/>
      <c r="Z33" s="47"/>
      <c r="AA33" s="71"/>
      <c r="AB33" s="9">
        <v>0.5</v>
      </c>
      <c r="AC33" s="78">
        <v>0.5</v>
      </c>
      <c r="AD33" s="47"/>
      <c r="AE33" s="71"/>
      <c r="AF33" s="10">
        <v>0.5</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1226</v>
      </c>
      <c r="K35" s="71"/>
      <c r="L35" s="90" t="s">
        <v>1226</v>
      </c>
      <c r="M35" s="71"/>
      <c r="N35" s="90" t="s">
        <v>1226</v>
      </c>
      <c r="O35" s="71"/>
      <c r="P35" s="90" t="s">
        <v>1226</v>
      </c>
      <c r="Q35" s="47"/>
      <c r="R35" s="71"/>
      <c r="S35" s="90" t="s">
        <v>1226</v>
      </c>
      <c r="T35" s="71"/>
      <c r="U35" s="90" t="s">
        <v>1226</v>
      </c>
      <c r="V35" s="71"/>
      <c r="W35" s="90" t="s">
        <v>1226</v>
      </c>
      <c r="X35" s="47"/>
      <c r="Y35" s="47"/>
      <c r="Z35" s="47"/>
      <c r="AA35" s="71"/>
      <c r="AB35" s="5" t="s">
        <v>1226</v>
      </c>
      <c r="AC35" s="75" t="s">
        <v>1226</v>
      </c>
      <c r="AD35" s="47"/>
      <c r="AE35" s="71"/>
      <c r="AF35" s="6" t="s">
        <v>1226</v>
      </c>
    </row>
    <row r="36" spans="5:32" ht="13.15" customHeight="1" x14ac:dyDescent="0.25">
      <c r="E36" s="73" t="s">
        <v>58</v>
      </c>
      <c r="F36" s="47"/>
      <c r="G36" s="47"/>
      <c r="H36" s="47"/>
      <c r="I36" s="74"/>
      <c r="J36" s="89">
        <v>0.3</v>
      </c>
      <c r="K36" s="71"/>
      <c r="L36" s="89">
        <v>0.3</v>
      </c>
      <c r="M36" s="71"/>
      <c r="N36" s="89">
        <v>0.3</v>
      </c>
      <c r="O36" s="71"/>
      <c r="P36" s="89">
        <v>0.3</v>
      </c>
      <c r="Q36" s="47"/>
      <c r="R36" s="71"/>
      <c r="S36" s="89">
        <v>0.3</v>
      </c>
      <c r="T36" s="71"/>
      <c r="U36" s="89">
        <v>0.2</v>
      </c>
      <c r="V36" s="71"/>
      <c r="W36" s="89">
        <v>0.2</v>
      </c>
      <c r="X36" s="47"/>
      <c r="Y36" s="47"/>
      <c r="Z36" s="47"/>
      <c r="AA36" s="71"/>
      <c r="AB36" s="3">
        <v>0.2</v>
      </c>
      <c r="AC36" s="72">
        <v>0.2</v>
      </c>
      <c r="AD36" s="47"/>
      <c r="AE36" s="71"/>
      <c r="AF36" s="4">
        <v>0.2</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0.3</v>
      </c>
      <c r="K39" s="71"/>
      <c r="L39" s="89">
        <v>0.3</v>
      </c>
      <c r="M39" s="71"/>
      <c r="N39" s="89">
        <v>0.3</v>
      </c>
      <c r="O39" s="71"/>
      <c r="P39" s="89">
        <v>0.3</v>
      </c>
      <c r="Q39" s="47"/>
      <c r="R39" s="71"/>
      <c r="S39" s="89">
        <v>0.3</v>
      </c>
      <c r="T39" s="71"/>
      <c r="U39" s="89">
        <v>0.3</v>
      </c>
      <c r="V39" s="71"/>
      <c r="W39" s="89">
        <v>0.3</v>
      </c>
      <c r="X39" s="47"/>
      <c r="Y39" s="47"/>
      <c r="Z39" s="47"/>
      <c r="AA39" s="71"/>
      <c r="AB39" s="3">
        <v>0.3</v>
      </c>
      <c r="AC39" s="72">
        <v>0.3</v>
      </c>
      <c r="AD39" s="47"/>
      <c r="AE39" s="71"/>
      <c r="AF39" s="4">
        <v>0.3</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Ekr7bEGCucRlrMoL4ZMYUCQmDag4aj9MkKmy4GMi1tdWhbLOt3dQJ1769mj45tEgO3BqMWNvJyxzwihn7vebdg==" saltValue="B6WetIzrAjlkEMaWKRYAQ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53C93BC-16AD-49CA-9478-5147D527550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LYLA - Lyndley Lane (33/22kV)</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1624</v>
      </c>
      <c r="J3" s="49"/>
      <c r="K3" s="49"/>
      <c r="L3" s="49"/>
      <c r="M3" s="49"/>
      <c r="N3" s="49"/>
      <c r="O3" s="49"/>
      <c r="P3" s="49"/>
      <c r="Q3" s="49"/>
      <c r="R3" s="49"/>
      <c r="S3" s="49"/>
      <c r="V3" s="51" t="s">
        <v>922</v>
      </c>
      <c r="W3" s="49"/>
      <c r="Y3" s="52" t="s">
        <v>1439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1625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1626</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1627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1628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39.6</v>
      </c>
      <c r="K26" s="71"/>
      <c r="L26" s="89">
        <v>39.6</v>
      </c>
      <c r="M26" s="71"/>
      <c r="N26" s="89">
        <v>39.6</v>
      </c>
      <c r="O26" s="71"/>
      <c r="P26" s="89">
        <v>39.6</v>
      </c>
      <c r="Q26" s="47"/>
      <c r="R26" s="71"/>
      <c r="S26" s="89">
        <v>39.6</v>
      </c>
      <c r="T26" s="71"/>
      <c r="U26" s="89">
        <v>42.7</v>
      </c>
      <c r="V26" s="71"/>
      <c r="W26" s="89">
        <v>42.7</v>
      </c>
      <c r="X26" s="47"/>
      <c r="Y26" s="47"/>
      <c r="Z26" s="47"/>
      <c r="AA26" s="71"/>
      <c r="AB26" s="3">
        <v>42.7</v>
      </c>
      <c r="AC26" s="72">
        <v>42.7</v>
      </c>
      <c r="AD26" s="47"/>
      <c r="AE26" s="71"/>
      <c r="AF26" s="4">
        <v>42.7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15.8</v>
      </c>
      <c r="K28" s="71"/>
      <c r="L28" s="89">
        <v>16.100000000000001</v>
      </c>
      <c r="M28" s="71"/>
      <c r="N28" s="89">
        <v>16.2</v>
      </c>
      <c r="O28" s="71"/>
      <c r="P28" s="89">
        <v>16.2</v>
      </c>
      <c r="Q28" s="47"/>
      <c r="R28" s="71"/>
      <c r="S28" s="89">
        <v>16.2</v>
      </c>
      <c r="T28" s="71"/>
      <c r="U28" s="89">
        <v>13.1</v>
      </c>
      <c r="V28" s="71"/>
      <c r="W28" s="89">
        <v>13.4</v>
      </c>
      <c r="X28" s="47"/>
      <c r="Y28" s="47"/>
      <c r="Z28" s="47"/>
      <c r="AA28" s="71"/>
      <c r="AB28" s="3">
        <v>13.6</v>
      </c>
      <c r="AC28" s="72">
        <v>13.7</v>
      </c>
      <c r="AD28" s="47"/>
      <c r="AE28" s="71"/>
      <c r="AF28" s="4">
        <v>13.7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22.7</v>
      </c>
      <c r="K32" s="71"/>
      <c r="L32" s="89">
        <v>22.7</v>
      </c>
      <c r="M32" s="71"/>
      <c r="N32" s="89">
        <v>22.7</v>
      </c>
      <c r="O32" s="71"/>
      <c r="P32" s="89">
        <v>22.7</v>
      </c>
      <c r="Q32" s="47"/>
      <c r="R32" s="71"/>
      <c r="S32" s="89">
        <v>22.7</v>
      </c>
      <c r="T32" s="71"/>
      <c r="U32" s="89">
        <v>24.4</v>
      </c>
      <c r="V32" s="71"/>
      <c r="W32" s="89">
        <v>24.4</v>
      </c>
      <c r="X32" s="47"/>
      <c r="Y32" s="47"/>
      <c r="Z32" s="47"/>
      <c r="AA32" s="71"/>
      <c r="AB32" s="3">
        <v>24.4</v>
      </c>
      <c r="AC32" s="72">
        <v>24.4</v>
      </c>
      <c r="AD32" s="47"/>
      <c r="AE32" s="71"/>
      <c r="AF32" s="4">
        <v>24.4</v>
      </c>
    </row>
    <row r="33" spans="5:32" ht="13.15" customHeight="1" x14ac:dyDescent="0.25">
      <c r="E33" s="77" t="s">
        <v>46</v>
      </c>
      <c r="F33" s="47"/>
      <c r="G33" s="47"/>
      <c r="H33" s="47"/>
      <c r="I33" s="74"/>
      <c r="J33" s="92">
        <v>15.1</v>
      </c>
      <c r="K33" s="71"/>
      <c r="L33" s="92">
        <v>15.5</v>
      </c>
      <c r="M33" s="71"/>
      <c r="N33" s="92">
        <v>15.6</v>
      </c>
      <c r="O33" s="71"/>
      <c r="P33" s="92">
        <v>15.5</v>
      </c>
      <c r="Q33" s="47"/>
      <c r="R33" s="71"/>
      <c r="S33" s="92">
        <v>15.6</v>
      </c>
      <c r="T33" s="71"/>
      <c r="U33" s="92">
        <v>12.1</v>
      </c>
      <c r="V33" s="71"/>
      <c r="W33" s="92">
        <v>12.3</v>
      </c>
      <c r="X33" s="47"/>
      <c r="Y33" s="47"/>
      <c r="Z33" s="47"/>
      <c r="AA33" s="71"/>
      <c r="AB33" s="9">
        <v>12.6</v>
      </c>
      <c r="AC33" s="78">
        <v>12.7</v>
      </c>
      <c r="AD33" s="47"/>
      <c r="AE33" s="71"/>
      <c r="AF33" s="10">
        <v>12.7</v>
      </c>
    </row>
    <row r="34" spans="5:32" ht="20.25" customHeight="1" x14ac:dyDescent="0.25">
      <c r="E34" s="73" t="s">
        <v>940</v>
      </c>
      <c r="F34" s="47"/>
      <c r="G34" s="47"/>
      <c r="H34" s="47"/>
      <c r="I34" s="74"/>
      <c r="J34" s="90">
        <v>0.8</v>
      </c>
      <c r="K34" s="71"/>
      <c r="L34" s="90">
        <v>0.8</v>
      </c>
      <c r="M34" s="71"/>
      <c r="N34" s="90">
        <v>0.8</v>
      </c>
      <c r="O34" s="71"/>
      <c r="P34" s="90">
        <v>0.8</v>
      </c>
      <c r="Q34" s="47"/>
      <c r="R34" s="71"/>
      <c r="S34" s="90">
        <v>0.8</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1078</v>
      </c>
      <c r="K35" s="71"/>
      <c r="L35" s="90" t="s">
        <v>1078</v>
      </c>
      <c r="M35" s="71"/>
      <c r="N35" s="90" t="s">
        <v>1078</v>
      </c>
      <c r="O35" s="71"/>
      <c r="P35" s="90" t="s">
        <v>1078</v>
      </c>
      <c r="Q35" s="47"/>
      <c r="R35" s="71"/>
      <c r="S35" s="90" t="s">
        <v>1078</v>
      </c>
      <c r="T35" s="71"/>
      <c r="U35" s="90" t="s">
        <v>1078</v>
      </c>
      <c r="V35" s="71"/>
      <c r="W35" s="90" t="s">
        <v>1078</v>
      </c>
      <c r="X35" s="47"/>
      <c r="Y35" s="47"/>
      <c r="Z35" s="47"/>
      <c r="AA35" s="71"/>
      <c r="AB35" s="5" t="s">
        <v>1078</v>
      </c>
      <c r="AC35" s="75" t="s">
        <v>1078</v>
      </c>
      <c r="AD35" s="47"/>
      <c r="AE35" s="71"/>
      <c r="AF35" s="6" t="s">
        <v>1078</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v>
      </c>
      <c r="K39" s="71"/>
      <c r="L39" s="89">
        <v>2</v>
      </c>
      <c r="M39" s="71"/>
      <c r="N39" s="89">
        <v>2</v>
      </c>
      <c r="O39" s="71"/>
      <c r="P39" s="89">
        <v>2</v>
      </c>
      <c r="Q39" s="47"/>
      <c r="R39" s="71"/>
      <c r="S39" s="89">
        <v>2</v>
      </c>
      <c r="T39" s="71"/>
      <c r="U39" s="89">
        <v>2</v>
      </c>
      <c r="V39" s="71"/>
      <c r="W39" s="89">
        <v>2</v>
      </c>
      <c r="X39" s="47"/>
      <c r="Y39" s="47"/>
      <c r="Z39" s="47"/>
      <c r="AA39" s="71"/>
      <c r="AB39" s="3">
        <v>2</v>
      </c>
      <c r="AC39" s="72">
        <v>2</v>
      </c>
      <c r="AD39" s="47"/>
      <c r="AE39" s="71"/>
      <c r="AF39" s="4">
        <v>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247e1U3RWm4h9I8TZV1k3WyJ2xS4U5gyOYJ6NsiC/AKEA/kcbOOLY3faU1Jgjr/bnN/N3eFAtwTWrhOYTVuxZQ==" saltValue="tudlPpV11RjcloyvwFCIA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4CFD2CA-C7E7-417F-AC04-A0A6986ADED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MACI - Maryborough City (66/11kV)</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dimension ref="B1:AI49"/>
  <sheetViews>
    <sheetView showGridLines="0" topLeftCell="A25"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1629</v>
      </c>
      <c r="I3" s="49"/>
      <c r="J3" s="49"/>
      <c r="K3" s="49"/>
      <c r="L3" s="49"/>
      <c r="M3" s="49"/>
      <c r="N3" s="49"/>
      <c r="O3" s="49"/>
      <c r="P3" s="49"/>
      <c r="Q3" s="49"/>
      <c r="R3" s="49"/>
      <c r="U3" s="51" t="s">
        <v>922</v>
      </c>
      <c r="V3" s="49"/>
      <c r="X3" s="52" t="s">
        <v>1630</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969</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1631</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1632</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1633</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90</v>
      </c>
      <c r="J24" s="71"/>
      <c r="K24" s="89">
        <v>90</v>
      </c>
      <c r="L24" s="71"/>
      <c r="M24" s="89">
        <v>90</v>
      </c>
      <c r="N24" s="71"/>
      <c r="O24" s="89">
        <v>90</v>
      </c>
      <c r="P24" s="47"/>
      <c r="Q24" s="71"/>
      <c r="R24" s="89">
        <v>90</v>
      </c>
      <c r="S24" s="71"/>
      <c r="T24" s="89">
        <v>90</v>
      </c>
      <c r="U24" s="71"/>
      <c r="V24" s="89">
        <v>90</v>
      </c>
      <c r="W24" s="47"/>
      <c r="X24" s="47"/>
      <c r="Y24" s="47"/>
      <c r="Z24" s="71"/>
      <c r="AA24" s="3">
        <v>90</v>
      </c>
      <c r="AB24" s="72">
        <v>90</v>
      </c>
      <c r="AC24" s="47"/>
      <c r="AD24" s="71"/>
      <c r="AE24" s="4">
        <v>90</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0.1</v>
      </c>
      <c r="U25" s="71"/>
      <c r="V25" s="89">
        <v>0.1</v>
      </c>
      <c r="W25" s="47"/>
      <c r="X25" s="47"/>
      <c r="Y25" s="47"/>
      <c r="Z25" s="71"/>
      <c r="AA25" s="3">
        <v>0.1</v>
      </c>
      <c r="AB25" s="72">
        <v>0.1</v>
      </c>
      <c r="AC25" s="47"/>
      <c r="AD25" s="71"/>
      <c r="AE25" s="4">
        <v>0.1</v>
      </c>
    </row>
    <row r="26" spans="4:31" ht="13.15" customHeight="1" x14ac:dyDescent="0.25">
      <c r="E26" s="73" t="s">
        <v>25</v>
      </c>
      <c r="F26" s="47"/>
      <c r="G26" s="47"/>
      <c r="H26" s="74"/>
      <c r="I26" s="89">
        <v>94.8</v>
      </c>
      <c r="J26" s="71"/>
      <c r="K26" s="89">
        <v>94.7</v>
      </c>
      <c r="L26" s="71"/>
      <c r="M26" s="89">
        <v>95.2</v>
      </c>
      <c r="N26" s="71"/>
      <c r="O26" s="89">
        <v>95.3</v>
      </c>
      <c r="P26" s="47"/>
      <c r="Q26" s="71"/>
      <c r="R26" s="89">
        <v>95.9</v>
      </c>
      <c r="S26" s="71"/>
      <c r="T26" s="89">
        <v>62.8</v>
      </c>
      <c r="U26" s="71"/>
      <c r="V26" s="89">
        <v>62.6</v>
      </c>
      <c r="W26" s="47"/>
      <c r="X26" s="47"/>
      <c r="Y26" s="47"/>
      <c r="Z26" s="71"/>
      <c r="AA26" s="3">
        <v>62.4</v>
      </c>
      <c r="AB26" s="72">
        <v>62.8</v>
      </c>
      <c r="AC26" s="47"/>
      <c r="AD26" s="71"/>
      <c r="AE26" s="4">
        <v>63</v>
      </c>
    </row>
    <row r="27" spans="4:31" ht="13.15" customHeight="1" x14ac:dyDescent="0.25">
      <c r="E27" s="73" t="s">
        <v>29</v>
      </c>
      <c r="F27" s="47"/>
      <c r="G27" s="47"/>
      <c r="H27" s="74"/>
      <c r="I27" s="89">
        <v>4.8</v>
      </c>
      <c r="J27" s="71"/>
      <c r="K27" s="89">
        <v>4.7</v>
      </c>
      <c r="L27" s="71"/>
      <c r="M27" s="89">
        <v>5.2</v>
      </c>
      <c r="N27" s="71"/>
      <c r="O27" s="89">
        <v>5.3</v>
      </c>
      <c r="P27" s="47"/>
      <c r="Q27" s="71"/>
      <c r="R27" s="89">
        <v>5.9</v>
      </c>
      <c r="S27" s="71"/>
      <c r="T27" s="90"/>
      <c r="U27" s="71"/>
      <c r="V27" s="90"/>
      <c r="W27" s="47"/>
      <c r="X27" s="47"/>
      <c r="Y27" s="47"/>
      <c r="Z27" s="71"/>
      <c r="AA27" s="5"/>
      <c r="AB27" s="75"/>
      <c r="AC27" s="47"/>
      <c r="AD27" s="71"/>
      <c r="AE27" s="6"/>
    </row>
    <row r="28" spans="4:31" ht="13.15" customHeight="1" x14ac:dyDescent="0.25">
      <c r="E28" s="73" t="s">
        <v>34</v>
      </c>
      <c r="F28" s="47"/>
      <c r="G28" s="47"/>
      <c r="H28" s="74"/>
      <c r="I28" s="89">
        <v>4.8</v>
      </c>
      <c r="J28" s="71"/>
      <c r="K28" s="89">
        <v>4.7</v>
      </c>
      <c r="L28" s="71"/>
      <c r="M28" s="89">
        <v>5.2</v>
      </c>
      <c r="N28" s="71"/>
      <c r="O28" s="89">
        <v>5.3</v>
      </c>
      <c r="P28" s="47"/>
      <c r="Q28" s="71"/>
      <c r="R28" s="89">
        <v>5.9</v>
      </c>
      <c r="S28" s="71"/>
      <c r="T28" s="90"/>
      <c r="U28" s="71"/>
      <c r="V28" s="90"/>
      <c r="W28" s="47"/>
      <c r="X28" s="47"/>
      <c r="Y28" s="47"/>
      <c r="Z28" s="71"/>
      <c r="AA28" s="5"/>
      <c r="AB28" s="75"/>
      <c r="AC28" s="47"/>
      <c r="AD28" s="71"/>
      <c r="AE28" s="6"/>
    </row>
    <row r="29" spans="4:31" ht="20.25" customHeight="1" x14ac:dyDescent="0.25">
      <c r="E29" s="73" t="s">
        <v>38</v>
      </c>
      <c r="F29" s="47"/>
      <c r="G29" s="47"/>
      <c r="H29" s="74"/>
      <c r="I29" s="91">
        <v>1</v>
      </c>
      <c r="J29" s="71"/>
      <c r="K29" s="91">
        <v>1</v>
      </c>
      <c r="L29" s="71"/>
      <c r="M29" s="91">
        <v>1</v>
      </c>
      <c r="N29" s="71"/>
      <c r="O29" s="91">
        <v>1</v>
      </c>
      <c r="P29" s="47"/>
      <c r="Q29" s="71"/>
      <c r="R29" s="91">
        <v>1</v>
      </c>
      <c r="S29" s="71"/>
      <c r="T29" s="91">
        <v>0.96799999999999997</v>
      </c>
      <c r="U29" s="71"/>
      <c r="V29" s="91">
        <v>0.96799999999999997</v>
      </c>
      <c r="W29" s="47"/>
      <c r="X29" s="47"/>
      <c r="Y29" s="47"/>
      <c r="Z29" s="71"/>
      <c r="AA29" s="7">
        <v>0.96799999999999997</v>
      </c>
      <c r="AB29" s="76">
        <v>0.96799999999999997</v>
      </c>
      <c r="AC29" s="47"/>
      <c r="AD29" s="71"/>
      <c r="AE29" s="8">
        <v>0.96799999999999997</v>
      </c>
    </row>
    <row r="30" spans="4:31" ht="13.15" customHeight="1" x14ac:dyDescent="0.25">
      <c r="E30" s="73" t="s">
        <v>42</v>
      </c>
      <c r="F30" s="47"/>
      <c r="G30" s="47"/>
      <c r="H30" s="74"/>
      <c r="I30" s="89">
        <v>60</v>
      </c>
      <c r="J30" s="71"/>
      <c r="K30" s="89">
        <v>60</v>
      </c>
      <c r="L30" s="71"/>
      <c r="M30" s="89">
        <v>60</v>
      </c>
      <c r="N30" s="71"/>
      <c r="O30" s="89">
        <v>60</v>
      </c>
      <c r="P30" s="47"/>
      <c r="Q30" s="71"/>
      <c r="R30" s="89">
        <v>60</v>
      </c>
      <c r="S30" s="71"/>
      <c r="T30" s="89">
        <v>60</v>
      </c>
      <c r="U30" s="71"/>
      <c r="V30" s="89">
        <v>60</v>
      </c>
      <c r="W30" s="47"/>
      <c r="X30" s="47"/>
      <c r="Y30" s="47"/>
      <c r="Z30" s="71"/>
      <c r="AA30" s="3">
        <v>60</v>
      </c>
      <c r="AB30" s="72">
        <v>60</v>
      </c>
      <c r="AC30" s="47"/>
      <c r="AD30" s="71"/>
      <c r="AE30" s="4">
        <v>60</v>
      </c>
    </row>
    <row r="31" spans="4:31" ht="13.15" customHeight="1" x14ac:dyDescent="0.25">
      <c r="E31" s="77" t="s">
        <v>46</v>
      </c>
      <c r="F31" s="47"/>
      <c r="G31" s="47"/>
      <c r="H31" s="74"/>
      <c r="I31" s="92">
        <v>88.6</v>
      </c>
      <c r="J31" s="71"/>
      <c r="K31" s="92">
        <v>88.5</v>
      </c>
      <c r="L31" s="71"/>
      <c r="M31" s="92">
        <v>89</v>
      </c>
      <c r="N31" s="71"/>
      <c r="O31" s="92">
        <v>89.1</v>
      </c>
      <c r="P31" s="47"/>
      <c r="Q31" s="71"/>
      <c r="R31" s="92">
        <v>89.6</v>
      </c>
      <c r="S31" s="71"/>
      <c r="T31" s="92">
        <v>59.3</v>
      </c>
      <c r="U31" s="71"/>
      <c r="V31" s="92">
        <v>59.1</v>
      </c>
      <c r="W31" s="47"/>
      <c r="X31" s="47"/>
      <c r="Y31" s="47"/>
      <c r="Z31" s="71"/>
      <c r="AA31" s="9">
        <v>58.9</v>
      </c>
      <c r="AB31" s="78">
        <v>59.3</v>
      </c>
      <c r="AC31" s="47"/>
      <c r="AD31" s="71"/>
      <c r="AE31" s="10">
        <v>59.5</v>
      </c>
    </row>
    <row r="32" spans="4:31" ht="20.25" customHeight="1" x14ac:dyDescent="0.25">
      <c r="E32" s="73" t="s">
        <v>940</v>
      </c>
      <c r="F32" s="47"/>
      <c r="G32" s="47"/>
      <c r="H32" s="74"/>
      <c r="I32" s="90">
        <v>4.4000000000000004</v>
      </c>
      <c r="J32" s="71"/>
      <c r="K32" s="90">
        <v>4.4000000000000004</v>
      </c>
      <c r="L32" s="71"/>
      <c r="M32" s="90">
        <v>4.5</v>
      </c>
      <c r="N32" s="71"/>
      <c r="O32" s="90">
        <v>4.5</v>
      </c>
      <c r="P32" s="47"/>
      <c r="Q32" s="71"/>
      <c r="R32" s="90">
        <v>4.5</v>
      </c>
      <c r="S32" s="71"/>
      <c r="T32" s="90">
        <v>3</v>
      </c>
      <c r="U32" s="71"/>
      <c r="V32" s="90">
        <v>3</v>
      </c>
      <c r="W32" s="47"/>
      <c r="X32" s="47"/>
      <c r="Y32" s="47"/>
      <c r="Z32" s="71"/>
      <c r="AA32" s="5">
        <v>2.9</v>
      </c>
      <c r="AB32" s="75">
        <v>3</v>
      </c>
      <c r="AC32" s="47"/>
      <c r="AD32" s="71"/>
      <c r="AE32" s="6">
        <v>3</v>
      </c>
    </row>
    <row r="33" spans="5:31" ht="20.25" customHeight="1" x14ac:dyDescent="0.25">
      <c r="E33" s="73" t="s">
        <v>941</v>
      </c>
      <c r="F33" s="47"/>
      <c r="G33" s="47"/>
      <c r="H33" s="74"/>
      <c r="I33" s="90" t="s">
        <v>1210</v>
      </c>
      <c r="J33" s="71"/>
      <c r="K33" s="90" t="s">
        <v>1210</v>
      </c>
      <c r="L33" s="71"/>
      <c r="M33" s="90" t="s">
        <v>1210</v>
      </c>
      <c r="N33" s="71"/>
      <c r="O33" s="90" t="s">
        <v>1210</v>
      </c>
      <c r="P33" s="47"/>
      <c r="Q33" s="71"/>
      <c r="R33" s="90" t="s">
        <v>1210</v>
      </c>
      <c r="S33" s="71"/>
      <c r="T33" s="90" t="s">
        <v>1210</v>
      </c>
      <c r="U33" s="71"/>
      <c r="V33" s="90" t="s">
        <v>1210</v>
      </c>
      <c r="W33" s="47"/>
      <c r="X33" s="47"/>
      <c r="Y33" s="47"/>
      <c r="Z33" s="71"/>
      <c r="AA33" s="5" t="s">
        <v>1210</v>
      </c>
      <c r="AB33" s="75" t="s">
        <v>1210</v>
      </c>
      <c r="AC33" s="47"/>
      <c r="AD33" s="71"/>
      <c r="AE33" s="6" t="s">
        <v>1210</v>
      </c>
    </row>
    <row r="34" spans="5:31" ht="13.15" customHeight="1" x14ac:dyDescent="0.25">
      <c r="E34" s="73" t="s">
        <v>58</v>
      </c>
      <c r="F34" s="47"/>
      <c r="G34" s="47"/>
      <c r="H34" s="74"/>
      <c r="I34" s="89">
        <v>28.6</v>
      </c>
      <c r="J34" s="71"/>
      <c r="K34" s="89">
        <v>28.5</v>
      </c>
      <c r="L34" s="71"/>
      <c r="M34" s="89">
        <v>29</v>
      </c>
      <c r="N34" s="71"/>
      <c r="O34" s="89">
        <v>29.1</v>
      </c>
      <c r="P34" s="47"/>
      <c r="Q34" s="71"/>
      <c r="R34" s="89">
        <v>29.6</v>
      </c>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18.399999999999999</v>
      </c>
      <c r="J36" s="71"/>
      <c r="K36" s="89">
        <v>18.3</v>
      </c>
      <c r="L36" s="71"/>
      <c r="M36" s="89">
        <v>18.3</v>
      </c>
      <c r="N36" s="71"/>
      <c r="O36" s="89">
        <v>18.2</v>
      </c>
      <c r="P36" s="47"/>
      <c r="Q36" s="71"/>
      <c r="R36" s="89">
        <v>18.2</v>
      </c>
      <c r="S36" s="71"/>
      <c r="T36" s="89">
        <v>14.5</v>
      </c>
      <c r="U36" s="71"/>
      <c r="V36" s="89">
        <v>14.5</v>
      </c>
      <c r="W36" s="47"/>
      <c r="X36" s="47"/>
      <c r="Y36" s="47"/>
      <c r="Z36" s="71"/>
      <c r="AA36" s="3">
        <v>14.4</v>
      </c>
      <c r="AB36" s="72">
        <v>14.4</v>
      </c>
      <c r="AC36" s="47"/>
      <c r="AD36" s="71"/>
      <c r="AE36" s="4">
        <v>14.3</v>
      </c>
    </row>
    <row r="37" spans="5:31" x14ac:dyDescent="0.25">
      <c r="E37" s="73" t="s">
        <v>70</v>
      </c>
      <c r="F37" s="47"/>
      <c r="G37" s="47"/>
      <c r="H37" s="74"/>
      <c r="I37" s="89">
        <v>6</v>
      </c>
      <c r="J37" s="71"/>
      <c r="K37" s="89">
        <v>6</v>
      </c>
      <c r="L37" s="71"/>
      <c r="M37" s="89">
        <v>6</v>
      </c>
      <c r="N37" s="71"/>
      <c r="O37" s="89">
        <v>6</v>
      </c>
      <c r="P37" s="47"/>
      <c r="Q37" s="71"/>
      <c r="R37" s="89">
        <v>6</v>
      </c>
      <c r="S37" s="71"/>
      <c r="T37" s="89">
        <v>6</v>
      </c>
      <c r="U37" s="71"/>
      <c r="V37" s="89">
        <v>6</v>
      </c>
      <c r="W37" s="47"/>
      <c r="X37" s="47"/>
      <c r="Y37" s="47"/>
      <c r="Z37" s="71"/>
      <c r="AA37" s="3">
        <v>6</v>
      </c>
      <c r="AB37" s="72">
        <v>6</v>
      </c>
      <c r="AC37" s="47"/>
      <c r="AD37" s="71"/>
      <c r="AE37" s="4">
        <v>6</v>
      </c>
    </row>
    <row r="38" spans="5:31" x14ac:dyDescent="0.25">
      <c r="E38" s="73" t="s">
        <v>73</v>
      </c>
      <c r="F38" s="47"/>
      <c r="G38" s="47"/>
      <c r="H38" s="74"/>
      <c r="I38" s="89">
        <v>4</v>
      </c>
      <c r="J38" s="71"/>
      <c r="K38" s="89">
        <v>4</v>
      </c>
      <c r="L38" s="71"/>
      <c r="M38" s="89">
        <v>4</v>
      </c>
      <c r="N38" s="71"/>
      <c r="O38" s="89">
        <v>4</v>
      </c>
      <c r="P38" s="47"/>
      <c r="Q38" s="71"/>
      <c r="R38" s="89">
        <v>4</v>
      </c>
      <c r="S38" s="71"/>
      <c r="T38" s="89">
        <v>4</v>
      </c>
      <c r="U38" s="71"/>
      <c r="V38" s="89">
        <v>4</v>
      </c>
      <c r="W38" s="47"/>
      <c r="X38" s="47"/>
      <c r="Y38" s="47"/>
      <c r="Z38" s="71"/>
      <c r="AA38" s="3">
        <v>4</v>
      </c>
      <c r="AB38" s="72">
        <v>4</v>
      </c>
      <c r="AC38" s="47"/>
      <c r="AD38" s="71"/>
      <c r="AE38" s="4">
        <v>4</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89">
        <v>0.2</v>
      </c>
      <c r="J41" s="71"/>
      <c r="K41" s="89">
        <v>0.2</v>
      </c>
      <c r="L41" s="71"/>
      <c r="M41" s="89">
        <v>0.7</v>
      </c>
      <c r="N41" s="71"/>
      <c r="O41" s="89">
        <v>0.9</v>
      </c>
      <c r="P41" s="47"/>
      <c r="Q41" s="71"/>
      <c r="R41" s="89">
        <v>1.4</v>
      </c>
      <c r="S41" s="71"/>
      <c r="T41" s="90"/>
      <c r="U41" s="71"/>
      <c r="V41" s="90"/>
      <c r="W41" s="47"/>
      <c r="X41" s="47"/>
      <c r="Y41" s="47"/>
      <c r="Z41" s="71"/>
      <c r="AA41" s="5"/>
      <c r="AB41" s="75"/>
      <c r="AC41" s="47"/>
      <c r="AD41" s="71"/>
      <c r="AE41" s="6"/>
    </row>
    <row r="42" spans="5:31" x14ac:dyDescent="0.25">
      <c r="E42" s="73" t="s">
        <v>89</v>
      </c>
      <c r="F42" s="47"/>
      <c r="G42" s="47"/>
      <c r="H42" s="74"/>
      <c r="I42" s="89">
        <v>0.2</v>
      </c>
      <c r="J42" s="71"/>
      <c r="K42" s="89">
        <v>0.2</v>
      </c>
      <c r="L42" s="71"/>
      <c r="M42" s="89">
        <v>0.7</v>
      </c>
      <c r="N42" s="71"/>
      <c r="O42" s="89">
        <v>0.9</v>
      </c>
      <c r="P42" s="47"/>
      <c r="Q42" s="71"/>
      <c r="R42" s="89">
        <v>1.4</v>
      </c>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107" t="s">
        <v>1533</v>
      </c>
      <c r="J44" s="80"/>
      <c r="K44" s="107" t="s">
        <v>1533</v>
      </c>
      <c r="L44" s="80"/>
      <c r="M44" s="107" t="s">
        <v>1533</v>
      </c>
      <c r="N44" s="80"/>
      <c r="O44" s="107" t="s">
        <v>1533</v>
      </c>
      <c r="P44" s="87"/>
      <c r="Q44" s="80"/>
      <c r="R44" s="107" t="s">
        <v>1533</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l6OqNJvQ7pfkkRQB/+flyY1CtQgIeBGVcleu68px7/NzA4GvHyUyG1TV+Onle3uEcnkcS5B7yzgcODrnXiC/JA==" saltValue="91cTnKRsZedvtaRNzyttJ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99D49686-E642-4240-A401-623F64F94EF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MACK - Mackay BSP (132/33kV)</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1634</v>
      </c>
      <c r="J3" s="49"/>
      <c r="K3" s="49"/>
      <c r="L3" s="49"/>
      <c r="M3" s="49"/>
      <c r="N3" s="49"/>
      <c r="O3" s="49"/>
      <c r="P3" s="49"/>
      <c r="Q3" s="49"/>
      <c r="R3" s="49"/>
      <c r="S3" s="49"/>
      <c r="V3" s="51" t="s">
        <v>922</v>
      </c>
      <c r="W3" s="49"/>
      <c r="Y3" s="52" t="s">
        <v>1002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1635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1636</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1637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1638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13.9</v>
      </c>
      <c r="K26" s="71"/>
      <c r="L26" s="89">
        <v>13.9</v>
      </c>
      <c r="M26" s="71"/>
      <c r="N26" s="89">
        <v>13.9</v>
      </c>
      <c r="O26" s="71"/>
      <c r="P26" s="89">
        <v>13.9</v>
      </c>
      <c r="Q26" s="47"/>
      <c r="R26" s="71"/>
      <c r="S26" s="89">
        <v>13.9</v>
      </c>
      <c r="T26" s="71"/>
      <c r="U26" s="89">
        <v>13.9</v>
      </c>
      <c r="V26" s="71"/>
      <c r="W26" s="89">
        <v>13.9</v>
      </c>
      <c r="X26" s="47"/>
      <c r="Y26" s="47"/>
      <c r="Z26" s="47"/>
      <c r="AA26" s="71"/>
      <c r="AB26" s="3">
        <v>13.9</v>
      </c>
      <c r="AC26" s="72">
        <v>13.9</v>
      </c>
      <c r="AD26" s="47"/>
      <c r="AE26" s="71"/>
      <c r="AF26" s="4">
        <v>13.9</v>
      </c>
    </row>
    <row r="27" spans="4:32" ht="20.25" customHeight="1" x14ac:dyDescent="0.25">
      <c r="E27" s="73" t="s">
        <v>21</v>
      </c>
      <c r="F27" s="47"/>
      <c r="G27" s="47"/>
      <c r="H27" s="47"/>
      <c r="I27" s="74"/>
      <c r="J27" s="89">
        <v>0.1</v>
      </c>
      <c r="K27" s="71"/>
      <c r="L27" s="89">
        <v>0.1</v>
      </c>
      <c r="M27" s="71"/>
      <c r="N27" s="89">
        <v>0.1</v>
      </c>
      <c r="O27" s="71"/>
      <c r="P27" s="89">
        <v>0.1</v>
      </c>
      <c r="Q27" s="47"/>
      <c r="R27" s="71"/>
      <c r="S27" s="89">
        <v>0.1</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3.3</v>
      </c>
      <c r="K28" s="71"/>
      <c r="L28" s="89">
        <v>3.3</v>
      </c>
      <c r="M28" s="71"/>
      <c r="N28" s="89">
        <v>3.3</v>
      </c>
      <c r="O28" s="71"/>
      <c r="P28" s="89">
        <v>3.3</v>
      </c>
      <c r="Q28" s="47"/>
      <c r="R28" s="71"/>
      <c r="S28" s="89">
        <v>3.3</v>
      </c>
      <c r="T28" s="71"/>
      <c r="U28" s="89">
        <v>3.8</v>
      </c>
      <c r="V28" s="71"/>
      <c r="W28" s="89">
        <v>3.8</v>
      </c>
      <c r="X28" s="47"/>
      <c r="Y28" s="47"/>
      <c r="Z28" s="47"/>
      <c r="AA28" s="71"/>
      <c r="AB28" s="3">
        <v>3.8</v>
      </c>
      <c r="AC28" s="72">
        <v>3.8</v>
      </c>
      <c r="AD28" s="47"/>
      <c r="AE28" s="71"/>
      <c r="AF28" s="4">
        <v>3.8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0.95299999999999996</v>
      </c>
      <c r="K31" s="71"/>
      <c r="L31" s="91">
        <v>0.95299999999999996</v>
      </c>
      <c r="M31" s="71"/>
      <c r="N31" s="91">
        <v>0.95299999999999996</v>
      </c>
      <c r="O31" s="71"/>
      <c r="P31" s="91">
        <v>0.95299999999999996</v>
      </c>
      <c r="Q31" s="47"/>
      <c r="R31" s="71"/>
      <c r="S31" s="91">
        <v>0.95299999999999996</v>
      </c>
      <c r="T31" s="71"/>
      <c r="U31" s="91">
        <v>0.99299999999999999</v>
      </c>
      <c r="V31" s="71"/>
      <c r="W31" s="91">
        <v>0.99299999999999999</v>
      </c>
      <c r="X31" s="47"/>
      <c r="Y31" s="47"/>
      <c r="Z31" s="47"/>
      <c r="AA31" s="71"/>
      <c r="AB31" s="7">
        <v>0.99299999999999999</v>
      </c>
      <c r="AC31" s="76">
        <v>0.99299999999999999</v>
      </c>
      <c r="AD31" s="47"/>
      <c r="AE31" s="71"/>
      <c r="AF31" s="8">
        <v>0.99299999999999999</v>
      </c>
    </row>
    <row r="32" spans="4:32" ht="13.15" customHeight="1" x14ac:dyDescent="0.25">
      <c r="E32" s="73" t="s">
        <v>42</v>
      </c>
      <c r="F32" s="47"/>
      <c r="G32" s="47"/>
      <c r="H32" s="47"/>
      <c r="I32" s="74"/>
      <c r="J32" s="89">
        <v>7.2</v>
      </c>
      <c r="K32" s="71"/>
      <c r="L32" s="89">
        <v>7.2</v>
      </c>
      <c r="M32" s="71"/>
      <c r="N32" s="89">
        <v>7.2</v>
      </c>
      <c r="O32" s="71"/>
      <c r="P32" s="89">
        <v>7.2</v>
      </c>
      <c r="Q32" s="47"/>
      <c r="R32" s="71"/>
      <c r="S32" s="89">
        <v>7.2</v>
      </c>
      <c r="T32" s="71"/>
      <c r="U32" s="89">
        <v>8.1999999999999993</v>
      </c>
      <c r="V32" s="71"/>
      <c r="W32" s="89">
        <v>8.1999999999999993</v>
      </c>
      <c r="X32" s="47"/>
      <c r="Y32" s="47"/>
      <c r="Z32" s="47"/>
      <c r="AA32" s="71"/>
      <c r="AB32" s="3">
        <v>8.1999999999999993</v>
      </c>
      <c r="AC32" s="72">
        <v>8.1999999999999993</v>
      </c>
      <c r="AD32" s="47"/>
      <c r="AE32" s="71"/>
      <c r="AF32" s="4">
        <v>8.1999999999999993</v>
      </c>
    </row>
    <row r="33" spans="5:32" ht="13.15" customHeight="1" x14ac:dyDescent="0.25">
      <c r="E33" s="77" t="s">
        <v>46</v>
      </c>
      <c r="F33" s="47"/>
      <c r="G33" s="47"/>
      <c r="H33" s="47"/>
      <c r="I33" s="74"/>
      <c r="J33" s="92">
        <v>3.2</v>
      </c>
      <c r="K33" s="71"/>
      <c r="L33" s="92">
        <v>3.2</v>
      </c>
      <c r="M33" s="71"/>
      <c r="N33" s="92">
        <v>3.2</v>
      </c>
      <c r="O33" s="71"/>
      <c r="P33" s="92">
        <v>3.2</v>
      </c>
      <c r="Q33" s="47"/>
      <c r="R33" s="71"/>
      <c r="S33" s="92">
        <v>3.2</v>
      </c>
      <c r="T33" s="71"/>
      <c r="U33" s="92">
        <v>3.5</v>
      </c>
      <c r="V33" s="71"/>
      <c r="W33" s="92">
        <v>3.5</v>
      </c>
      <c r="X33" s="47"/>
      <c r="Y33" s="47"/>
      <c r="Z33" s="47"/>
      <c r="AA33" s="71"/>
      <c r="AB33" s="9">
        <v>3.5</v>
      </c>
      <c r="AC33" s="78">
        <v>3.5</v>
      </c>
      <c r="AD33" s="47"/>
      <c r="AE33" s="71"/>
      <c r="AF33" s="10">
        <v>3.5</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1220</v>
      </c>
      <c r="K35" s="71"/>
      <c r="L35" s="90" t="s">
        <v>1220</v>
      </c>
      <c r="M35" s="71"/>
      <c r="N35" s="90" t="s">
        <v>1220</v>
      </c>
      <c r="O35" s="71"/>
      <c r="P35" s="90" t="s">
        <v>1220</v>
      </c>
      <c r="Q35" s="47"/>
      <c r="R35" s="71"/>
      <c r="S35" s="90" t="s">
        <v>1220</v>
      </c>
      <c r="T35" s="71"/>
      <c r="U35" s="90" t="s">
        <v>1220</v>
      </c>
      <c r="V35" s="71"/>
      <c r="W35" s="90" t="s">
        <v>1220</v>
      </c>
      <c r="X35" s="47"/>
      <c r="Y35" s="47"/>
      <c r="Z35" s="47"/>
      <c r="AA35" s="71"/>
      <c r="AB35" s="5" t="s">
        <v>1220</v>
      </c>
      <c r="AC35" s="75" t="s">
        <v>1220</v>
      </c>
      <c r="AD35" s="47"/>
      <c r="AE35" s="71"/>
      <c r="AF35" s="6" t="s">
        <v>1220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4.5</v>
      </c>
      <c r="K39" s="71"/>
      <c r="L39" s="89">
        <v>4.5</v>
      </c>
      <c r="M39" s="71"/>
      <c r="N39" s="89">
        <v>4.5</v>
      </c>
      <c r="O39" s="71"/>
      <c r="P39" s="89">
        <v>4.5</v>
      </c>
      <c r="Q39" s="47"/>
      <c r="R39" s="71"/>
      <c r="S39" s="89">
        <v>4.5</v>
      </c>
      <c r="T39" s="71"/>
      <c r="U39" s="89">
        <v>4.5</v>
      </c>
      <c r="V39" s="71"/>
      <c r="W39" s="89">
        <v>4.5</v>
      </c>
      <c r="X39" s="47"/>
      <c r="Y39" s="47"/>
      <c r="Z39" s="47"/>
      <c r="AA39" s="71"/>
      <c r="AB39" s="3">
        <v>4.5</v>
      </c>
      <c r="AC39" s="72">
        <v>4.5</v>
      </c>
      <c r="AD39" s="47"/>
      <c r="AE39" s="71"/>
      <c r="AF39" s="4">
        <v>4.5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0.60000002384185802</v>
      </c>
      <c r="K41" s="71"/>
      <c r="L41" s="89">
        <v>0.60000002384185802</v>
      </c>
      <c r="M41" s="71"/>
      <c r="N41" s="89">
        <v>0.60000002384185802</v>
      </c>
      <c r="O41" s="71"/>
      <c r="P41" s="89">
        <v>0.60000002384185802</v>
      </c>
      <c r="Q41" s="47"/>
      <c r="R41" s="71"/>
      <c r="S41" s="89">
        <v>0.60000002384185802</v>
      </c>
      <c r="T41" s="71"/>
      <c r="U41" s="89">
        <v>0.60000002384185802</v>
      </c>
      <c r="V41" s="71"/>
      <c r="W41" s="89">
        <v>0.60000002384185802</v>
      </c>
      <c r="X41" s="47"/>
      <c r="Y41" s="47"/>
      <c r="Z41" s="47"/>
      <c r="AA41" s="71"/>
      <c r="AB41" s="3">
        <v>0.60000002384185802</v>
      </c>
      <c r="AC41" s="72">
        <v>0.60000002384185802</v>
      </c>
      <c r="AD41" s="47"/>
      <c r="AE41" s="71"/>
      <c r="AF41" s="4">
        <v>0.60000002384185802</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XyPz9oyYaZ3fTzpqiJlfRGuBhe1ux9ignxtwjnU+05Jm8UAzDCoXRFiVB5oO4w/VzVMXhbQzzJ0GUt8DRIkZA==" saltValue="WqLI8PF9FgUorkkc2yInJ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F2DE5E2-6859-46E1-B86D-F45395F6C7B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MACN - Macknade (66/11kV)</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1014</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1017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1018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1019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69.900000000000006</v>
      </c>
      <c r="K26" s="71"/>
      <c r="L26" s="89">
        <v>69.900000000000006</v>
      </c>
      <c r="M26" s="71"/>
      <c r="N26" s="89">
        <v>69.900000000000006</v>
      </c>
      <c r="O26" s="71"/>
      <c r="P26" s="89">
        <v>69.900000000000006</v>
      </c>
      <c r="Q26" s="47"/>
      <c r="R26" s="71"/>
      <c r="S26" s="89">
        <v>69.900000000000006</v>
      </c>
      <c r="T26" s="71"/>
      <c r="U26" s="89">
        <v>74.8</v>
      </c>
      <c r="V26" s="71"/>
      <c r="W26" s="89">
        <v>74.8</v>
      </c>
      <c r="X26" s="47"/>
      <c r="Y26" s="47"/>
      <c r="Z26" s="47"/>
      <c r="AA26" s="71"/>
      <c r="AB26" s="3">
        <v>74.8</v>
      </c>
      <c r="AC26" s="72">
        <v>74.8</v>
      </c>
      <c r="AD26" s="47"/>
      <c r="AE26" s="71"/>
      <c r="AF26" s="4">
        <v>74.8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14.2</v>
      </c>
      <c r="K28" s="71"/>
      <c r="L28" s="89">
        <v>14.4</v>
      </c>
      <c r="M28" s="71"/>
      <c r="N28" s="89">
        <v>14.8</v>
      </c>
      <c r="O28" s="71"/>
      <c r="P28" s="89">
        <v>15.1</v>
      </c>
      <c r="Q28" s="47"/>
      <c r="R28" s="71"/>
      <c r="S28" s="89">
        <v>15.4</v>
      </c>
      <c r="T28" s="71"/>
      <c r="U28" s="89">
        <v>13.2</v>
      </c>
      <c r="V28" s="71"/>
      <c r="W28" s="89">
        <v>13.3</v>
      </c>
      <c r="X28" s="47"/>
      <c r="Y28" s="47"/>
      <c r="Z28" s="47"/>
      <c r="AA28" s="71"/>
      <c r="AB28" s="3">
        <v>13.5</v>
      </c>
      <c r="AC28" s="72">
        <v>13.9</v>
      </c>
      <c r="AD28" s="47"/>
      <c r="AE28" s="71"/>
      <c r="AF28" s="4">
        <v>14.2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0.98799999999999999</v>
      </c>
      <c r="K31" s="71"/>
      <c r="L31" s="91">
        <v>0.98799999999999999</v>
      </c>
      <c r="M31" s="71"/>
      <c r="N31" s="91">
        <v>0.98799999999999999</v>
      </c>
      <c r="O31" s="71"/>
      <c r="P31" s="91">
        <v>0.98799999999999999</v>
      </c>
      <c r="Q31" s="47"/>
      <c r="R31" s="71"/>
      <c r="S31" s="91">
        <v>0.98799999999999999</v>
      </c>
      <c r="T31" s="71"/>
      <c r="U31" s="91">
        <v>0.99399999999999999</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37.4</v>
      </c>
      <c r="K32" s="71"/>
      <c r="L32" s="89">
        <v>37.4</v>
      </c>
      <c r="M32" s="71"/>
      <c r="N32" s="89">
        <v>37.4</v>
      </c>
      <c r="O32" s="71"/>
      <c r="P32" s="89">
        <v>37.4</v>
      </c>
      <c r="Q32" s="47"/>
      <c r="R32" s="71"/>
      <c r="S32" s="89">
        <v>37.4</v>
      </c>
      <c r="T32" s="71"/>
      <c r="U32" s="89">
        <v>37.4</v>
      </c>
      <c r="V32" s="71"/>
      <c r="W32" s="89">
        <v>37.4</v>
      </c>
      <c r="X32" s="47"/>
      <c r="Y32" s="47"/>
      <c r="Z32" s="47"/>
      <c r="AA32" s="71"/>
      <c r="AB32" s="3">
        <v>37.4</v>
      </c>
      <c r="AC32" s="72">
        <v>37.4</v>
      </c>
      <c r="AD32" s="47"/>
      <c r="AE32" s="71"/>
      <c r="AF32" s="4">
        <v>37.4</v>
      </c>
    </row>
    <row r="33" spans="5:32" ht="13.15" customHeight="1" x14ac:dyDescent="0.25">
      <c r="E33" s="77" t="s">
        <v>46</v>
      </c>
      <c r="F33" s="47"/>
      <c r="G33" s="47"/>
      <c r="H33" s="47"/>
      <c r="I33" s="74"/>
      <c r="J33" s="92">
        <v>13.8</v>
      </c>
      <c r="K33" s="71"/>
      <c r="L33" s="92">
        <v>14</v>
      </c>
      <c r="M33" s="71"/>
      <c r="N33" s="92">
        <v>14.4</v>
      </c>
      <c r="O33" s="71"/>
      <c r="P33" s="92">
        <v>14.7</v>
      </c>
      <c r="Q33" s="47"/>
      <c r="R33" s="71"/>
      <c r="S33" s="92">
        <v>15</v>
      </c>
      <c r="T33" s="71"/>
      <c r="U33" s="92">
        <v>12.3</v>
      </c>
      <c r="V33" s="71"/>
      <c r="W33" s="92">
        <v>12.4</v>
      </c>
      <c r="X33" s="47"/>
      <c r="Y33" s="47"/>
      <c r="Z33" s="47"/>
      <c r="AA33" s="71"/>
      <c r="AB33" s="9">
        <v>12.6</v>
      </c>
      <c r="AC33" s="78">
        <v>13</v>
      </c>
      <c r="AD33" s="47"/>
      <c r="AE33" s="71"/>
      <c r="AF33" s="10">
        <v>13.2</v>
      </c>
    </row>
    <row r="34" spans="5:32" ht="20.25" customHeight="1" x14ac:dyDescent="0.25">
      <c r="E34" s="73" t="s">
        <v>940</v>
      </c>
      <c r="F34" s="47"/>
      <c r="G34" s="47"/>
      <c r="H34" s="47"/>
      <c r="I34" s="74"/>
      <c r="J34" s="90">
        <v>0.7</v>
      </c>
      <c r="K34" s="71"/>
      <c r="L34" s="90">
        <v>0.7</v>
      </c>
      <c r="M34" s="71"/>
      <c r="N34" s="90">
        <v>0.7</v>
      </c>
      <c r="O34" s="71"/>
      <c r="P34" s="90">
        <v>0.7</v>
      </c>
      <c r="Q34" s="47"/>
      <c r="R34" s="71"/>
      <c r="S34" s="90">
        <v>0.8</v>
      </c>
      <c r="T34" s="71"/>
      <c r="U34" s="90">
        <v>0.6</v>
      </c>
      <c r="V34" s="71"/>
      <c r="W34" s="90">
        <v>0.6</v>
      </c>
      <c r="X34" s="47"/>
      <c r="Y34" s="47"/>
      <c r="Z34" s="47"/>
      <c r="AA34" s="71"/>
      <c r="AB34" s="5">
        <v>0.6</v>
      </c>
      <c r="AC34" s="75">
        <v>0.7</v>
      </c>
      <c r="AD34" s="47"/>
      <c r="AE34" s="71"/>
      <c r="AF34" s="6">
        <v>0.7</v>
      </c>
    </row>
    <row r="35" spans="5:32" ht="20.25" customHeight="1" x14ac:dyDescent="0.25">
      <c r="E35" s="73" t="s">
        <v>941</v>
      </c>
      <c r="F35" s="47"/>
      <c r="G35" s="47"/>
      <c r="H35" s="47"/>
      <c r="I35" s="74"/>
      <c r="J35" s="90" t="s">
        <v>952</v>
      </c>
      <c r="K35" s="71"/>
      <c r="L35" s="90" t="s">
        <v>952</v>
      </c>
      <c r="M35" s="71"/>
      <c r="N35" s="90" t="s">
        <v>952</v>
      </c>
      <c r="O35" s="71"/>
      <c r="P35" s="90" t="s">
        <v>952</v>
      </c>
      <c r="Q35" s="47"/>
      <c r="R35" s="71"/>
      <c r="S35" s="90" t="s">
        <v>952</v>
      </c>
      <c r="T35" s="71"/>
      <c r="U35" s="90" t="s">
        <v>952</v>
      </c>
      <c r="V35" s="71"/>
      <c r="W35" s="90" t="s">
        <v>952</v>
      </c>
      <c r="X35" s="47"/>
      <c r="Y35" s="47"/>
      <c r="Z35" s="47"/>
      <c r="AA35" s="71"/>
      <c r="AB35" s="5" t="s">
        <v>952</v>
      </c>
      <c r="AC35" s="75" t="s">
        <v>952</v>
      </c>
      <c r="AD35" s="47"/>
      <c r="AE35" s="71"/>
      <c r="AF35" s="6" t="s">
        <v>952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Khr7iJPG/FwiG2JrTuFgIXcxFwg26lBwKQAkz67IeOf8+/A1GcYv3RJP7wIBao4oO+bRJaIbsWKE23LsMgbSA==" saltValue="CTqkLzcFxs8kBbwWtX1QA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7863A70-86B4-4D04-AF44-8FBA2144D09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BARG - Bargara (66/11kV)</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AJ51"/>
  <sheetViews>
    <sheetView showGridLines="0" topLeftCell="A22"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1639</v>
      </c>
      <c r="J3" s="49"/>
      <c r="K3" s="49"/>
      <c r="L3" s="49"/>
      <c r="M3" s="49"/>
      <c r="N3" s="49"/>
      <c r="O3" s="49"/>
      <c r="P3" s="49"/>
      <c r="Q3" s="49"/>
      <c r="R3" s="49"/>
      <c r="S3" s="49"/>
      <c r="V3" s="51" t="s">
        <v>922</v>
      </c>
      <c r="W3" s="49"/>
      <c r="Y3" s="52" t="s">
        <v>968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1640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1641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1642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48.4</v>
      </c>
      <c r="K26" s="71"/>
      <c r="L26" s="89">
        <v>48.4</v>
      </c>
      <c r="M26" s="71"/>
      <c r="N26" s="89">
        <v>48.4</v>
      </c>
      <c r="O26" s="71"/>
      <c r="P26" s="89">
        <v>48.4</v>
      </c>
      <c r="Q26" s="47"/>
      <c r="R26" s="71"/>
      <c r="S26" s="89">
        <v>48.4</v>
      </c>
      <c r="T26" s="71"/>
      <c r="U26" s="89">
        <v>25</v>
      </c>
      <c r="V26" s="71"/>
      <c r="W26" s="89">
        <v>25</v>
      </c>
      <c r="X26" s="47"/>
      <c r="Y26" s="47"/>
      <c r="Z26" s="47"/>
      <c r="AA26" s="71"/>
      <c r="AB26" s="3">
        <v>25</v>
      </c>
      <c r="AC26" s="72">
        <v>25</v>
      </c>
      <c r="AD26" s="47"/>
      <c r="AE26" s="71"/>
      <c r="AF26" s="4">
        <v>25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14.5</v>
      </c>
      <c r="K28" s="71"/>
      <c r="L28" s="89">
        <v>14.4</v>
      </c>
      <c r="M28" s="71"/>
      <c r="N28" s="89">
        <v>14.4</v>
      </c>
      <c r="O28" s="71"/>
      <c r="P28" s="89">
        <v>14.3</v>
      </c>
      <c r="Q28" s="47"/>
      <c r="R28" s="71"/>
      <c r="S28" s="89">
        <v>14.4</v>
      </c>
      <c r="T28" s="71"/>
      <c r="U28" s="89">
        <v>9.4</v>
      </c>
      <c r="V28" s="71"/>
      <c r="W28" s="89">
        <v>9.3000000000000007</v>
      </c>
      <c r="X28" s="47"/>
      <c r="Y28" s="47"/>
      <c r="Z28" s="47"/>
      <c r="AA28" s="71"/>
      <c r="AB28" s="3">
        <v>9.1999999999999993</v>
      </c>
      <c r="AC28" s="72">
        <v>9.1999999999999993</v>
      </c>
      <c r="AD28" s="47"/>
      <c r="AE28" s="71"/>
      <c r="AF28" s="4">
        <v>9.1999999999999993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0.94099999999999995</v>
      </c>
      <c r="K31" s="71"/>
      <c r="L31" s="91">
        <v>0.94099999999999995</v>
      </c>
      <c r="M31" s="71"/>
      <c r="N31" s="91">
        <v>0.94099999999999995</v>
      </c>
      <c r="O31" s="71"/>
      <c r="P31" s="91">
        <v>0.94099999999999995</v>
      </c>
      <c r="Q31" s="47"/>
      <c r="R31" s="71"/>
      <c r="S31" s="91">
        <v>0.94099999999999995</v>
      </c>
      <c r="T31" s="71"/>
      <c r="U31" s="91">
        <v>0.94699999999999995</v>
      </c>
      <c r="V31" s="71"/>
      <c r="W31" s="91">
        <v>0.94699999999999995</v>
      </c>
      <c r="X31" s="47"/>
      <c r="Y31" s="47"/>
      <c r="Z31" s="47"/>
      <c r="AA31" s="71"/>
      <c r="AB31" s="7">
        <v>0.94699999999999995</v>
      </c>
      <c r="AC31" s="76">
        <v>0.94699999999999995</v>
      </c>
      <c r="AD31" s="47"/>
      <c r="AE31" s="71"/>
      <c r="AF31" s="8">
        <v>0.94699999999999995</v>
      </c>
    </row>
    <row r="32" spans="4:32" ht="13.15" customHeight="1" x14ac:dyDescent="0.25">
      <c r="E32" s="73" t="s">
        <v>42</v>
      </c>
      <c r="F32" s="47"/>
      <c r="G32" s="47"/>
      <c r="H32" s="47"/>
      <c r="I32" s="74"/>
      <c r="J32" s="89">
        <v>35.9</v>
      </c>
      <c r="K32" s="71"/>
      <c r="L32" s="89">
        <v>35.9</v>
      </c>
      <c r="M32" s="71"/>
      <c r="N32" s="89">
        <v>35.9</v>
      </c>
      <c r="O32" s="71"/>
      <c r="P32" s="89">
        <v>35.9</v>
      </c>
      <c r="Q32" s="47"/>
      <c r="R32" s="71"/>
      <c r="S32" s="89">
        <v>35.9</v>
      </c>
      <c r="T32" s="71"/>
      <c r="U32" s="89">
        <v>12.5</v>
      </c>
      <c r="V32" s="71"/>
      <c r="W32" s="89">
        <v>12.5</v>
      </c>
      <c r="X32" s="47"/>
      <c r="Y32" s="47"/>
      <c r="Z32" s="47"/>
      <c r="AA32" s="71"/>
      <c r="AB32" s="3">
        <v>12.5</v>
      </c>
      <c r="AC32" s="72">
        <v>12.5</v>
      </c>
      <c r="AD32" s="47"/>
      <c r="AE32" s="71"/>
      <c r="AF32" s="4">
        <v>12.5</v>
      </c>
    </row>
    <row r="33" spans="5:32" ht="13.15" customHeight="1" x14ac:dyDescent="0.25">
      <c r="E33" s="77" t="s">
        <v>46</v>
      </c>
      <c r="F33" s="47"/>
      <c r="G33" s="47"/>
      <c r="H33" s="47"/>
      <c r="I33" s="74"/>
      <c r="J33" s="92">
        <v>14.1</v>
      </c>
      <c r="K33" s="71"/>
      <c r="L33" s="92">
        <v>14</v>
      </c>
      <c r="M33" s="71"/>
      <c r="N33" s="92">
        <v>14</v>
      </c>
      <c r="O33" s="71"/>
      <c r="P33" s="92">
        <v>14</v>
      </c>
      <c r="Q33" s="47"/>
      <c r="R33" s="71"/>
      <c r="S33" s="92">
        <v>14</v>
      </c>
      <c r="T33" s="71"/>
      <c r="U33" s="92">
        <v>8.9</v>
      </c>
      <c r="V33" s="71"/>
      <c r="W33" s="92">
        <v>8.8000000000000007</v>
      </c>
      <c r="X33" s="47"/>
      <c r="Y33" s="47"/>
      <c r="Z33" s="47"/>
      <c r="AA33" s="71"/>
      <c r="AB33" s="9">
        <v>8.6999999999999993</v>
      </c>
      <c r="AC33" s="78">
        <v>8.6999999999999993</v>
      </c>
      <c r="AD33" s="47"/>
      <c r="AE33" s="71"/>
      <c r="AF33" s="10">
        <v>8.6999999999999993</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1261</v>
      </c>
      <c r="K35" s="71"/>
      <c r="L35" s="90" t="s">
        <v>1261</v>
      </c>
      <c r="M35" s="71"/>
      <c r="N35" s="90" t="s">
        <v>1261</v>
      </c>
      <c r="O35" s="71"/>
      <c r="P35" s="90" t="s">
        <v>1261</v>
      </c>
      <c r="Q35" s="47"/>
      <c r="R35" s="71"/>
      <c r="S35" s="90" t="s">
        <v>1261</v>
      </c>
      <c r="T35" s="71"/>
      <c r="U35" s="90" t="s">
        <v>1261</v>
      </c>
      <c r="V35" s="71"/>
      <c r="W35" s="90" t="s">
        <v>1261</v>
      </c>
      <c r="X35" s="47"/>
      <c r="Y35" s="47"/>
      <c r="Z35" s="47"/>
      <c r="AA35" s="71"/>
      <c r="AB35" s="5" t="s">
        <v>1261</v>
      </c>
      <c r="AC35" s="75" t="s">
        <v>1261</v>
      </c>
      <c r="AD35" s="47"/>
      <c r="AE35" s="71"/>
      <c r="AF35" s="6" t="s">
        <v>1261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5.5</v>
      </c>
      <c r="K39" s="71"/>
      <c r="L39" s="89">
        <v>5.5</v>
      </c>
      <c r="M39" s="71"/>
      <c r="N39" s="89">
        <v>5.5</v>
      </c>
      <c r="O39" s="71"/>
      <c r="P39" s="89">
        <v>5.5</v>
      </c>
      <c r="Q39" s="47"/>
      <c r="R39" s="71"/>
      <c r="S39" s="89">
        <v>5.5</v>
      </c>
      <c r="T39" s="71"/>
      <c r="U39" s="89">
        <v>5.5</v>
      </c>
      <c r="V39" s="71"/>
      <c r="W39" s="89">
        <v>5.5</v>
      </c>
      <c r="X39" s="47"/>
      <c r="Y39" s="47"/>
      <c r="Z39" s="47"/>
      <c r="AA39" s="71"/>
      <c r="AB39" s="3">
        <v>5.5</v>
      </c>
      <c r="AC39" s="72">
        <v>5.5</v>
      </c>
      <c r="AD39" s="47"/>
      <c r="AE39" s="71"/>
      <c r="AF39" s="4">
        <v>5.5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8/ITMrM84Bpaxzr9u5OZLllv9ysNkUeuIa0q4olLcfol8fFKhu9rQuSoww+I1OZy9GvYyAGwTeIah5KexP4Eg==" saltValue="VDVl2s7Dyq1Bk1GVxT/Ua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914EA04-C3A1-4D33-82C3-B47BD401224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MACT - Mackay City (33/11kV)</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1643</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1644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1645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1646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76.3</v>
      </c>
      <c r="K26" s="71"/>
      <c r="L26" s="89">
        <v>76.3</v>
      </c>
      <c r="M26" s="71"/>
      <c r="N26" s="89">
        <v>76.3</v>
      </c>
      <c r="O26" s="71"/>
      <c r="P26" s="89">
        <v>76.3</v>
      </c>
      <c r="Q26" s="47"/>
      <c r="R26" s="71"/>
      <c r="S26" s="89">
        <v>76.3</v>
      </c>
      <c r="T26" s="71"/>
      <c r="U26" s="89">
        <v>77.7</v>
      </c>
      <c r="V26" s="71"/>
      <c r="W26" s="89">
        <v>77.7</v>
      </c>
      <c r="X26" s="47"/>
      <c r="Y26" s="47"/>
      <c r="Z26" s="47"/>
      <c r="AA26" s="71"/>
      <c r="AB26" s="3">
        <v>77.7</v>
      </c>
      <c r="AC26" s="72">
        <v>77.7</v>
      </c>
      <c r="AD26" s="47"/>
      <c r="AE26" s="71"/>
      <c r="AF26" s="4">
        <v>77.7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13.7</v>
      </c>
      <c r="K28" s="71"/>
      <c r="L28" s="89">
        <v>13.7</v>
      </c>
      <c r="M28" s="71"/>
      <c r="N28" s="89">
        <v>13.8</v>
      </c>
      <c r="O28" s="71"/>
      <c r="P28" s="89">
        <v>13.8</v>
      </c>
      <c r="Q28" s="47"/>
      <c r="R28" s="71"/>
      <c r="S28" s="89">
        <v>13.9</v>
      </c>
      <c r="T28" s="71"/>
      <c r="U28" s="89">
        <v>8.9</v>
      </c>
      <c r="V28" s="71"/>
      <c r="W28" s="89">
        <v>8.9</v>
      </c>
      <c r="X28" s="47"/>
      <c r="Y28" s="47"/>
      <c r="Z28" s="47"/>
      <c r="AA28" s="71"/>
      <c r="AB28" s="3">
        <v>8.9</v>
      </c>
      <c r="AC28" s="72">
        <v>9</v>
      </c>
      <c r="AD28" s="47"/>
      <c r="AE28" s="71"/>
      <c r="AF28" s="4">
        <v>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0.97399999999999998</v>
      </c>
      <c r="K31" s="71"/>
      <c r="L31" s="91">
        <v>0.97399999999999998</v>
      </c>
      <c r="M31" s="71"/>
      <c r="N31" s="91">
        <v>0.97399999999999998</v>
      </c>
      <c r="O31" s="71"/>
      <c r="P31" s="91">
        <v>0.97399999999999998</v>
      </c>
      <c r="Q31" s="47"/>
      <c r="R31" s="71"/>
      <c r="S31" s="91">
        <v>0.97399999999999998</v>
      </c>
      <c r="T31" s="71"/>
      <c r="U31" s="91">
        <v>0.97499999999999998</v>
      </c>
      <c r="V31" s="71"/>
      <c r="W31" s="91">
        <v>0.97499999999999998</v>
      </c>
      <c r="X31" s="47"/>
      <c r="Y31" s="47"/>
      <c r="Z31" s="47"/>
      <c r="AA31" s="71"/>
      <c r="AB31" s="7">
        <v>0.97499999999999998</v>
      </c>
      <c r="AC31" s="76">
        <v>0.97499999999999998</v>
      </c>
      <c r="AD31" s="47"/>
      <c r="AE31" s="71"/>
      <c r="AF31" s="8">
        <v>0.97499999999999998</v>
      </c>
    </row>
    <row r="32" spans="4:32" ht="13.15" customHeight="1" x14ac:dyDescent="0.25">
      <c r="E32" s="73" t="s">
        <v>42</v>
      </c>
      <c r="F32" s="47"/>
      <c r="G32" s="47"/>
      <c r="H32" s="47"/>
      <c r="I32" s="74"/>
      <c r="J32" s="89">
        <v>38.5</v>
      </c>
      <c r="K32" s="71"/>
      <c r="L32" s="89">
        <v>38.5</v>
      </c>
      <c r="M32" s="71"/>
      <c r="N32" s="89">
        <v>38.5</v>
      </c>
      <c r="O32" s="71"/>
      <c r="P32" s="89">
        <v>38.5</v>
      </c>
      <c r="Q32" s="47"/>
      <c r="R32" s="71"/>
      <c r="S32" s="89">
        <v>38.5</v>
      </c>
      <c r="T32" s="71"/>
      <c r="U32" s="89">
        <v>39.200000000000003</v>
      </c>
      <c r="V32" s="71"/>
      <c r="W32" s="89">
        <v>39.200000000000003</v>
      </c>
      <c r="X32" s="47"/>
      <c r="Y32" s="47"/>
      <c r="Z32" s="47"/>
      <c r="AA32" s="71"/>
      <c r="AB32" s="3">
        <v>39.200000000000003</v>
      </c>
      <c r="AC32" s="72">
        <v>39.200000000000003</v>
      </c>
      <c r="AD32" s="47"/>
      <c r="AE32" s="71"/>
      <c r="AF32" s="4">
        <v>39.200000000000003</v>
      </c>
    </row>
    <row r="33" spans="5:32" ht="13.15" customHeight="1" x14ac:dyDescent="0.25">
      <c r="E33" s="77" t="s">
        <v>46</v>
      </c>
      <c r="F33" s="47"/>
      <c r="G33" s="47"/>
      <c r="H33" s="47"/>
      <c r="I33" s="74"/>
      <c r="J33" s="92">
        <v>13.1</v>
      </c>
      <c r="K33" s="71"/>
      <c r="L33" s="92">
        <v>13.1</v>
      </c>
      <c r="M33" s="71"/>
      <c r="N33" s="92">
        <v>13.2</v>
      </c>
      <c r="O33" s="71"/>
      <c r="P33" s="92">
        <v>13.3</v>
      </c>
      <c r="Q33" s="47"/>
      <c r="R33" s="71"/>
      <c r="S33" s="92">
        <v>13.3</v>
      </c>
      <c r="T33" s="71"/>
      <c r="U33" s="92">
        <v>8.4</v>
      </c>
      <c r="V33" s="71"/>
      <c r="W33" s="92">
        <v>8.4</v>
      </c>
      <c r="X33" s="47"/>
      <c r="Y33" s="47"/>
      <c r="Z33" s="47"/>
      <c r="AA33" s="71"/>
      <c r="AB33" s="9">
        <v>8.4</v>
      </c>
      <c r="AC33" s="78">
        <v>8.5</v>
      </c>
      <c r="AD33" s="47"/>
      <c r="AE33" s="71"/>
      <c r="AF33" s="10">
        <v>8.5</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1139</v>
      </c>
      <c r="K35" s="71"/>
      <c r="L35" s="90" t="s">
        <v>1139</v>
      </c>
      <c r="M35" s="71"/>
      <c r="N35" s="90" t="s">
        <v>1139</v>
      </c>
      <c r="O35" s="71"/>
      <c r="P35" s="90" t="s">
        <v>1139</v>
      </c>
      <c r="Q35" s="47"/>
      <c r="R35" s="71"/>
      <c r="S35" s="90" t="s">
        <v>1139</v>
      </c>
      <c r="T35" s="71"/>
      <c r="U35" s="90" t="s">
        <v>1139</v>
      </c>
      <c r="V35" s="71"/>
      <c r="W35" s="90" t="s">
        <v>1139</v>
      </c>
      <c r="X35" s="47"/>
      <c r="Y35" s="47"/>
      <c r="Z35" s="47"/>
      <c r="AA35" s="71"/>
      <c r="AB35" s="5" t="s">
        <v>1139</v>
      </c>
      <c r="AC35" s="75" t="s">
        <v>1139</v>
      </c>
      <c r="AD35" s="47"/>
      <c r="AE35" s="71"/>
      <c r="AF35" s="6" t="s">
        <v>1139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iD42My1QOXqOjejFB5zAIeALzfdyC/uWhWdstzZjkF3wt2XHJswTLmRSKSPvJBgp/ntEJgJKI/uxJTovEDWcg==" saltValue="1iFmEMNrGcgDIfr2SjeP5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42A29E7-26FB-4BEE-A4E5-9171CA0623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MAFU - Max Fulton (66/11kV)</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1647</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1648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1649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23.8</v>
      </c>
      <c r="K26" s="71"/>
      <c r="L26" s="89">
        <v>23.8</v>
      </c>
      <c r="M26" s="71"/>
      <c r="N26" s="89">
        <v>23.8</v>
      </c>
      <c r="O26" s="71"/>
      <c r="P26" s="89">
        <v>23.8</v>
      </c>
      <c r="Q26" s="47"/>
      <c r="R26" s="71"/>
      <c r="S26" s="89">
        <v>23.8</v>
      </c>
      <c r="T26" s="71"/>
      <c r="U26" s="89">
        <v>28.7</v>
      </c>
      <c r="V26" s="71"/>
      <c r="W26" s="89">
        <v>28.7</v>
      </c>
      <c r="X26" s="47"/>
      <c r="Y26" s="47"/>
      <c r="Z26" s="47"/>
      <c r="AA26" s="71"/>
      <c r="AB26" s="3">
        <v>28.7</v>
      </c>
      <c r="AC26" s="72">
        <v>28.7</v>
      </c>
      <c r="AD26" s="47"/>
      <c r="AE26" s="71"/>
      <c r="AF26" s="4">
        <v>28.7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22</v>
      </c>
      <c r="K28" s="71"/>
      <c r="L28" s="89">
        <v>13</v>
      </c>
      <c r="M28" s="71"/>
      <c r="N28" s="89">
        <v>13.3</v>
      </c>
      <c r="O28" s="71"/>
      <c r="P28" s="89">
        <v>13.6</v>
      </c>
      <c r="Q28" s="47"/>
      <c r="R28" s="71"/>
      <c r="S28" s="89">
        <v>13.9</v>
      </c>
      <c r="T28" s="71"/>
      <c r="U28" s="89">
        <v>9.9</v>
      </c>
      <c r="V28" s="71"/>
      <c r="W28" s="89">
        <v>5.2</v>
      </c>
      <c r="X28" s="47"/>
      <c r="Y28" s="47"/>
      <c r="Z28" s="47"/>
      <c r="AA28" s="71"/>
      <c r="AB28" s="3">
        <v>5.2</v>
      </c>
      <c r="AC28" s="72">
        <v>5.4</v>
      </c>
      <c r="AD28" s="47"/>
      <c r="AE28" s="71"/>
      <c r="AF28" s="4">
        <v>5.5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0.98399999999999999</v>
      </c>
      <c r="K31" s="71"/>
      <c r="L31" s="91">
        <v>0.98499999999999999</v>
      </c>
      <c r="M31" s="71"/>
      <c r="N31" s="91">
        <v>0.98499999999999999</v>
      </c>
      <c r="O31" s="71"/>
      <c r="P31" s="91">
        <v>0.98499999999999999</v>
      </c>
      <c r="Q31" s="47"/>
      <c r="R31" s="71"/>
      <c r="S31" s="91">
        <v>0.98499999999999999</v>
      </c>
      <c r="T31" s="71"/>
      <c r="U31" s="91">
        <v>0.99399999999999999</v>
      </c>
      <c r="V31" s="71"/>
      <c r="W31" s="91">
        <v>0.997</v>
      </c>
      <c r="X31" s="47"/>
      <c r="Y31" s="47"/>
      <c r="Z31" s="47"/>
      <c r="AA31" s="71"/>
      <c r="AB31" s="7">
        <v>0.997</v>
      </c>
      <c r="AC31" s="76">
        <v>0.997</v>
      </c>
      <c r="AD31" s="47"/>
      <c r="AE31" s="71"/>
      <c r="AF31" s="8">
        <v>0.997</v>
      </c>
    </row>
    <row r="32" spans="4:32" ht="13.15" customHeight="1" x14ac:dyDescent="0.25">
      <c r="E32" s="73" t="s">
        <v>42</v>
      </c>
      <c r="F32" s="47"/>
      <c r="G32" s="47"/>
      <c r="H32" s="47"/>
      <c r="I32" s="74"/>
      <c r="J32" s="89">
        <v>13.3</v>
      </c>
      <c r="K32" s="71"/>
      <c r="L32" s="89">
        <v>13.3</v>
      </c>
      <c r="M32" s="71"/>
      <c r="N32" s="89">
        <v>13.3</v>
      </c>
      <c r="O32" s="71"/>
      <c r="P32" s="89">
        <v>13.3</v>
      </c>
      <c r="Q32" s="47"/>
      <c r="R32" s="71"/>
      <c r="S32" s="89">
        <v>13.3</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19.7</v>
      </c>
      <c r="K33" s="71"/>
      <c r="L33" s="92">
        <v>10.7</v>
      </c>
      <c r="M33" s="71"/>
      <c r="N33" s="92">
        <v>11</v>
      </c>
      <c r="O33" s="71"/>
      <c r="P33" s="92">
        <v>11.2</v>
      </c>
      <c r="Q33" s="47"/>
      <c r="R33" s="71"/>
      <c r="S33" s="92">
        <v>11.4</v>
      </c>
      <c r="T33" s="71"/>
      <c r="U33" s="92">
        <v>9.5</v>
      </c>
      <c r="V33" s="71"/>
      <c r="W33" s="92">
        <v>4.7</v>
      </c>
      <c r="X33" s="47"/>
      <c r="Y33" s="47"/>
      <c r="Z33" s="47"/>
      <c r="AA33" s="71"/>
      <c r="AB33" s="9">
        <v>4.8</v>
      </c>
      <c r="AC33" s="78">
        <v>4.9000000000000004</v>
      </c>
      <c r="AD33" s="47"/>
      <c r="AE33" s="71"/>
      <c r="AF33" s="10">
        <v>5</v>
      </c>
    </row>
    <row r="34" spans="5:32" ht="20.25" customHeight="1" x14ac:dyDescent="0.25">
      <c r="E34" s="73" t="s">
        <v>940</v>
      </c>
      <c r="F34" s="47"/>
      <c r="G34" s="47"/>
      <c r="H34" s="47"/>
      <c r="I34" s="74"/>
      <c r="J34" s="90">
        <v>1</v>
      </c>
      <c r="K34" s="71"/>
      <c r="L34" s="90">
        <v>0.5</v>
      </c>
      <c r="M34" s="71"/>
      <c r="N34" s="90">
        <v>0.6</v>
      </c>
      <c r="O34" s="71"/>
      <c r="P34" s="90">
        <v>0.6</v>
      </c>
      <c r="Q34" s="47"/>
      <c r="R34" s="71"/>
      <c r="S34" s="90">
        <v>0.6</v>
      </c>
      <c r="T34" s="71"/>
      <c r="U34" s="90">
        <v>0.5</v>
      </c>
      <c r="V34" s="71"/>
      <c r="W34" s="90">
        <v>0.2</v>
      </c>
      <c r="X34" s="47"/>
      <c r="Y34" s="47"/>
      <c r="Z34" s="47"/>
      <c r="AA34" s="71"/>
      <c r="AB34" s="5">
        <v>0.2</v>
      </c>
      <c r="AC34" s="75">
        <v>0.2</v>
      </c>
      <c r="AD34" s="47"/>
      <c r="AE34" s="71"/>
      <c r="AF34" s="6">
        <v>0.3</v>
      </c>
    </row>
    <row r="35" spans="5:32" ht="20.25" customHeight="1" x14ac:dyDescent="0.25">
      <c r="E35" s="73" t="s">
        <v>941</v>
      </c>
      <c r="F35" s="47"/>
      <c r="G35" s="47"/>
      <c r="H35" s="47"/>
      <c r="I35" s="74"/>
      <c r="J35" s="90" t="s">
        <v>1443</v>
      </c>
      <c r="K35" s="71"/>
      <c r="L35" s="90" t="s">
        <v>1443</v>
      </c>
      <c r="M35" s="71"/>
      <c r="N35" s="90" t="s">
        <v>1443</v>
      </c>
      <c r="O35" s="71"/>
      <c r="P35" s="90" t="s">
        <v>1443</v>
      </c>
      <c r="Q35" s="47"/>
      <c r="R35" s="71"/>
      <c r="S35" s="90" t="s">
        <v>1443</v>
      </c>
      <c r="T35" s="71"/>
      <c r="U35" s="90" t="s">
        <v>1443</v>
      </c>
      <c r="V35" s="71"/>
      <c r="W35" s="90" t="s">
        <v>1443</v>
      </c>
      <c r="X35" s="47"/>
      <c r="Y35" s="47"/>
      <c r="Z35" s="47"/>
      <c r="AA35" s="71"/>
      <c r="AB35" s="5" t="s">
        <v>1443</v>
      </c>
      <c r="AC35" s="75" t="s">
        <v>1443</v>
      </c>
      <c r="AD35" s="47"/>
      <c r="AE35" s="71"/>
      <c r="AF35" s="6" t="s">
        <v>1443</v>
      </c>
    </row>
    <row r="36" spans="5:32" ht="13.15" customHeight="1" x14ac:dyDescent="0.25">
      <c r="E36" s="73" t="s">
        <v>58</v>
      </c>
      <c r="F36" s="47"/>
      <c r="G36" s="47"/>
      <c r="H36" s="47"/>
      <c r="I36" s="74"/>
      <c r="J36" s="89">
        <v>6.4</v>
      </c>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1.5</v>
      </c>
      <c r="K39" s="71"/>
      <c r="L39" s="89">
        <v>1.5</v>
      </c>
      <c r="M39" s="71"/>
      <c r="N39" s="89">
        <v>1.5</v>
      </c>
      <c r="O39" s="71"/>
      <c r="P39" s="89">
        <v>1.5</v>
      </c>
      <c r="Q39" s="47"/>
      <c r="R39" s="71"/>
      <c r="S39" s="89">
        <v>1.5</v>
      </c>
      <c r="T39" s="71"/>
      <c r="U39" s="89">
        <v>1.5</v>
      </c>
      <c r="V39" s="71"/>
      <c r="W39" s="89">
        <v>1.5</v>
      </c>
      <c r="X39" s="47"/>
      <c r="Y39" s="47"/>
      <c r="Z39" s="47"/>
      <c r="AA39" s="71"/>
      <c r="AB39" s="3">
        <v>1.5</v>
      </c>
      <c r="AC39" s="72">
        <v>1.5</v>
      </c>
      <c r="AD39" s="47"/>
      <c r="AE39" s="71"/>
      <c r="AF39" s="4">
        <v>1.5</v>
      </c>
    </row>
    <row r="40" spans="5:32" x14ac:dyDescent="0.25">
      <c r="E40" s="73" t="s">
        <v>73</v>
      </c>
      <c r="F40" s="47"/>
      <c r="G40" s="47"/>
      <c r="H40" s="47"/>
      <c r="I40" s="74"/>
      <c r="J40" s="89">
        <v>2.5</v>
      </c>
      <c r="K40" s="71"/>
      <c r="L40" s="89">
        <v>2.5</v>
      </c>
      <c r="M40" s="71"/>
      <c r="N40" s="89">
        <v>2.5</v>
      </c>
      <c r="O40" s="71"/>
      <c r="P40" s="89">
        <v>2.5</v>
      </c>
      <c r="Q40" s="47"/>
      <c r="R40" s="71"/>
      <c r="S40" s="89">
        <v>2.5</v>
      </c>
      <c r="T40" s="71"/>
      <c r="U40" s="89">
        <v>2.5</v>
      </c>
      <c r="V40" s="71"/>
      <c r="W40" s="89">
        <v>2.5</v>
      </c>
      <c r="X40" s="47"/>
      <c r="Y40" s="47"/>
      <c r="Z40" s="47"/>
      <c r="AA40" s="71"/>
      <c r="AB40" s="3">
        <v>2.5</v>
      </c>
      <c r="AC40" s="72">
        <v>2.5</v>
      </c>
      <c r="AD40" s="47"/>
      <c r="AE40" s="71"/>
      <c r="AF40" s="4">
        <v>2.5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89">
        <v>2.4</v>
      </c>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89">
        <v>2.4</v>
      </c>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107" t="s">
        <v>1533</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nSqIpEmHGhUT0qq0HoOinDn1PuBGUi6hW3HMEFyPQH/qtB2hgMye855pkk2hPdH8/LMWo9loKOst1RSme1mEGw==" saltValue="7Ziw36Kd5d7pVZGeQJQHx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AE4BD0F-2C75-41E5-B124-3326B4CD770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MALC - Malchi (66/11kV)</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1650</v>
      </c>
      <c r="J3" s="49"/>
      <c r="K3" s="49"/>
      <c r="L3" s="49"/>
      <c r="M3" s="49"/>
      <c r="N3" s="49"/>
      <c r="O3" s="49"/>
      <c r="P3" s="49"/>
      <c r="Q3" s="49"/>
      <c r="R3" s="49"/>
      <c r="S3" s="49"/>
      <c r="V3" s="51" t="s">
        <v>922</v>
      </c>
      <c r="W3" s="49"/>
      <c r="Y3" s="52" t="s">
        <v>975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1651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1652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1653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57.2</v>
      </c>
      <c r="K26" s="71"/>
      <c r="L26" s="89">
        <v>57.2</v>
      </c>
      <c r="M26" s="71"/>
      <c r="N26" s="89">
        <v>57.2</v>
      </c>
      <c r="O26" s="71"/>
      <c r="P26" s="89">
        <v>57.2</v>
      </c>
      <c r="Q26" s="47"/>
      <c r="R26" s="71"/>
      <c r="S26" s="89">
        <v>57.2</v>
      </c>
      <c r="T26" s="71"/>
      <c r="U26" s="89">
        <v>63.6</v>
      </c>
      <c r="V26" s="71"/>
      <c r="W26" s="89">
        <v>63.6</v>
      </c>
      <c r="X26" s="47"/>
      <c r="Y26" s="47"/>
      <c r="Z26" s="47"/>
      <c r="AA26" s="71"/>
      <c r="AB26" s="3">
        <v>63.6</v>
      </c>
      <c r="AC26" s="72">
        <v>63.6</v>
      </c>
      <c r="AD26" s="47"/>
      <c r="AE26" s="71"/>
      <c r="AF26" s="4">
        <v>63.6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21.6</v>
      </c>
      <c r="K28" s="71"/>
      <c r="L28" s="89">
        <v>21.8</v>
      </c>
      <c r="M28" s="71"/>
      <c r="N28" s="89">
        <v>22.1</v>
      </c>
      <c r="O28" s="71"/>
      <c r="P28" s="89">
        <v>22.4</v>
      </c>
      <c r="Q28" s="47"/>
      <c r="R28" s="71"/>
      <c r="S28" s="89">
        <v>22.8</v>
      </c>
      <c r="T28" s="71"/>
      <c r="U28" s="89">
        <v>17.899999999999999</v>
      </c>
      <c r="V28" s="71"/>
      <c r="W28" s="89">
        <v>18</v>
      </c>
      <c r="X28" s="47"/>
      <c r="Y28" s="47"/>
      <c r="Z28" s="47"/>
      <c r="AA28" s="71"/>
      <c r="AB28" s="3">
        <v>18.100000000000001</v>
      </c>
      <c r="AC28" s="72">
        <v>18.5</v>
      </c>
      <c r="AD28" s="47"/>
      <c r="AE28" s="71"/>
      <c r="AF28" s="4">
        <v>18.7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0.998</v>
      </c>
      <c r="K31" s="71"/>
      <c r="L31" s="91">
        <v>0.999</v>
      </c>
      <c r="M31" s="71"/>
      <c r="N31" s="91">
        <v>0.999</v>
      </c>
      <c r="O31" s="71"/>
      <c r="P31" s="91">
        <v>0.999</v>
      </c>
      <c r="Q31" s="47"/>
      <c r="R31" s="71"/>
      <c r="S31" s="91">
        <v>0.999</v>
      </c>
      <c r="T31" s="71"/>
      <c r="U31" s="91">
        <v>0.999</v>
      </c>
      <c r="V31" s="71"/>
      <c r="W31" s="91">
        <v>0.999</v>
      </c>
      <c r="X31" s="47"/>
      <c r="Y31" s="47"/>
      <c r="Z31" s="47"/>
      <c r="AA31" s="71"/>
      <c r="AB31" s="7">
        <v>0.999</v>
      </c>
      <c r="AC31" s="76">
        <v>1</v>
      </c>
      <c r="AD31" s="47"/>
      <c r="AE31" s="71"/>
      <c r="AF31" s="8">
        <v>1</v>
      </c>
    </row>
    <row r="32" spans="4:32" ht="13.15" customHeight="1" x14ac:dyDescent="0.25">
      <c r="E32" s="73" t="s">
        <v>42</v>
      </c>
      <c r="F32" s="47"/>
      <c r="G32" s="47"/>
      <c r="H32" s="47"/>
      <c r="I32" s="74"/>
      <c r="J32" s="89">
        <v>32.799999999999997</v>
      </c>
      <c r="K32" s="71"/>
      <c r="L32" s="89">
        <v>32.799999999999997</v>
      </c>
      <c r="M32" s="71"/>
      <c r="N32" s="89">
        <v>32.799999999999997</v>
      </c>
      <c r="O32" s="71"/>
      <c r="P32" s="89">
        <v>32.799999999999997</v>
      </c>
      <c r="Q32" s="47"/>
      <c r="R32" s="71"/>
      <c r="S32" s="89">
        <v>32.799999999999997</v>
      </c>
      <c r="T32" s="71"/>
      <c r="U32" s="89">
        <v>35.200000000000003</v>
      </c>
      <c r="V32" s="71"/>
      <c r="W32" s="89">
        <v>35.200000000000003</v>
      </c>
      <c r="X32" s="47"/>
      <c r="Y32" s="47"/>
      <c r="Z32" s="47"/>
      <c r="AA32" s="71"/>
      <c r="AB32" s="3">
        <v>35.200000000000003</v>
      </c>
      <c r="AC32" s="72">
        <v>35.200000000000003</v>
      </c>
      <c r="AD32" s="47"/>
      <c r="AE32" s="71"/>
      <c r="AF32" s="4">
        <v>35.200000000000003</v>
      </c>
    </row>
    <row r="33" spans="5:32" ht="13.15" customHeight="1" x14ac:dyDescent="0.25">
      <c r="E33" s="77" t="s">
        <v>46</v>
      </c>
      <c r="F33" s="47"/>
      <c r="G33" s="47"/>
      <c r="H33" s="47"/>
      <c r="I33" s="74"/>
      <c r="J33" s="92">
        <v>20.9</v>
      </c>
      <c r="K33" s="71"/>
      <c r="L33" s="92">
        <v>21.1</v>
      </c>
      <c r="M33" s="71"/>
      <c r="N33" s="92">
        <v>21.4</v>
      </c>
      <c r="O33" s="71"/>
      <c r="P33" s="92">
        <v>21.7</v>
      </c>
      <c r="Q33" s="47"/>
      <c r="R33" s="71"/>
      <c r="S33" s="92">
        <v>22</v>
      </c>
      <c r="T33" s="71"/>
      <c r="U33" s="92">
        <v>17.100000000000001</v>
      </c>
      <c r="V33" s="71"/>
      <c r="W33" s="92">
        <v>17.2</v>
      </c>
      <c r="X33" s="47"/>
      <c r="Y33" s="47"/>
      <c r="Z33" s="47"/>
      <c r="AA33" s="71"/>
      <c r="AB33" s="9">
        <v>17.3</v>
      </c>
      <c r="AC33" s="78">
        <v>17.600000000000001</v>
      </c>
      <c r="AD33" s="47"/>
      <c r="AE33" s="71"/>
      <c r="AF33" s="10">
        <v>17.899999999999999</v>
      </c>
    </row>
    <row r="34" spans="5:32" ht="20.25" customHeight="1" x14ac:dyDescent="0.25">
      <c r="E34" s="73" t="s">
        <v>940</v>
      </c>
      <c r="F34" s="47"/>
      <c r="G34" s="47"/>
      <c r="H34" s="47"/>
      <c r="I34" s="74"/>
      <c r="J34" s="90">
        <v>1</v>
      </c>
      <c r="K34" s="71"/>
      <c r="L34" s="90">
        <v>1.1000000000000001</v>
      </c>
      <c r="M34" s="71"/>
      <c r="N34" s="90">
        <v>1.1000000000000001</v>
      </c>
      <c r="O34" s="71"/>
      <c r="P34" s="90">
        <v>1.1000000000000001</v>
      </c>
      <c r="Q34" s="47"/>
      <c r="R34" s="71"/>
      <c r="S34" s="90">
        <v>1.1000000000000001</v>
      </c>
      <c r="T34" s="71"/>
      <c r="U34" s="90">
        <v>0.9</v>
      </c>
      <c r="V34" s="71"/>
      <c r="W34" s="90">
        <v>0.9</v>
      </c>
      <c r="X34" s="47"/>
      <c r="Y34" s="47"/>
      <c r="Z34" s="47"/>
      <c r="AA34" s="71"/>
      <c r="AB34" s="5">
        <v>0.9</v>
      </c>
      <c r="AC34" s="75">
        <v>0.9</v>
      </c>
      <c r="AD34" s="47"/>
      <c r="AE34" s="71"/>
      <c r="AF34" s="6">
        <v>0.9</v>
      </c>
    </row>
    <row r="35" spans="5:32" ht="20.25" customHeight="1" x14ac:dyDescent="0.25">
      <c r="E35" s="73" t="s">
        <v>941</v>
      </c>
      <c r="F35" s="47"/>
      <c r="G35" s="47"/>
      <c r="H35" s="47"/>
      <c r="I35" s="74"/>
      <c r="J35" s="90" t="s">
        <v>1120</v>
      </c>
      <c r="K35" s="71"/>
      <c r="L35" s="90" t="s">
        <v>1120</v>
      </c>
      <c r="M35" s="71"/>
      <c r="N35" s="90" t="s">
        <v>1120</v>
      </c>
      <c r="O35" s="71"/>
      <c r="P35" s="90" t="s">
        <v>1120</v>
      </c>
      <c r="Q35" s="47"/>
      <c r="R35" s="71"/>
      <c r="S35" s="90" t="s">
        <v>1120</v>
      </c>
      <c r="T35" s="71"/>
      <c r="U35" s="90" t="s">
        <v>1120</v>
      </c>
      <c r="V35" s="71"/>
      <c r="W35" s="90" t="s">
        <v>1120</v>
      </c>
      <c r="X35" s="47"/>
      <c r="Y35" s="47"/>
      <c r="Z35" s="47"/>
      <c r="AA35" s="71"/>
      <c r="AB35" s="5" t="s">
        <v>1120</v>
      </c>
      <c r="AC35" s="75" t="s">
        <v>1120</v>
      </c>
      <c r="AD35" s="47"/>
      <c r="AE35" s="71"/>
      <c r="AF35" s="6" t="s">
        <v>1120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19A7svLTIeY0bqNn64aeZu2ILyH8/7Xuo551t+Qs+FxQ6uEb9RBnkqxZYNwwfZUhMOtt0YWZtXMxyvlGj5jLHw==" saltValue="2cuHlAd6mrVYQ8SRlZtAn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1159A0D-3E13-4B7C-AA1B-720F79D9CF6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MARE - Mareeba (66/22kV)</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dimension ref="B1:AI49"/>
  <sheetViews>
    <sheetView showGridLines="0" topLeftCell="A13"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1654</v>
      </c>
      <c r="I3" s="49"/>
      <c r="J3" s="49"/>
      <c r="K3" s="49"/>
      <c r="L3" s="49"/>
      <c r="M3" s="49"/>
      <c r="N3" s="49"/>
      <c r="O3" s="49"/>
      <c r="P3" s="49"/>
      <c r="Q3" s="49"/>
      <c r="R3" s="49"/>
      <c r="U3" s="51" t="s">
        <v>922</v>
      </c>
      <c r="V3" s="49"/>
      <c r="X3" s="52" t="s">
        <v>1509</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1016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1655</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1656</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1657</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356.1</v>
      </c>
      <c r="J24" s="71"/>
      <c r="K24" s="89">
        <v>356.1</v>
      </c>
      <c r="L24" s="71"/>
      <c r="M24" s="89">
        <v>356.1</v>
      </c>
      <c r="N24" s="71"/>
      <c r="O24" s="89">
        <v>356.1</v>
      </c>
      <c r="P24" s="47"/>
      <c r="Q24" s="71"/>
      <c r="R24" s="89">
        <v>356.1</v>
      </c>
      <c r="S24" s="71"/>
      <c r="T24" s="89">
        <v>403.7</v>
      </c>
      <c r="U24" s="71"/>
      <c r="V24" s="89">
        <v>403.7</v>
      </c>
      <c r="W24" s="47"/>
      <c r="X24" s="47"/>
      <c r="Y24" s="47"/>
      <c r="Z24" s="71"/>
      <c r="AA24" s="3">
        <v>403.7</v>
      </c>
      <c r="AB24" s="72">
        <v>403.7</v>
      </c>
      <c r="AC24" s="47"/>
      <c r="AD24" s="71"/>
      <c r="AE24" s="4">
        <v>403.7</v>
      </c>
    </row>
    <row r="25" spans="4:31" ht="20.25" customHeight="1" x14ac:dyDescent="0.25">
      <c r="E25" s="73" t="s">
        <v>21</v>
      </c>
      <c r="F25" s="47"/>
      <c r="G25" s="47"/>
      <c r="H25" s="74"/>
      <c r="I25" s="89">
        <v>0.1</v>
      </c>
      <c r="J25" s="71"/>
      <c r="K25" s="89">
        <v>0.1</v>
      </c>
      <c r="L25" s="71"/>
      <c r="M25" s="89">
        <v>0.1</v>
      </c>
      <c r="N25" s="71"/>
      <c r="O25" s="89">
        <v>0.1</v>
      </c>
      <c r="P25" s="47"/>
      <c r="Q25" s="71"/>
      <c r="R25" s="89">
        <v>0.1</v>
      </c>
      <c r="S25" s="71"/>
      <c r="T25" s="89">
        <v>0.1</v>
      </c>
      <c r="U25" s="71"/>
      <c r="V25" s="89">
        <v>0.1</v>
      </c>
      <c r="W25" s="47"/>
      <c r="X25" s="47"/>
      <c r="Y25" s="47"/>
      <c r="Z25" s="71"/>
      <c r="AA25" s="3">
        <v>0.1</v>
      </c>
      <c r="AB25" s="72">
        <v>0.1</v>
      </c>
      <c r="AC25" s="47"/>
      <c r="AD25" s="71"/>
      <c r="AE25" s="4">
        <v>0.1</v>
      </c>
    </row>
    <row r="26" spans="4:31" ht="13.15" customHeight="1" x14ac:dyDescent="0.25">
      <c r="E26" s="73" t="s">
        <v>25</v>
      </c>
      <c r="F26" s="47"/>
      <c r="G26" s="47"/>
      <c r="H26" s="74"/>
      <c r="I26" s="89">
        <v>131</v>
      </c>
      <c r="J26" s="71"/>
      <c r="K26" s="89">
        <v>135.69999999999999</v>
      </c>
      <c r="L26" s="71"/>
      <c r="M26" s="89">
        <v>137.6</v>
      </c>
      <c r="N26" s="71"/>
      <c r="O26" s="89">
        <v>139.1</v>
      </c>
      <c r="P26" s="47"/>
      <c r="Q26" s="71"/>
      <c r="R26" s="89">
        <v>140.80000000000001</v>
      </c>
      <c r="S26" s="71"/>
      <c r="T26" s="89">
        <v>101.4</v>
      </c>
      <c r="U26" s="71"/>
      <c r="V26" s="89">
        <v>103.5</v>
      </c>
      <c r="W26" s="47"/>
      <c r="X26" s="47"/>
      <c r="Y26" s="47"/>
      <c r="Z26" s="71"/>
      <c r="AA26" s="3">
        <v>106.5</v>
      </c>
      <c r="AB26" s="72">
        <v>108.1</v>
      </c>
      <c r="AC26" s="47"/>
      <c r="AD26" s="71"/>
      <c r="AE26" s="4">
        <v>109.4</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0.99299999999999999</v>
      </c>
      <c r="J29" s="71"/>
      <c r="K29" s="91">
        <v>0.99299999999999999</v>
      </c>
      <c r="L29" s="71"/>
      <c r="M29" s="91">
        <v>0.99299999999999999</v>
      </c>
      <c r="N29" s="71"/>
      <c r="O29" s="91">
        <v>0.99299999999999999</v>
      </c>
      <c r="P29" s="47"/>
      <c r="Q29" s="71"/>
      <c r="R29" s="91">
        <v>0.99299999999999999</v>
      </c>
      <c r="S29" s="71"/>
      <c r="T29" s="91">
        <v>0.998</v>
      </c>
      <c r="U29" s="71"/>
      <c r="V29" s="91">
        <v>0.998</v>
      </c>
      <c r="W29" s="47"/>
      <c r="X29" s="47"/>
      <c r="Y29" s="47"/>
      <c r="Z29" s="71"/>
      <c r="AA29" s="7">
        <v>0.998</v>
      </c>
      <c r="AB29" s="76">
        <v>0.998</v>
      </c>
      <c r="AC29" s="47"/>
      <c r="AD29" s="71"/>
      <c r="AE29" s="8">
        <v>0.998</v>
      </c>
    </row>
    <row r="30" spans="4:31" ht="13.15" customHeight="1" x14ac:dyDescent="0.25">
      <c r="E30" s="73" t="s">
        <v>42</v>
      </c>
      <c r="F30" s="47"/>
      <c r="G30" s="47"/>
      <c r="H30" s="74"/>
      <c r="I30" s="89">
        <v>266.8</v>
      </c>
      <c r="J30" s="71"/>
      <c r="K30" s="89">
        <v>266.8</v>
      </c>
      <c r="L30" s="71"/>
      <c r="M30" s="89">
        <v>266.8</v>
      </c>
      <c r="N30" s="71"/>
      <c r="O30" s="89">
        <v>266.8</v>
      </c>
      <c r="P30" s="47"/>
      <c r="Q30" s="71"/>
      <c r="R30" s="89">
        <v>266.8</v>
      </c>
      <c r="S30" s="71"/>
      <c r="T30" s="89">
        <v>269.10000000000002</v>
      </c>
      <c r="U30" s="71"/>
      <c r="V30" s="89">
        <v>269.10000000000002</v>
      </c>
      <c r="W30" s="47"/>
      <c r="X30" s="47"/>
      <c r="Y30" s="47"/>
      <c r="Z30" s="71"/>
      <c r="AA30" s="3">
        <v>269.10000000000002</v>
      </c>
      <c r="AB30" s="72">
        <v>269.10000000000002</v>
      </c>
      <c r="AC30" s="47"/>
      <c r="AD30" s="71"/>
      <c r="AE30" s="4">
        <v>269.10000000000002</v>
      </c>
    </row>
    <row r="31" spans="4:31" ht="13.15" customHeight="1" x14ac:dyDescent="0.25">
      <c r="E31" s="77" t="s">
        <v>46</v>
      </c>
      <c r="F31" s="47"/>
      <c r="G31" s="47"/>
      <c r="H31" s="74"/>
      <c r="I31" s="92">
        <v>125.8</v>
      </c>
      <c r="J31" s="71"/>
      <c r="K31" s="92">
        <v>130.4</v>
      </c>
      <c r="L31" s="71"/>
      <c r="M31" s="92">
        <v>132.30000000000001</v>
      </c>
      <c r="N31" s="71"/>
      <c r="O31" s="92">
        <v>133.69999999999999</v>
      </c>
      <c r="P31" s="47"/>
      <c r="Q31" s="71"/>
      <c r="R31" s="92">
        <v>135.4</v>
      </c>
      <c r="S31" s="71"/>
      <c r="T31" s="92">
        <v>94.7</v>
      </c>
      <c r="U31" s="71"/>
      <c r="V31" s="92">
        <v>96.7</v>
      </c>
      <c r="W31" s="47"/>
      <c r="X31" s="47"/>
      <c r="Y31" s="47"/>
      <c r="Z31" s="71"/>
      <c r="AA31" s="9">
        <v>99.7</v>
      </c>
      <c r="AB31" s="78">
        <v>101.2</v>
      </c>
      <c r="AC31" s="47"/>
      <c r="AD31" s="71"/>
      <c r="AE31" s="10">
        <v>102.4</v>
      </c>
    </row>
    <row r="32" spans="4:31" ht="20.25" customHeight="1" x14ac:dyDescent="0.25">
      <c r="E32" s="73" t="s">
        <v>940</v>
      </c>
      <c r="F32" s="47"/>
      <c r="G32" s="47"/>
      <c r="H32" s="74"/>
      <c r="I32" s="90">
        <v>6.3</v>
      </c>
      <c r="J32" s="71"/>
      <c r="K32" s="90">
        <v>6.5</v>
      </c>
      <c r="L32" s="71"/>
      <c r="M32" s="90">
        <v>6.6</v>
      </c>
      <c r="N32" s="71"/>
      <c r="O32" s="90">
        <v>6.7</v>
      </c>
      <c r="P32" s="47"/>
      <c r="Q32" s="71"/>
      <c r="R32" s="90">
        <v>6.8</v>
      </c>
      <c r="S32" s="71"/>
      <c r="T32" s="90">
        <v>4.7</v>
      </c>
      <c r="U32" s="71"/>
      <c r="V32" s="90">
        <v>4.8</v>
      </c>
      <c r="W32" s="47"/>
      <c r="X32" s="47"/>
      <c r="Y32" s="47"/>
      <c r="Z32" s="71"/>
      <c r="AA32" s="5">
        <v>5</v>
      </c>
      <c r="AB32" s="75">
        <v>5.0999999999999996</v>
      </c>
      <c r="AC32" s="47"/>
      <c r="AD32" s="71"/>
      <c r="AE32" s="6">
        <v>5.0999999999999996</v>
      </c>
    </row>
    <row r="33" spans="5:31" ht="20.25" customHeight="1" x14ac:dyDescent="0.25">
      <c r="E33" s="73" t="s">
        <v>941</v>
      </c>
      <c r="F33" s="47"/>
      <c r="G33" s="47"/>
      <c r="H33" s="74"/>
      <c r="I33" s="90" t="s">
        <v>1078</v>
      </c>
      <c r="J33" s="71"/>
      <c r="K33" s="90" t="s">
        <v>1078</v>
      </c>
      <c r="L33" s="71"/>
      <c r="M33" s="90" t="s">
        <v>1078</v>
      </c>
      <c r="N33" s="71"/>
      <c r="O33" s="90" t="s">
        <v>1078</v>
      </c>
      <c r="P33" s="47"/>
      <c r="Q33" s="71"/>
      <c r="R33" s="90" t="s">
        <v>1078</v>
      </c>
      <c r="S33" s="71"/>
      <c r="T33" s="90" t="s">
        <v>1078</v>
      </c>
      <c r="U33" s="71"/>
      <c r="V33" s="90" t="s">
        <v>1078</v>
      </c>
      <c r="W33" s="47"/>
      <c r="X33" s="47"/>
      <c r="Y33" s="47"/>
      <c r="Z33" s="71"/>
      <c r="AA33" s="5" t="s">
        <v>1078</v>
      </c>
      <c r="AB33" s="75" t="s">
        <v>1078</v>
      </c>
      <c r="AC33" s="47"/>
      <c r="AD33" s="71"/>
      <c r="AE33" s="6" t="s">
        <v>1078</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gWQt4c0VC9F/ifnV6YiZ6aDvi7SbNOTUxwr99n+ECPxxr4k9yAQa7KV+WryDuEqUl/cZOQoulgze8PQiLqD7bA==" saltValue="BhKTrQA0vNj1MJY8s5E5z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54E97A09-3E12-4A01-9C5C-C6E9C520A8F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MARY - Maryborough BSP (132/66kV)</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1658</v>
      </c>
      <c r="J3" s="49"/>
      <c r="K3" s="49"/>
      <c r="L3" s="49"/>
      <c r="M3" s="49"/>
      <c r="N3" s="49"/>
      <c r="O3" s="49"/>
      <c r="P3" s="49"/>
      <c r="Q3" s="49"/>
      <c r="R3" s="49"/>
      <c r="S3" s="49"/>
      <c r="V3" s="51" t="s">
        <v>922</v>
      </c>
      <c r="W3" s="49"/>
      <c r="Y3" s="52" t="s">
        <v>1267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1659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1660</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1661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1662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v>
      </c>
      <c r="K26" s="71"/>
      <c r="L26" s="89">
        <v>15</v>
      </c>
      <c r="M26" s="71"/>
      <c r="N26" s="89">
        <v>15</v>
      </c>
      <c r="O26" s="71"/>
      <c r="P26" s="89">
        <v>15</v>
      </c>
      <c r="Q26" s="47"/>
      <c r="R26" s="71"/>
      <c r="S26" s="89">
        <v>15</v>
      </c>
      <c r="T26" s="71"/>
      <c r="U26" s="89">
        <v>15</v>
      </c>
      <c r="V26" s="71"/>
      <c r="W26" s="89">
        <v>15</v>
      </c>
      <c r="X26" s="47"/>
      <c r="Y26" s="47"/>
      <c r="Z26" s="47"/>
      <c r="AA26" s="71"/>
      <c r="AB26" s="3">
        <v>15</v>
      </c>
      <c r="AC26" s="72">
        <v>15</v>
      </c>
      <c r="AD26" s="47"/>
      <c r="AE26" s="71"/>
      <c r="AF26" s="4">
        <v>15</v>
      </c>
    </row>
    <row r="27" spans="4:32" ht="20.25" customHeight="1" x14ac:dyDescent="0.25">
      <c r="E27" s="73" t="s">
        <v>21</v>
      </c>
      <c r="F27" s="47"/>
      <c r="G27" s="47"/>
      <c r="H27" s="47"/>
      <c r="I27" s="74"/>
      <c r="J27" s="89">
        <v>0.2</v>
      </c>
      <c r="K27" s="71"/>
      <c r="L27" s="89">
        <v>0.2</v>
      </c>
      <c r="M27" s="71"/>
      <c r="N27" s="89">
        <v>0.2</v>
      </c>
      <c r="O27" s="71"/>
      <c r="P27" s="89">
        <v>0.2</v>
      </c>
      <c r="Q27" s="47"/>
      <c r="R27" s="71"/>
      <c r="S27" s="89">
        <v>0.2</v>
      </c>
      <c r="T27" s="71"/>
      <c r="U27" s="89">
        <v>2.8</v>
      </c>
      <c r="V27" s="71"/>
      <c r="W27" s="89">
        <v>2.8</v>
      </c>
      <c r="X27" s="47"/>
      <c r="Y27" s="47"/>
      <c r="Z27" s="47"/>
      <c r="AA27" s="71"/>
      <c r="AB27" s="3">
        <v>2.8</v>
      </c>
      <c r="AC27" s="72">
        <v>2.8</v>
      </c>
      <c r="AD27" s="47"/>
      <c r="AE27" s="71"/>
      <c r="AF27" s="4">
        <v>2.8</v>
      </c>
    </row>
    <row r="28" spans="4:32" ht="13.15" customHeight="1" x14ac:dyDescent="0.25">
      <c r="E28" s="73" t="s">
        <v>25</v>
      </c>
      <c r="F28" s="47"/>
      <c r="G28" s="47"/>
      <c r="H28" s="47"/>
      <c r="I28" s="74"/>
      <c r="J28" s="89">
        <v>7.6</v>
      </c>
      <c r="K28" s="71"/>
      <c r="L28" s="89">
        <v>7.7</v>
      </c>
      <c r="M28" s="71"/>
      <c r="N28" s="89">
        <v>7.8</v>
      </c>
      <c r="O28" s="71"/>
      <c r="P28" s="89">
        <v>7.9</v>
      </c>
      <c r="Q28" s="47"/>
      <c r="R28" s="71"/>
      <c r="S28" s="89">
        <v>7.9</v>
      </c>
      <c r="T28" s="71"/>
      <c r="U28" s="89">
        <v>4.5</v>
      </c>
      <c r="V28" s="71"/>
      <c r="W28" s="89">
        <v>4.5999999999999996</v>
      </c>
      <c r="X28" s="47"/>
      <c r="Y28" s="47"/>
      <c r="Z28" s="47"/>
      <c r="AA28" s="71"/>
      <c r="AB28" s="3">
        <v>4.5999999999999996</v>
      </c>
      <c r="AC28" s="72">
        <v>4.5999999999999996</v>
      </c>
      <c r="AD28" s="47"/>
      <c r="AE28" s="71"/>
      <c r="AF28" s="4">
        <v>4.7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0.99199999999999999</v>
      </c>
      <c r="K31" s="71"/>
      <c r="L31" s="91">
        <v>0.99199999999999999</v>
      </c>
      <c r="M31" s="71"/>
      <c r="N31" s="91">
        <v>0.99199999999999999</v>
      </c>
      <c r="O31" s="71"/>
      <c r="P31" s="91">
        <v>0.99199999999999999</v>
      </c>
      <c r="Q31" s="47"/>
      <c r="R31" s="71"/>
      <c r="S31" s="91">
        <v>0.99199999999999999</v>
      </c>
      <c r="T31" s="71"/>
      <c r="U31" s="91">
        <v>0.998</v>
      </c>
      <c r="V31" s="71"/>
      <c r="W31" s="91">
        <v>0.998</v>
      </c>
      <c r="X31" s="47"/>
      <c r="Y31" s="47"/>
      <c r="Z31" s="47"/>
      <c r="AA31" s="71"/>
      <c r="AB31" s="7">
        <v>0.998</v>
      </c>
      <c r="AC31" s="76">
        <v>0.998</v>
      </c>
      <c r="AD31" s="47"/>
      <c r="AE31" s="71"/>
      <c r="AF31" s="8">
        <v>0.998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6.5</v>
      </c>
      <c r="K33" s="71"/>
      <c r="L33" s="92">
        <v>6.5</v>
      </c>
      <c r="M33" s="71"/>
      <c r="N33" s="92">
        <v>6.6</v>
      </c>
      <c r="O33" s="71"/>
      <c r="P33" s="92">
        <v>6.7</v>
      </c>
      <c r="Q33" s="47"/>
      <c r="R33" s="71"/>
      <c r="S33" s="92">
        <v>6.7</v>
      </c>
      <c r="T33" s="71"/>
      <c r="U33" s="92">
        <v>4.4000000000000004</v>
      </c>
      <c r="V33" s="71"/>
      <c r="W33" s="92">
        <v>4.4000000000000004</v>
      </c>
      <c r="X33" s="47"/>
      <c r="Y33" s="47"/>
      <c r="Z33" s="47"/>
      <c r="AA33" s="71"/>
      <c r="AB33" s="9">
        <v>4.5</v>
      </c>
      <c r="AC33" s="78">
        <v>4.5</v>
      </c>
      <c r="AD33" s="47"/>
      <c r="AE33" s="71"/>
      <c r="AF33" s="10">
        <v>4.5999999999999996</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1433</v>
      </c>
      <c r="K35" s="71"/>
      <c r="L35" s="90" t="s">
        <v>1433</v>
      </c>
      <c r="M35" s="71"/>
      <c r="N35" s="90" t="s">
        <v>1433</v>
      </c>
      <c r="O35" s="71"/>
      <c r="P35" s="90" t="s">
        <v>1433</v>
      </c>
      <c r="Q35" s="47"/>
      <c r="R35" s="71"/>
      <c r="S35" s="90" t="s">
        <v>1433</v>
      </c>
      <c r="T35" s="71"/>
      <c r="U35" s="90" t="s">
        <v>1433</v>
      </c>
      <c r="V35" s="71"/>
      <c r="W35" s="90" t="s">
        <v>1433</v>
      </c>
      <c r="X35" s="47"/>
      <c r="Y35" s="47"/>
      <c r="Z35" s="47"/>
      <c r="AA35" s="71"/>
      <c r="AB35" s="5" t="s">
        <v>1433</v>
      </c>
      <c r="AC35" s="75" t="s">
        <v>1433</v>
      </c>
      <c r="AD35" s="47"/>
      <c r="AE35" s="71"/>
      <c r="AF35" s="6" t="s">
        <v>1433</v>
      </c>
    </row>
    <row r="36" spans="5:32" ht="13.15" customHeight="1" x14ac:dyDescent="0.25">
      <c r="E36" s="73" t="s">
        <v>58</v>
      </c>
      <c r="F36" s="47"/>
      <c r="G36" s="47"/>
      <c r="H36" s="47"/>
      <c r="I36" s="74"/>
      <c r="J36" s="89">
        <v>6.5</v>
      </c>
      <c r="K36" s="71"/>
      <c r="L36" s="89">
        <v>6.5</v>
      </c>
      <c r="M36" s="71"/>
      <c r="N36" s="89">
        <v>6.6</v>
      </c>
      <c r="O36" s="71"/>
      <c r="P36" s="89">
        <v>6.7</v>
      </c>
      <c r="Q36" s="47"/>
      <c r="R36" s="71"/>
      <c r="S36" s="89">
        <v>6.7</v>
      </c>
      <c r="T36" s="71"/>
      <c r="U36" s="89">
        <v>4.4000000000000004</v>
      </c>
      <c r="V36" s="71"/>
      <c r="W36" s="89">
        <v>4.4000000000000004</v>
      </c>
      <c r="X36" s="47"/>
      <c r="Y36" s="47"/>
      <c r="Z36" s="47"/>
      <c r="AA36" s="71"/>
      <c r="AB36" s="3">
        <v>4.5</v>
      </c>
      <c r="AC36" s="72">
        <v>4.5</v>
      </c>
      <c r="AD36" s="47"/>
      <c r="AE36" s="71"/>
      <c r="AF36" s="4">
        <v>4.5999999999999996</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3.4</v>
      </c>
      <c r="K39" s="71"/>
      <c r="L39" s="89">
        <v>3.4</v>
      </c>
      <c r="M39" s="71"/>
      <c r="N39" s="89">
        <v>3.4</v>
      </c>
      <c r="O39" s="71"/>
      <c r="P39" s="89">
        <v>3.4</v>
      </c>
      <c r="Q39" s="47"/>
      <c r="R39" s="71"/>
      <c r="S39" s="89">
        <v>3.4</v>
      </c>
      <c r="T39" s="71"/>
      <c r="U39" s="89">
        <v>3.4</v>
      </c>
      <c r="V39" s="71"/>
      <c r="W39" s="89">
        <v>3.4</v>
      </c>
      <c r="X39" s="47"/>
      <c r="Y39" s="47"/>
      <c r="Z39" s="47"/>
      <c r="AA39" s="71"/>
      <c r="AB39" s="3">
        <v>3.4</v>
      </c>
      <c r="AC39" s="72">
        <v>3.4</v>
      </c>
      <c r="AD39" s="47"/>
      <c r="AE39" s="71"/>
      <c r="AF39" s="4">
        <v>3.4</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2.7999999523162802</v>
      </c>
      <c r="K42" s="71"/>
      <c r="L42" s="89">
        <v>2.7999999523162802</v>
      </c>
      <c r="M42" s="71"/>
      <c r="N42" s="89">
        <v>2.7999999523162802</v>
      </c>
      <c r="O42" s="71"/>
      <c r="P42" s="89">
        <v>2.7999999523162802</v>
      </c>
      <c r="Q42" s="47"/>
      <c r="R42" s="71"/>
      <c r="S42" s="89">
        <v>2.7999999523162802</v>
      </c>
      <c r="T42" s="71"/>
      <c r="U42" s="89">
        <v>2.7999999523162802</v>
      </c>
      <c r="V42" s="71"/>
      <c r="W42" s="89">
        <v>2.7999999523162802</v>
      </c>
      <c r="X42" s="47"/>
      <c r="Y42" s="47"/>
      <c r="Z42" s="47"/>
      <c r="AA42" s="71"/>
      <c r="AB42" s="3">
        <v>2.7999999523162802</v>
      </c>
      <c r="AC42" s="72">
        <v>2.7999999523162802</v>
      </c>
      <c r="AD42" s="47"/>
      <c r="AE42" s="71"/>
      <c r="AF42" s="4">
        <v>2.7999999523162802</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wDIrZbw9F0E40pMk1k88ooQwWztqLEe9kYv8/iFkReuxlNTAAvebu04eD4ZhBRVurE8p7+JAp8kpwKm/h5yDQ==" saltValue="PGY9TPzXT3p5Dv1oenWut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4038333-1359-4889-92E3-A9D2DC4E50E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MASO - Marian South (66/11kV)</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1663</v>
      </c>
      <c r="J3" s="49"/>
      <c r="K3" s="49"/>
      <c r="L3" s="49"/>
      <c r="M3" s="49"/>
      <c r="N3" s="49"/>
      <c r="O3" s="49"/>
      <c r="P3" s="49"/>
      <c r="Q3" s="49"/>
      <c r="R3" s="49"/>
      <c r="S3" s="49"/>
      <c r="V3" s="51" t="s">
        <v>922</v>
      </c>
      <c r="W3" s="49"/>
      <c r="Y3" s="52" t="s">
        <v>1267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1664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1665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1666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15.1</v>
      </c>
      <c r="K26" s="71"/>
      <c r="L26" s="89">
        <v>15.1</v>
      </c>
      <c r="M26" s="71"/>
      <c r="N26" s="89">
        <v>15.1</v>
      </c>
      <c r="O26" s="71"/>
      <c r="P26" s="89">
        <v>15.1</v>
      </c>
      <c r="Q26" s="47"/>
      <c r="R26" s="71"/>
      <c r="S26" s="89">
        <v>15.1</v>
      </c>
      <c r="T26" s="71"/>
      <c r="U26" s="89">
        <v>15.1</v>
      </c>
      <c r="V26" s="71"/>
      <c r="W26" s="89">
        <v>15.1</v>
      </c>
      <c r="X26" s="47"/>
      <c r="Y26" s="47"/>
      <c r="Z26" s="47"/>
      <c r="AA26" s="71"/>
      <c r="AB26" s="3">
        <v>15.1</v>
      </c>
      <c r="AC26" s="72">
        <v>15.1</v>
      </c>
      <c r="AD26" s="47"/>
      <c r="AE26" s="71"/>
      <c r="AF26" s="4">
        <v>15.1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v>
      </c>
      <c r="K28" s="71"/>
      <c r="L28" s="89">
        <v>4.0999999999999996</v>
      </c>
      <c r="M28" s="71"/>
      <c r="N28" s="89">
        <v>4.0999999999999996</v>
      </c>
      <c r="O28" s="71"/>
      <c r="P28" s="89">
        <v>4.2</v>
      </c>
      <c r="Q28" s="47"/>
      <c r="R28" s="71"/>
      <c r="S28" s="89">
        <v>4.3</v>
      </c>
      <c r="T28" s="71"/>
      <c r="U28" s="89">
        <v>2.6</v>
      </c>
      <c r="V28" s="71"/>
      <c r="W28" s="89">
        <v>2.6</v>
      </c>
      <c r="X28" s="47"/>
      <c r="Y28" s="47"/>
      <c r="Z28" s="47"/>
      <c r="AA28" s="71"/>
      <c r="AB28" s="3">
        <v>2.7</v>
      </c>
      <c r="AC28" s="72">
        <v>2.7</v>
      </c>
      <c r="AD28" s="47"/>
      <c r="AE28" s="71"/>
      <c r="AF28" s="4">
        <v>2.8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0.98099999999999998</v>
      </c>
      <c r="K31" s="71"/>
      <c r="L31" s="91">
        <v>0.98099999999999998</v>
      </c>
      <c r="M31" s="71"/>
      <c r="N31" s="91">
        <v>0.98099999999999998</v>
      </c>
      <c r="O31" s="71"/>
      <c r="P31" s="91">
        <v>0.98099999999999998</v>
      </c>
      <c r="Q31" s="47"/>
      <c r="R31" s="71"/>
      <c r="S31" s="91">
        <v>0.98099999999999998</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7.9</v>
      </c>
      <c r="K32" s="71"/>
      <c r="L32" s="89">
        <v>7.9</v>
      </c>
      <c r="M32" s="71"/>
      <c r="N32" s="89">
        <v>7.9</v>
      </c>
      <c r="O32" s="71"/>
      <c r="P32" s="89">
        <v>7.9</v>
      </c>
      <c r="Q32" s="47"/>
      <c r="R32" s="71"/>
      <c r="S32" s="89">
        <v>7.9</v>
      </c>
      <c r="T32" s="71"/>
      <c r="U32" s="89">
        <v>8.1999999999999993</v>
      </c>
      <c r="V32" s="71"/>
      <c r="W32" s="89">
        <v>8.1999999999999993</v>
      </c>
      <c r="X32" s="47"/>
      <c r="Y32" s="47"/>
      <c r="Z32" s="47"/>
      <c r="AA32" s="71"/>
      <c r="AB32" s="3">
        <v>8.1999999999999993</v>
      </c>
      <c r="AC32" s="72">
        <v>8.1999999999999993</v>
      </c>
      <c r="AD32" s="47"/>
      <c r="AE32" s="71"/>
      <c r="AF32" s="4">
        <v>8.1999999999999993</v>
      </c>
    </row>
    <row r="33" spans="5:32" ht="13.15" customHeight="1" x14ac:dyDescent="0.25">
      <c r="E33" s="77" t="s">
        <v>46</v>
      </c>
      <c r="F33" s="47"/>
      <c r="G33" s="47"/>
      <c r="H33" s="47"/>
      <c r="I33" s="74"/>
      <c r="J33" s="92">
        <v>3.7</v>
      </c>
      <c r="K33" s="71"/>
      <c r="L33" s="92">
        <v>3.8</v>
      </c>
      <c r="M33" s="71"/>
      <c r="N33" s="92">
        <v>3.8</v>
      </c>
      <c r="O33" s="71"/>
      <c r="P33" s="92">
        <v>3.9</v>
      </c>
      <c r="Q33" s="47"/>
      <c r="R33" s="71"/>
      <c r="S33" s="92">
        <v>4</v>
      </c>
      <c r="T33" s="71"/>
      <c r="U33" s="92">
        <v>2.5</v>
      </c>
      <c r="V33" s="71"/>
      <c r="W33" s="92">
        <v>2.6</v>
      </c>
      <c r="X33" s="47"/>
      <c r="Y33" s="47"/>
      <c r="Z33" s="47"/>
      <c r="AA33" s="71"/>
      <c r="AB33" s="9">
        <v>2.6</v>
      </c>
      <c r="AC33" s="78">
        <v>2.6</v>
      </c>
      <c r="AD33" s="47"/>
      <c r="AE33" s="71"/>
      <c r="AF33" s="10">
        <v>2.7</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1000</v>
      </c>
      <c r="K35" s="71"/>
      <c r="L35" s="90" t="s">
        <v>1000</v>
      </c>
      <c r="M35" s="71"/>
      <c r="N35" s="90" t="s">
        <v>1000</v>
      </c>
      <c r="O35" s="71"/>
      <c r="P35" s="90" t="s">
        <v>1000</v>
      </c>
      <c r="Q35" s="47"/>
      <c r="R35" s="71"/>
      <c r="S35" s="90" t="s">
        <v>1000</v>
      </c>
      <c r="T35" s="71"/>
      <c r="U35" s="90" t="s">
        <v>1000</v>
      </c>
      <c r="V35" s="71"/>
      <c r="W35" s="90" t="s">
        <v>1000</v>
      </c>
      <c r="X35" s="47"/>
      <c r="Y35" s="47"/>
      <c r="Z35" s="47"/>
      <c r="AA35" s="71"/>
      <c r="AB35" s="5" t="s">
        <v>1000</v>
      </c>
      <c r="AC35" s="75" t="s">
        <v>1000</v>
      </c>
      <c r="AD35" s="47"/>
      <c r="AE35" s="71"/>
      <c r="AF35" s="6" t="s">
        <v>1000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n4wEj3g3nzv106JtWvFld8IDp2Mpvhm75FnYHJEsk3Pg7/1xL4Smo4obQ2Hh2OQk1QsHCWN0y0TMRYprtUXNAw==" saltValue="/4A9Df+uqK1G6nCT2EX59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46447EA-744B-4718-A05F-E2E2F9332B2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MCCR - McKinley Creek (66/11kV)</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1667</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1668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1669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1670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15.9</v>
      </c>
      <c r="K26" s="71"/>
      <c r="L26" s="89">
        <v>15.9</v>
      </c>
      <c r="M26" s="71"/>
      <c r="N26" s="89">
        <v>15.9</v>
      </c>
      <c r="O26" s="71"/>
      <c r="P26" s="89">
        <v>15.9</v>
      </c>
      <c r="Q26" s="47"/>
      <c r="R26" s="71"/>
      <c r="S26" s="89">
        <v>15.9</v>
      </c>
      <c r="T26" s="71"/>
      <c r="U26" s="89">
        <v>17.3</v>
      </c>
      <c r="V26" s="71"/>
      <c r="W26" s="89">
        <v>17.3</v>
      </c>
      <c r="X26" s="47"/>
      <c r="Y26" s="47"/>
      <c r="Z26" s="47"/>
      <c r="AA26" s="71"/>
      <c r="AB26" s="3">
        <v>17.3</v>
      </c>
      <c r="AC26" s="72">
        <v>17.3</v>
      </c>
      <c r="AD26" s="47"/>
      <c r="AE26" s="71"/>
      <c r="AF26" s="4">
        <v>17.3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9.6999999999999993</v>
      </c>
      <c r="K28" s="71"/>
      <c r="L28" s="89">
        <v>9.8000000000000007</v>
      </c>
      <c r="M28" s="71"/>
      <c r="N28" s="89">
        <v>9.9</v>
      </c>
      <c r="O28" s="71"/>
      <c r="P28" s="89">
        <v>10</v>
      </c>
      <c r="Q28" s="47"/>
      <c r="R28" s="71"/>
      <c r="S28" s="89">
        <v>10.1</v>
      </c>
      <c r="T28" s="71"/>
      <c r="U28" s="89">
        <v>8.6999999999999993</v>
      </c>
      <c r="V28" s="71"/>
      <c r="W28" s="89">
        <v>8.6999999999999993</v>
      </c>
      <c r="X28" s="47"/>
      <c r="Y28" s="47"/>
      <c r="Z28" s="47"/>
      <c r="AA28" s="71"/>
      <c r="AB28" s="3">
        <v>8.6999999999999993</v>
      </c>
      <c r="AC28" s="72">
        <v>8.8000000000000007</v>
      </c>
      <c r="AD28" s="47"/>
      <c r="AE28" s="71"/>
      <c r="AF28" s="4">
        <v>8.9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0.98699999999999999</v>
      </c>
      <c r="K31" s="71"/>
      <c r="L31" s="91">
        <v>0.98699999999999999</v>
      </c>
      <c r="M31" s="71"/>
      <c r="N31" s="91">
        <v>0.98699999999999999</v>
      </c>
      <c r="O31" s="71"/>
      <c r="P31" s="91">
        <v>0.98699999999999999</v>
      </c>
      <c r="Q31" s="47"/>
      <c r="R31" s="71"/>
      <c r="S31" s="91">
        <v>0.98699999999999999</v>
      </c>
      <c r="T31" s="71"/>
      <c r="U31" s="91">
        <v>0.98199999999999998</v>
      </c>
      <c r="V31" s="71"/>
      <c r="W31" s="91">
        <v>0.98199999999999998</v>
      </c>
      <c r="X31" s="47"/>
      <c r="Y31" s="47"/>
      <c r="Z31" s="47"/>
      <c r="AA31" s="71"/>
      <c r="AB31" s="7">
        <v>0.98199999999999998</v>
      </c>
      <c r="AC31" s="76">
        <v>0.98199999999999998</v>
      </c>
      <c r="AD31" s="47"/>
      <c r="AE31" s="71"/>
      <c r="AF31" s="8">
        <v>0.98199999999999998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9.6</v>
      </c>
      <c r="K33" s="71"/>
      <c r="L33" s="92">
        <v>9.6</v>
      </c>
      <c r="M33" s="71"/>
      <c r="N33" s="92">
        <v>9.6999999999999993</v>
      </c>
      <c r="O33" s="71"/>
      <c r="P33" s="92">
        <v>9.8000000000000007</v>
      </c>
      <c r="Q33" s="47"/>
      <c r="R33" s="71"/>
      <c r="S33" s="92">
        <v>9.9</v>
      </c>
      <c r="T33" s="71"/>
      <c r="U33" s="92">
        <v>8.3000000000000007</v>
      </c>
      <c r="V33" s="71"/>
      <c r="W33" s="92">
        <v>8.3000000000000007</v>
      </c>
      <c r="X33" s="47"/>
      <c r="Y33" s="47"/>
      <c r="Z33" s="47"/>
      <c r="AA33" s="71"/>
      <c r="AB33" s="9">
        <v>8.3000000000000007</v>
      </c>
      <c r="AC33" s="78">
        <v>8.4</v>
      </c>
      <c r="AD33" s="47"/>
      <c r="AE33" s="71"/>
      <c r="AF33" s="10">
        <v>8.5</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1179</v>
      </c>
      <c r="K35" s="71"/>
      <c r="L35" s="90" t="s">
        <v>1179</v>
      </c>
      <c r="M35" s="71"/>
      <c r="N35" s="90" t="s">
        <v>1179</v>
      </c>
      <c r="O35" s="71"/>
      <c r="P35" s="90" t="s">
        <v>1179</v>
      </c>
      <c r="Q35" s="47"/>
      <c r="R35" s="71"/>
      <c r="S35" s="90" t="s">
        <v>1179</v>
      </c>
      <c r="T35" s="71"/>
      <c r="U35" s="90" t="s">
        <v>1179</v>
      </c>
      <c r="V35" s="71"/>
      <c r="W35" s="90" t="s">
        <v>1179</v>
      </c>
      <c r="X35" s="47"/>
      <c r="Y35" s="47"/>
      <c r="Z35" s="47"/>
      <c r="AA35" s="71"/>
      <c r="AB35" s="5" t="s">
        <v>1179</v>
      </c>
      <c r="AC35" s="75" t="s">
        <v>1179</v>
      </c>
      <c r="AD35" s="47"/>
      <c r="AE35" s="71"/>
      <c r="AF35" s="6" t="s">
        <v>1179</v>
      </c>
    </row>
    <row r="36" spans="5:32" ht="13.15" customHeight="1" x14ac:dyDescent="0.25">
      <c r="E36" s="73" t="s">
        <v>58</v>
      </c>
      <c r="F36" s="47"/>
      <c r="G36" s="47"/>
      <c r="H36" s="47"/>
      <c r="I36" s="74"/>
      <c r="J36" s="89">
        <v>9.6</v>
      </c>
      <c r="K36" s="71"/>
      <c r="L36" s="89">
        <v>9.6</v>
      </c>
      <c r="M36" s="71"/>
      <c r="N36" s="89">
        <v>9.6999999999999993</v>
      </c>
      <c r="O36" s="71"/>
      <c r="P36" s="89">
        <v>9.8000000000000007</v>
      </c>
      <c r="Q36" s="47"/>
      <c r="R36" s="71"/>
      <c r="S36" s="89">
        <v>9.9</v>
      </c>
      <c r="T36" s="71"/>
      <c r="U36" s="89">
        <v>8.3000000000000007</v>
      </c>
      <c r="V36" s="71"/>
      <c r="W36" s="89">
        <v>8.3000000000000007</v>
      </c>
      <c r="X36" s="47"/>
      <c r="Y36" s="47"/>
      <c r="Z36" s="47"/>
      <c r="AA36" s="71"/>
      <c r="AB36" s="3">
        <v>8.3000000000000007</v>
      </c>
      <c r="AC36" s="72">
        <v>8.4</v>
      </c>
      <c r="AD36" s="47"/>
      <c r="AE36" s="71"/>
      <c r="AF36" s="4">
        <v>8.5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11.2</v>
      </c>
      <c r="K38" s="71"/>
      <c r="L38" s="89">
        <v>11.2</v>
      </c>
      <c r="M38" s="71"/>
      <c r="N38" s="89">
        <v>11.2</v>
      </c>
      <c r="O38" s="71"/>
      <c r="P38" s="89">
        <v>11.2</v>
      </c>
      <c r="Q38" s="47"/>
      <c r="R38" s="71"/>
      <c r="S38" s="89">
        <v>11.2</v>
      </c>
      <c r="T38" s="71"/>
      <c r="U38" s="89">
        <v>11.2</v>
      </c>
      <c r="V38" s="71"/>
      <c r="W38" s="89">
        <v>11.2</v>
      </c>
      <c r="X38" s="47"/>
      <c r="Y38" s="47"/>
      <c r="Z38" s="47"/>
      <c r="AA38" s="71"/>
      <c r="AB38" s="3">
        <v>11.2</v>
      </c>
      <c r="AC38" s="72">
        <v>11.2</v>
      </c>
      <c r="AD38" s="47"/>
      <c r="AE38" s="71"/>
      <c r="AF38" s="4">
        <v>11.2</v>
      </c>
    </row>
    <row r="39" spans="5:32" x14ac:dyDescent="0.25">
      <c r="E39" s="73" t="s">
        <v>70</v>
      </c>
      <c r="F39" s="47"/>
      <c r="G39" s="47"/>
      <c r="H39" s="47"/>
      <c r="I39" s="74"/>
      <c r="J39" s="89">
        <v>2</v>
      </c>
      <c r="K39" s="71"/>
      <c r="L39" s="89">
        <v>2</v>
      </c>
      <c r="M39" s="71"/>
      <c r="N39" s="89">
        <v>2</v>
      </c>
      <c r="O39" s="71"/>
      <c r="P39" s="89">
        <v>2</v>
      </c>
      <c r="Q39" s="47"/>
      <c r="R39" s="71"/>
      <c r="S39" s="89">
        <v>2</v>
      </c>
      <c r="T39" s="71"/>
      <c r="U39" s="89">
        <v>2</v>
      </c>
      <c r="V39" s="71"/>
      <c r="W39" s="89">
        <v>2</v>
      </c>
      <c r="X39" s="47"/>
      <c r="Y39" s="47"/>
      <c r="Z39" s="47"/>
      <c r="AA39" s="71"/>
      <c r="AB39" s="3">
        <v>2</v>
      </c>
      <c r="AC39" s="72">
        <v>2</v>
      </c>
      <c r="AD39" s="47"/>
      <c r="AE39" s="71"/>
      <c r="AF39" s="4">
        <v>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nJRmuw/bLEZi7ib8UKzJL91f8FVFhuDOanrs81ke1GtDgJ8anxwfNZEDirHsabe5Lwo45Ff3xAtlIP2eAcAwwA==" saltValue="o4dfaHzroQb0CyEx8xYU0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B23215F-319A-4FFA-938D-FA9D717571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MEAD - Meadowvale (66/11kV)</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AJ52"/>
  <sheetViews>
    <sheetView showGridLines="0" topLeftCell="A31" workbookViewId="0">
      <selection activeCell="E52" sqref="E52"/>
    </sheetView>
  </sheetViews>
  <sheetFormatPr defaultRowHeight="15" x14ac:dyDescent="0.25"/>
  <cols>
    <col min="1" max="2" width="0.140625" customWidth="1"/>
    <col min="3" max="4" width="0" hidden="1" customWidth="1"/>
    <col min="5" max="5" width="13.28515625" customWidth="1"/>
    <col min="6" max="6" width="0.140625" customWidth="1"/>
    <col min="7" max="7" width="0.7109375" customWidth="1"/>
    <col min="8"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1671</v>
      </c>
      <c r="J3" s="49"/>
      <c r="K3" s="49"/>
      <c r="L3" s="49"/>
      <c r="M3" s="49"/>
      <c r="N3" s="49"/>
      <c r="O3" s="49"/>
      <c r="P3" s="49"/>
      <c r="Q3" s="49"/>
      <c r="R3" s="49"/>
      <c r="S3" s="49"/>
      <c r="V3" s="51" t="s">
        <v>922</v>
      </c>
      <c r="W3" s="49"/>
      <c r="Y3" s="52" t="s">
        <v>1672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1673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1674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1675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v>
      </c>
      <c r="K26" s="71"/>
      <c r="L26" s="89">
        <v>1</v>
      </c>
      <c r="M26" s="71"/>
      <c r="N26" s="89">
        <v>1</v>
      </c>
      <c r="O26" s="71"/>
      <c r="P26" s="89">
        <v>1</v>
      </c>
      <c r="Q26" s="47"/>
      <c r="R26" s="71"/>
      <c r="S26" s="89">
        <v>1</v>
      </c>
      <c r="T26" s="71"/>
      <c r="U26" s="89">
        <v>1.1000000000000001</v>
      </c>
      <c r="V26" s="71"/>
      <c r="W26" s="89">
        <v>1.1000000000000001</v>
      </c>
      <c r="X26" s="47"/>
      <c r="Y26" s="47"/>
      <c r="Z26" s="47"/>
      <c r="AA26" s="71"/>
      <c r="AB26" s="3">
        <v>1.1000000000000001</v>
      </c>
      <c r="AC26" s="72">
        <v>1.1000000000000001</v>
      </c>
      <c r="AD26" s="47"/>
      <c r="AE26" s="71"/>
      <c r="AF26" s="4">
        <v>1.1000000000000001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v>
      </c>
      <c r="K28" s="71"/>
      <c r="L28" s="89">
        <v>1</v>
      </c>
      <c r="M28" s="71"/>
      <c r="N28" s="89">
        <v>1.1000000000000001</v>
      </c>
      <c r="O28" s="71"/>
      <c r="P28" s="89">
        <v>1.1000000000000001</v>
      </c>
      <c r="Q28" s="47"/>
      <c r="R28" s="71"/>
      <c r="S28" s="89">
        <v>1.1000000000000001</v>
      </c>
      <c r="T28" s="71"/>
      <c r="U28" s="89">
        <v>0.8</v>
      </c>
      <c r="V28" s="71"/>
      <c r="W28" s="89">
        <v>0.8</v>
      </c>
      <c r="X28" s="47"/>
      <c r="Y28" s="47"/>
      <c r="Z28" s="47"/>
      <c r="AA28" s="71"/>
      <c r="AB28" s="3">
        <v>0.8</v>
      </c>
      <c r="AC28" s="72">
        <v>0.8</v>
      </c>
      <c r="AD28" s="47"/>
      <c r="AE28" s="71"/>
      <c r="AF28" s="4">
        <v>0.8</v>
      </c>
    </row>
    <row r="29" spans="4:32" ht="13.15" customHeight="1" x14ac:dyDescent="0.25">
      <c r="E29" s="73" t="s">
        <v>29</v>
      </c>
      <c r="F29" s="47"/>
      <c r="G29" s="47"/>
      <c r="H29" s="47"/>
      <c r="I29" s="74"/>
      <c r="J29" s="90"/>
      <c r="K29" s="71"/>
      <c r="L29" s="90"/>
      <c r="M29" s="71"/>
      <c r="N29" s="89">
        <v>0.1</v>
      </c>
      <c r="O29" s="71"/>
      <c r="P29" s="89">
        <v>0.1</v>
      </c>
      <c r="Q29" s="47"/>
      <c r="R29" s="71"/>
      <c r="S29" s="89">
        <v>0.1</v>
      </c>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89">
        <v>0.1</v>
      </c>
      <c r="O30" s="71"/>
      <c r="P30" s="89">
        <v>0.1</v>
      </c>
      <c r="Q30" s="47"/>
      <c r="R30" s="71"/>
      <c r="S30" s="89">
        <v>0.1</v>
      </c>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0.9</v>
      </c>
      <c r="K33" s="71"/>
      <c r="L33" s="92">
        <v>0.9</v>
      </c>
      <c r="M33" s="71"/>
      <c r="N33" s="92">
        <v>0.9</v>
      </c>
      <c r="O33" s="71"/>
      <c r="P33" s="92">
        <v>0.9</v>
      </c>
      <c r="Q33" s="47"/>
      <c r="R33" s="71"/>
      <c r="S33" s="92">
        <v>0.9</v>
      </c>
      <c r="T33" s="71"/>
      <c r="U33" s="92">
        <v>0.7</v>
      </c>
      <c r="V33" s="71"/>
      <c r="W33" s="92">
        <v>0.7</v>
      </c>
      <c r="X33" s="47"/>
      <c r="Y33" s="47"/>
      <c r="Z33" s="47"/>
      <c r="AA33" s="71"/>
      <c r="AB33" s="9">
        <v>0.7</v>
      </c>
      <c r="AC33" s="78">
        <v>0.7</v>
      </c>
      <c r="AD33" s="47"/>
      <c r="AE33" s="71"/>
      <c r="AF33" s="10">
        <v>0.7</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1437</v>
      </c>
      <c r="K35" s="71"/>
      <c r="L35" s="90" t="s">
        <v>1437</v>
      </c>
      <c r="M35" s="71"/>
      <c r="N35" s="90" t="s">
        <v>1437</v>
      </c>
      <c r="O35" s="71"/>
      <c r="P35" s="90" t="s">
        <v>1437</v>
      </c>
      <c r="Q35" s="47"/>
      <c r="R35" s="71"/>
      <c r="S35" s="90" t="s">
        <v>1437</v>
      </c>
      <c r="T35" s="71"/>
      <c r="U35" s="90" t="s">
        <v>1437</v>
      </c>
      <c r="V35" s="71"/>
      <c r="W35" s="90" t="s">
        <v>1437</v>
      </c>
      <c r="X35" s="47"/>
      <c r="Y35" s="47"/>
      <c r="Z35" s="47"/>
      <c r="AA35" s="71"/>
      <c r="AB35" s="5" t="s">
        <v>1437</v>
      </c>
      <c r="AC35" s="75" t="s">
        <v>1437</v>
      </c>
      <c r="AD35" s="47"/>
      <c r="AE35" s="71"/>
      <c r="AF35" s="6" t="s">
        <v>1437</v>
      </c>
    </row>
    <row r="36" spans="5:32" ht="13.15" customHeight="1" x14ac:dyDescent="0.25">
      <c r="E36" s="73" t="s">
        <v>58</v>
      </c>
      <c r="F36" s="47"/>
      <c r="G36" s="47"/>
      <c r="H36" s="47"/>
      <c r="I36" s="74"/>
      <c r="J36" s="89">
        <v>0.9</v>
      </c>
      <c r="K36" s="71"/>
      <c r="L36" s="89">
        <v>0.9</v>
      </c>
      <c r="M36" s="71"/>
      <c r="N36" s="89">
        <v>0.9</v>
      </c>
      <c r="O36" s="71"/>
      <c r="P36" s="89">
        <v>0.9</v>
      </c>
      <c r="Q36" s="47"/>
      <c r="R36" s="71"/>
      <c r="S36" s="89">
        <v>0.9</v>
      </c>
      <c r="T36" s="71"/>
      <c r="U36" s="89">
        <v>0.7</v>
      </c>
      <c r="V36" s="71"/>
      <c r="W36" s="89">
        <v>0.7</v>
      </c>
      <c r="X36" s="47"/>
      <c r="Y36" s="47"/>
      <c r="Z36" s="47"/>
      <c r="AA36" s="71"/>
      <c r="AB36" s="3">
        <v>0.7</v>
      </c>
      <c r="AC36" s="72">
        <v>0.7</v>
      </c>
      <c r="AD36" s="47"/>
      <c r="AE36" s="71"/>
      <c r="AF36" s="4">
        <v>0.7</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107" t="s">
        <v>1533</v>
      </c>
      <c r="O46" s="80"/>
      <c r="P46" s="107" t="s">
        <v>1533</v>
      </c>
      <c r="Q46" s="87"/>
      <c r="R46" s="80"/>
      <c r="S46" s="107" t="s">
        <v>1533</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s="32" customFormat="1" ht="22.5" customHeight="1" x14ac:dyDescent="0.2">
      <c r="E48" s="33" t="s">
        <v>1676</v>
      </c>
    </row>
    <row r="49" spans="5:15" ht="18" customHeight="1" x14ac:dyDescent="0.25"/>
    <row r="50" spans="5:15" ht="0.6" customHeight="1" x14ac:dyDescent="0.25"/>
    <row r="51" spans="5:15" ht="0" hidden="1" customHeight="1" x14ac:dyDescent="0.25"/>
    <row r="52" spans="5:15" ht="15" customHeight="1" x14ac:dyDescent="0.25">
      <c r="E52" s="30" t="s">
        <v>945</v>
      </c>
      <c r="O52" s="32"/>
    </row>
  </sheetData>
  <sheetProtection algorithmName="SHA-512" hashValue="HVkN1Ovq9+nY0tVxzr3O4rhIj16bZTh9p32E/n7rRe2YsuDWIplrwc3lkA8VZsUOKMc8NAYnXp6o7q1Sqgd97g==" saltValue="fwlUVkaLP7Q4t1/97pb/0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2" location="'INDEX'!A1" display="Return to Index" xr:uid="{691B74BD-2048-4560-9B6E-0DABAE87122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MEAN - Meandarra (33/22kV)</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1677</v>
      </c>
      <c r="J3" s="49"/>
      <c r="K3" s="49"/>
      <c r="L3" s="49"/>
      <c r="M3" s="49"/>
      <c r="N3" s="49"/>
      <c r="O3" s="49"/>
      <c r="P3" s="49"/>
      <c r="Q3" s="49"/>
      <c r="R3" s="49"/>
      <c r="S3" s="49"/>
      <c r="V3" s="51" t="s">
        <v>922</v>
      </c>
      <c r="W3" s="49"/>
      <c r="Y3" s="52" t="s">
        <v>1084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1678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1679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1680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8.1</v>
      </c>
      <c r="K26" s="71"/>
      <c r="L26" s="89">
        <v>8.1</v>
      </c>
      <c r="M26" s="71"/>
      <c r="N26" s="89">
        <v>8.1</v>
      </c>
      <c r="O26" s="71"/>
      <c r="P26" s="89">
        <v>8.1</v>
      </c>
      <c r="Q26" s="47"/>
      <c r="R26" s="71"/>
      <c r="S26" s="89">
        <v>8.1</v>
      </c>
      <c r="T26" s="71"/>
      <c r="U26" s="89">
        <v>8.3000000000000007</v>
      </c>
      <c r="V26" s="71"/>
      <c r="W26" s="89">
        <v>8.3000000000000007</v>
      </c>
      <c r="X26" s="47"/>
      <c r="Y26" s="47"/>
      <c r="Z26" s="47"/>
      <c r="AA26" s="71"/>
      <c r="AB26" s="3">
        <v>8.3000000000000007</v>
      </c>
      <c r="AC26" s="72">
        <v>8.3000000000000007</v>
      </c>
      <c r="AD26" s="47"/>
      <c r="AE26" s="71"/>
      <c r="AF26" s="4">
        <v>8.3000000000000007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4.2</v>
      </c>
      <c r="K28" s="71"/>
      <c r="L28" s="89">
        <v>4.0999999999999996</v>
      </c>
      <c r="M28" s="71"/>
      <c r="N28" s="89">
        <v>4.2</v>
      </c>
      <c r="O28" s="71"/>
      <c r="P28" s="89">
        <v>4.2</v>
      </c>
      <c r="Q28" s="47"/>
      <c r="R28" s="71"/>
      <c r="S28" s="89">
        <v>4.2</v>
      </c>
      <c r="T28" s="71"/>
      <c r="U28" s="89">
        <v>4.4000000000000004</v>
      </c>
      <c r="V28" s="71"/>
      <c r="W28" s="89">
        <v>4.4000000000000004</v>
      </c>
      <c r="X28" s="47"/>
      <c r="Y28" s="47"/>
      <c r="Z28" s="47"/>
      <c r="AA28" s="71"/>
      <c r="AB28" s="3">
        <v>4.4000000000000004</v>
      </c>
      <c r="AC28" s="72">
        <v>4.5</v>
      </c>
      <c r="AD28" s="47"/>
      <c r="AE28" s="71"/>
      <c r="AF28" s="4">
        <v>4.5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0.85799999999999998</v>
      </c>
      <c r="K31" s="71"/>
      <c r="L31" s="91">
        <v>0.85799999999999998</v>
      </c>
      <c r="M31" s="71"/>
      <c r="N31" s="91">
        <v>0.85799999999999998</v>
      </c>
      <c r="O31" s="71"/>
      <c r="P31" s="91">
        <v>0.85799999999999998</v>
      </c>
      <c r="Q31" s="47"/>
      <c r="R31" s="71"/>
      <c r="S31" s="91">
        <v>0.85799999999999998</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4</v>
      </c>
      <c r="K33" s="71"/>
      <c r="L33" s="92">
        <v>4</v>
      </c>
      <c r="M33" s="71"/>
      <c r="N33" s="92">
        <v>4.0999999999999996</v>
      </c>
      <c r="O33" s="71"/>
      <c r="P33" s="92">
        <v>4.0999999999999996</v>
      </c>
      <c r="Q33" s="47"/>
      <c r="R33" s="71"/>
      <c r="S33" s="92">
        <v>4.0999999999999996</v>
      </c>
      <c r="T33" s="71"/>
      <c r="U33" s="92">
        <v>4.8</v>
      </c>
      <c r="V33" s="71"/>
      <c r="W33" s="92">
        <v>4.8</v>
      </c>
      <c r="X33" s="47"/>
      <c r="Y33" s="47"/>
      <c r="Z33" s="47"/>
      <c r="AA33" s="71"/>
      <c r="AB33" s="9">
        <v>4.8</v>
      </c>
      <c r="AC33" s="78">
        <v>4.8</v>
      </c>
      <c r="AD33" s="47"/>
      <c r="AE33" s="71"/>
      <c r="AF33" s="10">
        <v>4.8</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1681</v>
      </c>
      <c r="K35" s="71"/>
      <c r="L35" s="90" t="s">
        <v>1681</v>
      </c>
      <c r="M35" s="71"/>
      <c r="N35" s="90" t="s">
        <v>1681</v>
      </c>
      <c r="O35" s="71"/>
      <c r="P35" s="90" t="s">
        <v>1681</v>
      </c>
      <c r="Q35" s="47"/>
      <c r="R35" s="71"/>
      <c r="S35" s="90" t="s">
        <v>1681</v>
      </c>
      <c r="T35" s="71"/>
      <c r="U35" s="90" t="s">
        <v>1681</v>
      </c>
      <c r="V35" s="71"/>
      <c r="W35" s="90" t="s">
        <v>1681</v>
      </c>
      <c r="X35" s="47"/>
      <c r="Y35" s="47"/>
      <c r="Z35" s="47"/>
      <c r="AA35" s="71"/>
      <c r="AB35" s="5" t="s">
        <v>1681</v>
      </c>
      <c r="AC35" s="75" t="s">
        <v>1681</v>
      </c>
      <c r="AD35" s="47"/>
      <c r="AE35" s="71"/>
      <c r="AF35" s="6" t="s">
        <v>1681</v>
      </c>
    </row>
    <row r="36" spans="5:32" ht="13.15" customHeight="1" x14ac:dyDescent="0.25">
      <c r="E36" s="73" t="s">
        <v>58</v>
      </c>
      <c r="F36" s="47"/>
      <c r="G36" s="47"/>
      <c r="H36" s="47"/>
      <c r="I36" s="74"/>
      <c r="J36" s="89">
        <v>4</v>
      </c>
      <c r="K36" s="71"/>
      <c r="L36" s="89">
        <v>4</v>
      </c>
      <c r="M36" s="71"/>
      <c r="N36" s="89">
        <v>4.0999999999999996</v>
      </c>
      <c r="O36" s="71"/>
      <c r="P36" s="89">
        <v>4.0999999999999996</v>
      </c>
      <c r="Q36" s="47"/>
      <c r="R36" s="71"/>
      <c r="S36" s="89">
        <v>4.0999999999999996</v>
      </c>
      <c r="T36" s="71"/>
      <c r="U36" s="89">
        <v>4.8</v>
      </c>
      <c r="V36" s="71"/>
      <c r="W36" s="89">
        <v>4.8</v>
      </c>
      <c r="X36" s="47"/>
      <c r="Y36" s="47"/>
      <c r="Z36" s="47"/>
      <c r="AA36" s="71"/>
      <c r="AB36" s="3">
        <v>4.8</v>
      </c>
      <c r="AC36" s="72">
        <v>4.8</v>
      </c>
      <c r="AD36" s="47"/>
      <c r="AE36" s="71"/>
      <c r="AF36" s="4">
        <v>4.8</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11</v>
      </c>
      <c r="K38" s="71"/>
      <c r="L38" s="89">
        <v>11</v>
      </c>
      <c r="M38" s="71"/>
      <c r="N38" s="89">
        <v>11</v>
      </c>
      <c r="O38" s="71"/>
      <c r="P38" s="89">
        <v>11</v>
      </c>
      <c r="Q38" s="47"/>
      <c r="R38" s="71"/>
      <c r="S38" s="89">
        <v>11</v>
      </c>
      <c r="T38" s="71"/>
      <c r="U38" s="89">
        <v>11</v>
      </c>
      <c r="V38" s="71"/>
      <c r="W38" s="89">
        <v>11</v>
      </c>
      <c r="X38" s="47"/>
      <c r="Y38" s="47"/>
      <c r="Z38" s="47"/>
      <c r="AA38" s="71"/>
      <c r="AB38" s="3">
        <v>11</v>
      </c>
      <c r="AC38" s="72">
        <v>11</v>
      </c>
      <c r="AD38" s="47"/>
      <c r="AE38" s="71"/>
      <c r="AF38" s="4">
        <v>11</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Z6ycY+/g+4qfKx6/tfKza8Ye3aXLCBltF1r2yM19LORFyTLLzfGqqXeDjJQ88vxrk66WjO+U+sdxlo4jarsA==" saltValue="FIph27jCw7syhoEww/vmz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0237E36-ADA0-4E8A-B2F9-E78DDEF6200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MERI - Merinda (66/11kV)</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1020</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1021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1022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1023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v>
      </c>
      <c r="K26" s="71"/>
      <c r="L26" s="89">
        <v>4</v>
      </c>
      <c r="M26" s="71"/>
      <c r="N26" s="89">
        <v>4</v>
      </c>
      <c r="O26" s="71"/>
      <c r="P26" s="89">
        <v>4</v>
      </c>
      <c r="Q26" s="47"/>
      <c r="R26" s="71"/>
      <c r="S26" s="89">
        <v>4</v>
      </c>
      <c r="T26" s="71"/>
      <c r="U26" s="89">
        <v>4</v>
      </c>
      <c r="V26" s="71"/>
      <c r="W26" s="89">
        <v>4</v>
      </c>
      <c r="X26" s="47"/>
      <c r="Y26" s="47"/>
      <c r="Z26" s="47"/>
      <c r="AA26" s="71"/>
      <c r="AB26" s="3">
        <v>4</v>
      </c>
      <c r="AC26" s="72">
        <v>4</v>
      </c>
      <c r="AD26" s="47"/>
      <c r="AE26" s="71"/>
      <c r="AF26" s="4">
        <v>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2.9</v>
      </c>
      <c r="K28" s="71"/>
      <c r="L28" s="89">
        <v>2.9</v>
      </c>
      <c r="M28" s="71"/>
      <c r="N28" s="89">
        <v>2.9</v>
      </c>
      <c r="O28" s="71"/>
      <c r="P28" s="89">
        <v>2.9</v>
      </c>
      <c r="Q28" s="47"/>
      <c r="R28" s="71"/>
      <c r="S28" s="89">
        <v>3</v>
      </c>
      <c r="T28" s="71"/>
      <c r="U28" s="89">
        <v>1</v>
      </c>
      <c r="V28" s="71"/>
      <c r="W28" s="89">
        <v>1</v>
      </c>
      <c r="X28" s="47"/>
      <c r="Y28" s="47"/>
      <c r="Z28" s="47"/>
      <c r="AA28" s="71"/>
      <c r="AB28" s="3">
        <v>1</v>
      </c>
      <c r="AC28" s="72">
        <v>1</v>
      </c>
      <c r="AD28" s="47"/>
      <c r="AE28" s="71"/>
      <c r="AF28" s="4">
        <v>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0.86599999999999999</v>
      </c>
      <c r="K31" s="71"/>
      <c r="L31" s="91">
        <v>0.86599999999999999</v>
      </c>
      <c r="M31" s="71"/>
      <c r="N31" s="91">
        <v>0.86599999999999999</v>
      </c>
      <c r="O31" s="71"/>
      <c r="P31" s="91">
        <v>0.86599999999999999</v>
      </c>
      <c r="Q31" s="47"/>
      <c r="R31" s="71"/>
      <c r="S31" s="91">
        <v>0.86599999999999999</v>
      </c>
      <c r="T31" s="71"/>
      <c r="U31" s="91">
        <v>0.871</v>
      </c>
      <c r="V31" s="71"/>
      <c r="W31" s="91">
        <v>0.871</v>
      </c>
      <c r="X31" s="47"/>
      <c r="Y31" s="47"/>
      <c r="Z31" s="47"/>
      <c r="AA31" s="71"/>
      <c r="AB31" s="7">
        <v>0.871</v>
      </c>
      <c r="AC31" s="76">
        <v>0.871</v>
      </c>
      <c r="AD31" s="47"/>
      <c r="AE31" s="71"/>
      <c r="AF31" s="8">
        <v>0.871</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2.8</v>
      </c>
      <c r="K33" s="71"/>
      <c r="L33" s="92">
        <v>2.8</v>
      </c>
      <c r="M33" s="71"/>
      <c r="N33" s="92">
        <v>2.9</v>
      </c>
      <c r="O33" s="71"/>
      <c r="P33" s="92">
        <v>2.9</v>
      </c>
      <c r="Q33" s="47"/>
      <c r="R33" s="71"/>
      <c r="S33" s="92">
        <v>2.9</v>
      </c>
      <c r="T33" s="71"/>
      <c r="U33" s="92">
        <v>1</v>
      </c>
      <c r="V33" s="71"/>
      <c r="W33" s="92">
        <v>1</v>
      </c>
      <c r="X33" s="47"/>
      <c r="Y33" s="47"/>
      <c r="Z33" s="47"/>
      <c r="AA33" s="71"/>
      <c r="AB33" s="9">
        <v>1</v>
      </c>
      <c r="AC33" s="78">
        <v>1</v>
      </c>
      <c r="AD33" s="47"/>
      <c r="AE33" s="71"/>
      <c r="AF33" s="10">
        <v>1</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1024</v>
      </c>
      <c r="K35" s="71"/>
      <c r="L35" s="90" t="s">
        <v>1024</v>
      </c>
      <c r="M35" s="71"/>
      <c r="N35" s="90" t="s">
        <v>1024</v>
      </c>
      <c r="O35" s="71"/>
      <c r="P35" s="90" t="s">
        <v>1024</v>
      </c>
      <c r="Q35" s="47"/>
      <c r="R35" s="71"/>
      <c r="S35" s="90" t="s">
        <v>1024</v>
      </c>
      <c r="T35" s="71"/>
      <c r="U35" s="90" t="s">
        <v>1024</v>
      </c>
      <c r="V35" s="71"/>
      <c r="W35" s="90" t="s">
        <v>1024</v>
      </c>
      <c r="X35" s="47"/>
      <c r="Y35" s="47"/>
      <c r="Z35" s="47"/>
      <c r="AA35" s="71"/>
      <c r="AB35" s="5" t="s">
        <v>1024</v>
      </c>
      <c r="AC35" s="75" t="s">
        <v>1024</v>
      </c>
      <c r="AD35" s="47"/>
      <c r="AE35" s="71"/>
      <c r="AF35" s="6" t="s">
        <v>1024</v>
      </c>
    </row>
    <row r="36" spans="5:32" ht="13.15" customHeight="1" x14ac:dyDescent="0.25">
      <c r="E36" s="73" t="s">
        <v>58</v>
      </c>
      <c r="F36" s="47"/>
      <c r="G36" s="47"/>
      <c r="H36" s="47"/>
      <c r="I36" s="74"/>
      <c r="J36" s="89">
        <v>2.8</v>
      </c>
      <c r="K36" s="71"/>
      <c r="L36" s="89">
        <v>2.8</v>
      </c>
      <c r="M36" s="71"/>
      <c r="N36" s="89">
        <v>2.9</v>
      </c>
      <c r="O36" s="71"/>
      <c r="P36" s="89">
        <v>2.9</v>
      </c>
      <c r="Q36" s="47"/>
      <c r="R36" s="71"/>
      <c r="S36" s="89">
        <v>2.9</v>
      </c>
      <c r="T36" s="71"/>
      <c r="U36" s="89">
        <v>1</v>
      </c>
      <c r="V36" s="71"/>
      <c r="W36" s="89">
        <v>1</v>
      </c>
      <c r="X36" s="47"/>
      <c r="Y36" s="47"/>
      <c r="Z36" s="47"/>
      <c r="AA36" s="71"/>
      <c r="AB36" s="3">
        <v>1</v>
      </c>
      <c r="AC36" s="72">
        <v>1</v>
      </c>
      <c r="AD36" s="47"/>
      <c r="AE36" s="71"/>
      <c r="AF36" s="4">
        <v>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0.5</v>
      </c>
      <c r="K39" s="71"/>
      <c r="L39" s="89">
        <v>0.5</v>
      </c>
      <c r="M39" s="71"/>
      <c r="N39" s="89">
        <v>0.5</v>
      </c>
      <c r="O39" s="71"/>
      <c r="P39" s="89">
        <v>0.5</v>
      </c>
      <c r="Q39" s="47"/>
      <c r="R39" s="71"/>
      <c r="S39" s="89">
        <v>0.5</v>
      </c>
      <c r="T39" s="71"/>
      <c r="U39" s="89">
        <v>0.5</v>
      </c>
      <c r="V39" s="71"/>
      <c r="W39" s="89">
        <v>0.5</v>
      </c>
      <c r="X39" s="47"/>
      <c r="Y39" s="47"/>
      <c r="Z39" s="47"/>
      <c r="AA39" s="71"/>
      <c r="AB39" s="3">
        <v>0.5</v>
      </c>
      <c r="AC39" s="72">
        <v>0.5</v>
      </c>
      <c r="AD39" s="47"/>
      <c r="AE39" s="71"/>
      <c r="AF39" s="4">
        <v>0.5</v>
      </c>
    </row>
    <row r="40" spans="5:32" x14ac:dyDescent="0.25">
      <c r="E40" s="73" t="s">
        <v>73</v>
      </c>
      <c r="F40" s="47"/>
      <c r="G40" s="47"/>
      <c r="H40" s="47"/>
      <c r="I40" s="74"/>
      <c r="J40" s="89">
        <v>2.4</v>
      </c>
      <c r="K40" s="71"/>
      <c r="L40" s="89">
        <v>2.4</v>
      </c>
      <c r="M40" s="71"/>
      <c r="N40" s="89">
        <v>2.4</v>
      </c>
      <c r="O40" s="71"/>
      <c r="P40" s="89">
        <v>2.4</v>
      </c>
      <c r="Q40" s="47"/>
      <c r="R40" s="71"/>
      <c r="S40" s="89">
        <v>2.4</v>
      </c>
      <c r="T40" s="71"/>
      <c r="U40" s="89">
        <v>2.4</v>
      </c>
      <c r="V40" s="71"/>
      <c r="W40" s="89">
        <v>2.4</v>
      </c>
      <c r="X40" s="47"/>
      <c r="Y40" s="47"/>
      <c r="Z40" s="47"/>
      <c r="AA40" s="71"/>
      <c r="AB40" s="3">
        <v>2.4</v>
      </c>
      <c r="AC40" s="72">
        <v>2.4</v>
      </c>
      <c r="AD40" s="47"/>
      <c r="AE40" s="71"/>
      <c r="AF40" s="4">
        <v>2.4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BaLmQXQax9ZSLwraKIBDV+LSlmi0Xg4J6eiQjecgBGwnwprHf3+Y0LwYWtrGFOmLn9+pvqyhQ3+VQ9cGKdJhA==" saltValue="DcgItTcIx5xacUONUDa3z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B1205FF-2E86-416E-A1F9-46FEBF52C52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BARR - Barratta (66/11kV)</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1682</v>
      </c>
      <c r="J3" s="49"/>
      <c r="K3" s="49"/>
      <c r="L3" s="49"/>
      <c r="M3" s="49"/>
      <c r="N3" s="49"/>
      <c r="O3" s="49"/>
      <c r="P3" s="49"/>
      <c r="Q3" s="49"/>
      <c r="R3" s="49"/>
      <c r="S3" s="49"/>
      <c r="V3" s="51" t="s">
        <v>922</v>
      </c>
      <c r="W3" s="49"/>
      <c r="Y3" s="52" t="s">
        <v>1155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1683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1684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1685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16.899999999999999</v>
      </c>
      <c r="K26" s="71"/>
      <c r="L26" s="89">
        <v>16.899999999999999</v>
      </c>
      <c r="M26" s="71"/>
      <c r="N26" s="89">
        <v>16.899999999999999</v>
      </c>
      <c r="O26" s="71"/>
      <c r="P26" s="89">
        <v>16.899999999999999</v>
      </c>
      <c r="Q26" s="47"/>
      <c r="R26" s="71"/>
      <c r="S26" s="89">
        <v>16.899999999999999</v>
      </c>
      <c r="T26" s="71"/>
      <c r="U26" s="89">
        <v>18.5</v>
      </c>
      <c r="V26" s="71"/>
      <c r="W26" s="89">
        <v>18.5</v>
      </c>
      <c r="X26" s="47"/>
      <c r="Y26" s="47"/>
      <c r="Z26" s="47"/>
      <c r="AA26" s="71"/>
      <c r="AB26" s="3">
        <v>18.5</v>
      </c>
      <c r="AC26" s="72">
        <v>18.5</v>
      </c>
      <c r="AD26" s="47"/>
      <c r="AE26" s="71"/>
      <c r="AF26" s="4">
        <v>18.5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12.4</v>
      </c>
      <c r="K28" s="71"/>
      <c r="L28" s="89">
        <v>12.5</v>
      </c>
      <c r="M28" s="71"/>
      <c r="N28" s="89">
        <v>12.8</v>
      </c>
      <c r="O28" s="71"/>
      <c r="P28" s="89">
        <v>12.9</v>
      </c>
      <c r="Q28" s="47"/>
      <c r="R28" s="71"/>
      <c r="S28" s="89">
        <v>13.1</v>
      </c>
      <c r="T28" s="71"/>
      <c r="U28" s="89">
        <v>11.3</v>
      </c>
      <c r="V28" s="71"/>
      <c r="W28" s="89">
        <v>11.3</v>
      </c>
      <c r="X28" s="47"/>
      <c r="Y28" s="47"/>
      <c r="Z28" s="47"/>
      <c r="AA28" s="71"/>
      <c r="AB28" s="3">
        <v>11.3</v>
      </c>
      <c r="AC28" s="72">
        <v>11.5</v>
      </c>
      <c r="AD28" s="47"/>
      <c r="AE28" s="71"/>
      <c r="AF28" s="4">
        <v>11.7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0.99199999999999999</v>
      </c>
      <c r="K31" s="71"/>
      <c r="L31" s="91">
        <v>0.99199999999999999</v>
      </c>
      <c r="M31" s="71"/>
      <c r="N31" s="91">
        <v>0.99199999999999999</v>
      </c>
      <c r="O31" s="71"/>
      <c r="P31" s="91">
        <v>0.99199999999999999</v>
      </c>
      <c r="Q31" s="47"/>
      <c r="R31" s="71"/>
      <c r="S31" s="91">
        <v>0.99199999999999999</v>
      </c>
      <c r="T31" s="71"/>
      <c r="U31" s="91">
        <v>0.998</v>
      </c>
      <c r="V31" s="71"/>
      <c r="W31" s="91">
        <v>0.998</v>
      </c>
      <c r="X31" s="47"/>
      <c r="Y31" s="47"/>
      <c r="Z31" s="47"/>
      <c r="AA31" s="71"/>
      <c r="AB31" s="7">
        <v>0.998</v>
      </c>
      <c r="AC31" s="76">
        <v>0.998</v>
      </c>
      <c r="AD31" s="47"/>
      <c r="AE31" s="71"/>
      <c r="AF31" s="8">
        <v>0.998</v>
      </c>
    </row>
    <row r="32" spans="4:32" ht="13.15" customHeight="1" x14ac:dyDescent="0.25">
      <c r="E32" s="73" t="s">
        <v>42</v>
      </c>
      <c r="F32" s="47"/>
      <c r="G32" s="47"/>
      <c r="H32" s="47"/>
      <c r="I32" s="74"/>
      <c r="J32" s="89">
        <v>9.1999999999999993</v>
      </c>
      <c r="K32" s="71"/>
      <c r="L32" s="89">
        <v>9.1999999999999993</v>
      </c>
      <c r="M32" s="71"/>
      <c r="N32" s="89">
        <v>9.1999999999999993</v>
      </c>
      <c r="O32" s="71"/>
      <c r="P32" s="89">
        <v>9.1999999999999993</v>
      </c>
      <c r="Q32" s="47"/>
      <c r="R32" s="71"/>
      <c r="S32" s="89">
        <v>9.1999999999999993</v>
      </c>
      <c r="T32" s="71"/>
      <c r="U32" s="89">
        <v>9.4</v>
      </c>
      <c r="V32" s="71"/>
      <c r="W32" s="89">
        <v>9.4</v>
      </c>
      <c r="X32" s="47"/>
      <c r="Y32" s="47"/>
      <c r="Z32" s="47"/>
      <c r="AA32" s="71"/>
      <c r="AB32" s="3">
        <v>9.4</v>
      </c>
      <c r="AC32" s="72">
        <v>9.4</v>
      </c>
      <c r="AD32" s="47"/>
      <c r="AE32" s="71"/>
      <c r="AF32" s="4">
        <v>9.4</v>
      </c>
    </row>
    <row r="33" spans="5:32" ht="13.15" customHeight="1" x14ac:dyDescent="0.25">
      <c r="E33" s="77" t="s">
        <v>46</v>
      </c>
      <c r="F33" s="47"/>
      <c r="G33" s="47"/>
      <c r="H33" s="47"/>
      <c r="I33" s="74"/>
      <c r="J33" s="92">
        <v>11.6</v>
      </c>
      <c r="K33" s="71"/>
      <c r="L33" s="92">
        <v>11.7</v>
      </c>
      <c r="M33" s="71"/>
      <c r="N33" s="92">
        <v>11.9</v>
      </c>
      <c r="O33" s="71"/>
      <c r="P33" s="92">
        <v>12.1</v>
      </c>
      <c r="Q33" s="47"/>
      <c r="R33" s="71"/>
      <c r="S33" s="92">
        <v>12.3</v>
      </c>
      <c r="T33" s="71"/>
      <c r="U33" s="92">
        <v>10.3</v>
      </c>
      <c r="V33" s="71"/>
      <c r="W33" s="92">
        <v>10.3</v>
      </c>
      <c r="X33" s="47"/>
      <c r="Y33" s="47"/>
      <c r="Z33" s="47"/>
      <c r="AA33" s="71"/>
      <c r="AB33" s="9">
        <v>10.3</v>
      </c>
      <c r="AC33" s="78">
        <v>10.5</v>
      </c>
      <c r="AD33" s="47"/>
      <c r="AE33" s="71"/>
      <c r="AF33" s="10">
        <v>10.7</v>
      </c>
    </row>
    <row r="34" spans="5:32" ht="20.25" customHeight="1" x14ac:dyDescent="0.25">
      <c r="E34" s="73" t="s">
        <v>940</v>
      </c>
      <c r="F34" s="47"/>
      <c r="G34" s="47"/>
      <c r="H34" s="47"/>
      <c r="I34" s="74"/>
      <c r="J34" s="90">
        <v>0.6</v>
      </c>
      <c r="K34" s="71"/>
      <c r="L34" s="90">
        <v>0.6</v>
      </c>
      <c r="M34" s="71"/>
      <c r="N34" s="90">
        <v>0.6</v>
      </c>
      <c r="O34" s="71"/>
      <c r="P34" s="90">
        <v>0.6</v>
      </c>
      <c r="Q34" s="47"/>
      <c r="R34" s="71"/>
      <c r="S34" s="90">
        <v>0.6</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1443</v>
      </c>
      <c r="K35" s="71"/>
      <c r="L35" s="90" t="s">
        <v>1443</v>
      </c>
      <c r="M35" s="71"/>
      <c r="N35" s="90" t="s">
        <v>1443</v>
      </c>
      <c r="O35" s="71"/>
      <c r="P35" s="90" t="s">
        <v>1443</v>
      </c>
      <c r="Q35" s="47"/>
      <c r="R35" s="71"/>
      <c r="S35" s="90" t="s">
        <v>1443</v>
      </c>
      <c r="T35" s="71"/>
      <c r="U35" s="90" t="s">
        <v>1443</v>
      </c>
      <c r="V35" s="71"/>
      <c r="W35" s="90" t="s">
        <v>1443</v>
      </c>
      <c r="X35" s="47"/>
      <c r="Y35" s="47"/>
      <c r="Z35" s="47"/>
      <c r="AA35" s="71"/>
      <c r="AB35" s="5" t="s">
        <v>1443</v>
      </c>
      <c r="AC35" s="75" t="s">
        <v>1443</v>
      </c>
      <c r="AD35" s="47"/>
      <c r="AE35" s="71"/>
      <c r="AF35" s="6" t="s">
        <v>1443</v>
      </c>
    </row>
    <row r="36" spans="5:32" ht="13.15" customHeight="1" x14ac:dyDescent="0.25">
      <c r="E36" s="73" t="s">
        <v>58</v>
      </c>
      <c r="F36" s="47"/>
      <c r="G36" s="47"/>
      <c r="H36" s="47"/>
      <c r="I36" s="74"/>
      <c r="J36" s="89">
        <v>2.4</v>
      </c>
      <c r="K36" s="71"/>
      <c r="L36" s="89">
        <v>2.5</v>
      </c>
      <c r="M36" s="71"/>
      <c r="N36" s="89">
        <v>2.7</v>
      </c>
      <c r="O36" s="71"/>
      <c r="P36" s="89">
        <v>2.9</v>
      </c>
      <c r="Q36" s="47"/>
      <c r="R36" s="71"/>
      <c r="S36" s="89">
        <v>3.1</v>
      </c>
      <c r="T36" s="71"/>
      <c r="U36" s="89">
        <v>0.9</v>
      </c>
      <c r="V36" s="71"/>
      <c r="W36" s="89">
        <v>0.9</v>
      </c>
      <c r="X36" s="47"/>
      <c r="Y36" s="47"/>
      <c r="Z36" s="47"/>
      <c r="AA36" s="71"/>
      <c r="AB36" s="3">
        <v>0.9</v>
      </c>
      <c r="AC36" s="72">
        <v>1.1000000000000001</v>
      </c>
      <c r="AD36" s="47"/>
      <c r="AE36" s="71"/>
      <c r="AF36" s="4">
        <v>1.3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2.1</v>
      </c>
      <c r="K39" s="71"/>
      <c r="L39" s="89">
        <v>2.1</v>
      </c>
      <c r="M39" s="71"/>
      <c r="N39" s="89">
        <v>2.1</v>
      </c>
      <c r="O39" s="71"/>
      <c r="P39" s="89">
        <v>2.1</v>
      </c>
      <c r="Q39" s="47"/>
      <c r="R39" s="71"/>
      <c r="S39" s="89">
        <v>2.1</v>
      </c>
      <c r="T39" s="71"/>
      <c r="U39" s="89">
        <v>2.1</v>
      </c>
      <c r="V39" s="71"/>
      <c r="W39" s="89">
        <v>2.1</v>
      </c>
      <c r="X39" s="47"/>
      <c r="Y39" s="47"/>
      <c r="Z39" s="47"/>
      <c r="AA39" s="71"/>
      <c r="AB39" s="3">
        <v>2.1</v>
      </c>
      <c r="AC39" s="72">
        <v>2.1</v>
      </c>
      <c r="AD39" s="47"/>
      <c r="AE39" s="71"/>
      <c r="AF39" s="4">
        <v>2.1</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89"/>
      <c r="O43" s="71"/>
      <c r="P43" s="89"/>
      <c r="Q43" s="47"/>
      <c r="R43" s="71"/>
      <c r="S43" s="89"/>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89"/>
      <c r="O44" s="71"/>
      <c r="P44" s="89"/>
      <c r="Q44" s="47"/>
      <c r="R44" s="71"/>
      <c r="S44" s="89"/>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95"/>
      <c r="P46" s="93" t="s">
        <v>944</v>
      </c>
      <c r="Q46" s="98"/>
      <c r="R46" s="95"/>
      <c r="S46" s="93" t="s">
        <v>944</v>
      </c>
      <c r="T46" s="95"/>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7wSbRa0oiDtRBCtIlEewt75vTtZr9dlVwB7HUe7C0TjzweVlGkcXQHEmQuhnxCPWBvODqydMKgJQfPjLuVt+eg==" saltValue="G/QOCmocsG32wZNxCBiHW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5278A70-C839-47B5-BCBB-0FF460F9301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MERN - Meringandan (33/11kV)</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1686</v>
      </c>
      <c r="J3" s="49"/>
      <c r="K3" s="49"/>
      <c r="L3" s="49"/>
      <c r="M3" s="49"/>
      <c r="N3" s="49"/>
      <c r="O3" s="49"/>
      <c r="P3" s="49"/>
      <c r="Q3" s="49"/>
      <c r="R3" s="49"/>
      <c r="S3" s="49"/>
      <c r="V3" s="51" t="s">
        <v>922</v>
      </c>
      <c r="W3" s="49"/>
      <c r="Y3" s="52" t="s">
        <v>1672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1687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1688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1689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v>
      </c>
      <c r="K26" s="71"/>
      <c r="L26" s="89">
        <v>1.5</v>
      </c>
      <c r="M26" s="71"/>
      <c r="N26" s="89">
        <v>1.5</v>
      </c>
      <c r="O26" s="71"/>
      <c r="P26" s="89">
        <v>1.5</v>
      </c>
      <c r="Q26" s="47"/>
      <c r="R26" s="71"/>
      <c r="S26" s="89">
        <v>1.5</v>
      </c>
      <c r="T26" s="71"/>
      <c r="U26" s="89">
        <v>1.6</v>
      </c>
      <c r="V26" s="71"/>
      <c r="W26" s="89">
        <v>1.6</v>
      </c>
      <c r="X26" s="47"/>
      <c r="Y26" s="47"/>
      <c r="Z26" s="47"/>
      <c r="AA26" s="71"/>
      <c r="AB26" s="3">
        <v>1.6</v>
      </c>
      <c r="AC26" s="72">
        <v>1.6</v>
      </c>
      <c r="AD26" s="47"/>
      <c r="AE26" s="71"/>
      <c r="AF26" s="4">
        <v>1.6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0.8</v>
      </c>
      <c r="K28" s="71"/>
      <c r="L28" s="89">
        <v>0.8</v>
      </c>
      <c r="M28" s="71"/>
      <c r="N28" s="89">
        <v>0.8</v>
      </c>
      <c r="O28" s="71"/>
      <c r="P28" s="89">
        <v>0.8</v>
      </c>
      <c r="Q28" s="47"/>
      <c r="R28" s="71"/>
      <c r="S28" s="89">
        <v>0.8</v>
      </c>
      <c r="T28" s="71"/>
      <c r="U28" s="89">
        <v>0.7</v>
      </c>
      <c r="V28" s="71"/>
      <c r="W28" s="89">
        <v>0.7</v>
      </c>
      <c r="X28" s="47"/>
      <c r="Y28" s="47"/>
      <c r="Z28" s="47"/>
      <c r="AA28" s="71"/>
      <c r="AB28" s="3">
        <v>0.7</v>
      </c>
      <c r="AC28" s="72">
        <v>0.7</v>
      </c>
      <c r="AD28" s="47"/>
      <c r="AE28" s="71"/>
      <c r="AF28" s="4">
        <v>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0.99299999999999999</v>
      </c>
      <c r="K31" s="71"/>
      <c r="L31" s="91">
        <v>0.99299999999999999</v>
      </c>
      <c r="M31" s="71"/>
      <c r="N31" s="91">
        <v>0.99299999999999999</v>
      </c>
      <c r="O31" s="71"/>
      <c r="P31" s="91">
        <v>0.99299999999999999</v>
      </c>
      <c r="Q31" s="47"/>
      <c r="R31" s="71"/>
      <c r="S31" s="91">
        <v>0.99299999999999999</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0.8</v>
      </c>
      <c r="K32" s="71"/>
      <c r="L32" s="89">
        <v>0.8</v>
      </c>
      <c r="M32" s="71"/>
      <c r="N32" s="89">
        <v>0.8</v>
      </c>
      <c r="O32" s="71"/>
      <c r="P32" s="89">
        <v>0.8</v>
      </c>
      <c r="Q32" s="47"/>
      <c r="R32" s="71"/>
      <c r="S32" s="89">
        <v>0.8</v>
      </c>
      <c r="T32" s="71"/>
      <c r="U32" s="89">
        <v>0.8</v>
      </c>
      <c r="V32" s="71"/>
      <c r="W32" s="89">
        <v>0.8</v>
      </c>
      <c r="X32" s="47"/>
      <c r="Y32" s="47"/>
      <c r="Z32" s="47"/>
      <c r="AA32" s="71"/>
      <c r="AB32" s="3">
        <v>0.8</v>
      </c>
      <c r="AC32" s="72">
        <v>0.8</v>
      </c>
      <c r="AD32" s="47"/>
      <c r="AE32" s="71"/>
      <c r="AF32" s="4">
        <v>0.8</v>
      </c>
    </row>
    <row r="33" spans="5:32" ht="13.15" customHeight="1" x14ac:dyDescent="0.25">
      <c r="E33" s="77" t="s">
        <v>46</v>
      </c>
      <c r="F33" s="47"/>
      <c r="G33" s="47"/>
      <c r="H33" s="47"/>
      <c r="I33" s="74"/>
      <c r="J33" s="92">
        <v>0.7</v>
      </c>
      <c r="K33" s="71"/>
      <c r="L33" s="92">
        <v>0.7</v>
      </c>
      <c r="M33" s="71"/>
      <c r="N33" s="92">
        <v>0.8</v>
      </c>
      <c r="O33" s="71"/>
      <c r="P33" s="92">
        <v>0.8</v>
      </c>
      <c r="Q33" s="47"/>
      <c r="R33" s="71"/>
      <c r="S33" s="92">
        <v>0.8</v>
      </c>
      <c r="T33" s="71"/>
      <c r="U33" s="92">
        <v>0.6</v>
      </c>
      <c r="V33" s="71"/>
      <c r="W33" s="92">
        <v>0.6</v>
      </c>
      <c r="X33" s="47"/>
      <c r="Y33" s="47"/>
      <c r="Z33" s="47"/>
      <c r="AA33" s="71"/>
      <c r="AB33" s="9">
        <v>0.6</v>
      </c>
      <c r="AC33" s="78">
        <v>0.6</v>
      </c>
      <c r="AD33" s="47"/>
      <c r="AE33" s="71"/>
      <c r="AF33" s="10">
        <v>0.6</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0.8</v>
      </c>
      <c r="K39" s="71"/>
      <c r="L39" s="89">
        <v>0.8</v>
      </c>
      <c r="M39" s="71"/>
      <c r="N39" s="89">
        <v>0.8</v>
      </c>
      <c r="O39" s="71"/>
      <c r="P39" s="89">
        <v>0.8</v>
      </c>
      <c r="Q39" s="47"/>
      <c r="R39" s="71"/>
      <c r="S39" s="89">
        <v>0.8</v>
      </c>
      <c r="T39" s="71"/>
      <c r="U39" s="89">
        <v>0.8</v>
      </c>
      <c r="V39" s="71"/>
      <c r="W39" s="89">
        <v>0.8</v>
      </c>
      <c r="X39" s="47"/>
      <c r="Y39" s="47"/>
      <c r="Z39" s="47"/>
      <c r="AA39" s="71"/>
      <c r="AB39" s="3">
        <v>0.8</v>
      </c>
      <c r="AC39" s="72">
        <v>0.8</v>
      </c>
      <c r="AD39" s="47"/>
      <c r="AE39" s="71"/>
      <c r="AF39" s="4">
        <v>0.8</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Q77ud1AXbAg3sFBw8rFeuECEwglp1Bmk99bOEUo50oClw5Q/rJIfPaF3/LNBEjtQrzKo5BDc60eOlugRaY3kgg==" saltValue="lFVOZo+jE9XbwmRi5Ib5Y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006806C-A43C-4C0A-9F3D-3E3FEEE0F61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MICO - Miles-Condamine (33/22kV)</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1690</v>
      </c>
      <c r="J3" s="49"/>
      <c r="K3" s="49"/>
      <c r="L3" s="49"/>
      <c r="M3" s="49"/>
      <c r="N3" s="49"/>
      <c r="O3" s="49"/>
      <c r="P3" s="49"/>
      <c r="Q3" s="49"/>
      <c r="R3" s="49"/>
      <c r="S3" s="49"/>
      <c r="V3" s="51" t="s">
        <v>922</v>
      </c>
      <c r="W3" s="49"/>
      <c r="Y3" s="52" t="s">
        <v>1354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1692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1693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15.3</v>
      </c>
      <c r="K26" s="71"/>
      <c r="L26" s="89">
        <v>15.3</v>
      </c>
      <c r="M26" s="71"/>
      <c r="N26" s="89">
        <v>15.3</v>
      </c>
      <c r="O26" s="71"/>
      <c r="P26" s="89">
        <v>15.3</v>
      </c>
      <c r="Q26" s="47"/>
      <c r="R26" s="71"/>
      <c r="S26" s="89">
        <v>15.3</v>
      </c>
      <c r="T26" s="71"/>
      <c r="U26" s="89">
        <v>18.600000000000001</v>
      </c>
      <c r="V26" s="71"/>
      <c r="W26" s="89">
        <v>18.600000000000001</v>
      </c>
      <c r="X26" s="47"/>
      <c r="Y26" s="47"/>
      <c r="Z26" s="47"/>
      <c r="AA26" s="71"/>
      <c r="AB26" s="3">
        <v>18.600000000000001</v>
      </c>
      <c r="AC26" s="72">
        <v>18.600000000000001</v>
      </c>
      <c r="AD26" s="47"/>
      <c r="AE26" s="71"/>
      <c r="AF26" s="4">
        <v>18.600000000000001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5.6</v>
      </c>
      <c r="K28" s="71"/>
      <c r="L28" s="89">
        <v>5.6</v>
      </c>
      <c r="M28" s="71"/>
      <c r="N28" s="89">
        <v>5.7</v>
      </c>
      <c r="O28" s="71"/>
      <c r="P28" s="89">
        <v>5.7</v>
      </c>
      <c r="Q28" s="47"/>
      <c r="R28" s="71"/>
      <c r="S28" s="89">
        <v>5.7</v>
      </c>
      <c r="T28" s="71"/>
      <c r="U28" s="89">
        <v>3.4</v>
      </c>
      <c r="V28" s="71"/>
      <c r="W28" s="89">
        <v>3.4</v>
      </c>
      <c r="X28" s="47"/>
      <c r="Y28" s="47"/>
      <c r="Z28" s="47"/>
      <c r="AA28" s="71"/>
      <c r="AB28" s="3">
        <v>3.4</v>
      </c>
      <c r="AC28" s="72">
        <v>3.5</v>
      </c>
      <c r="AD28" s="47"/>
      <c r="AE28" s="71"/>
      <c r="AF28" s="4">
        <v>3.5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0.99099999999999999</v>
      </c>
      <c r="K31" s="71"/>
      <c r="L31" s="91">
        <v>0.99099999999999999</v>
      </c>
      <c r="M31" s="71"/>
      <c r="N31" s="91">
        <v>0.99099999999999999</v>
      </c>
      <c r="O31" s="71"/>
      <c r="P31" s="91">
        <v>0.99099999999999999</v>
      </c>
      <c r="Q31" s="47"/>
      <c r="R31" s="71"/>
      <c r="S31" s="91">
        <v>0.99099999999999999</v>
      </c>
      <c r="T31" s="71"/>
      <c r="U31" s="91">
        <v>0.99199999999999999</v>
      </c>
      <c r="V31" s="71"/>
      <c r="W31" s="91">
        <v>0.99199999999999999</v>
      </c>
      <c r="X31" s="47"/>
      <c r="Y31" s="47"/>
      <c r="Z31" s="47"/>
      <c r="AA31" s="71"/>
      <c r="AB31" s="7">
        <v>0.99199999999999999</v>
      </c>
      <c r="AC31" s="76">
        <v>0.99199999999999999</v>
      </c>
      <c r="AD31" s="47"/>
      <c r="AE31" s="71"/>
      <c r="AF31" s="8">
        <v>0.99199999999999999</v>
      </c>
    </row>
    <row r="32" spans="4:32" ht="13.15" customHeight="1" x14ac:dyDescent="0.25">
      <c r="E32" s="73" t="s">
        <v>42</v>
      </c>
      <c r="F32" s="47"/>
      <c r="G32" s="47"/>
      <c r="H32" s="47"/>
      <c r="I32" s="74"/>
      <c r="J32" s="89">
        <v>8.6999999999999993</v>
      </c>
      <c r="K32" s="71"/>
      <c r="L32" s="89">
        <v>8.6999999999999993</v>
      </c>
      <c r="M32" s="71"/>
      <c r="N32" s="89">
        <v>8.6999999999999993</v>
      </c>
      <c r="O32" s="71"/>
      <c r="P32" s="89">
        <v>8.6999999999999993</v>
      </c>
      <c r="Q32" s="47"/>
      <c r="R32" s="71"/>
      <c r="S32" s="89">
        <v>8.6999999999999993</v>
      </c>
      <c r="T32" s="71"/>
      <c r="U32" s="89">
        <v>9.3000000000000007</v>
      </c>
      <c r="V32" s="71"/>
      <c r="W32" s="89">
        <v>9.3000000000000007</v>
      </c>
      <c r="X32" s="47"/>
      <c r="Y32" s="47"/>
      <c r="Z32" s="47"/>
      <c r="AA32" s="71"/>
      <c r="AB32" s="3">
        <v>9.3000000000000007</v>
      </c>
      <c r="AC32" s="72">
        <v>9.3000000000000007</v>
      </c>
      <c r="AD32" s="47"/>
      <c r="AE32" s="71"/>
      <c r="AF32" s="4">
        <v>9.3000000000000007</v>
      </c>
    </row>
    <row r="33" spans="5:32" ht="13.15" customHeight="1" x14ac:dyDescent="0.25">
      <c r="E33" s="77" t="s">
        <v>46</v>
      </c>
      <c r="F33" s="47"/>
      <c r="G33" s="47"/>
      <c r="H33" s="47"/>
      <c r="I33" s="74"/>
      <c r="J33" s="92">
        <v>5.2</v>
      </c>
      <c r="K33" s="71"/>
      <c r="L33" s="92">
        <v>5.2</v>
      </c>
      <c r="M33" s="71"/>
      <c r="N33" s="92">
        <v>5.3</v>
      </c>
      <c r="O33" s="71"/>
      <c r="P33" s="92">
        <v>5.3</v>
      </c>
      <c r="Q33" s="47"/>
      <c r="R33" s="71"/>
      <c r="S33" s="92">
        <v>5.3</v>
      </c>
      <c r="T33" s="71"/>
      <c r="U33" s="92">
        <v>3.3</v>
      </c>
      <c r="V33" s="71"/>
      <c r="W33" s="92">
        <v>3.3</v>
      </c>
      <c r="X33" s="47"/>
      <c r="Y33" s="47"/>
      <c r="Z33" s="47"/>
      <c r="AA33" s="71"/>
      <c r="AB33" s="9">
        <v>3.3</v>
      </c>
      <c r="AC33" s="78">
        <v>3.3</v>
      </c>
      <c r="AD33" s="47"/>
      <c r="AE33" s="71"/>
      <c r="AF33" s="10">
        <v>3.3</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1058</v>
      </c>
      <c r="K35" s="71"/>
      <c r="L35" s="90" t="s">
        <v>1058</v>
      </c>
      <c r="M35" s="71"/>
      <c r="N35" s="90" t="s">
        <v>1058</v>
      </c>
      <c r="O35" s="71"/>
      <c r="P35" s="90" t="s">
        <v>1058</v>
      </c>
      <c r="Q35" s="47"/>
      <c r="R35" s="71"/>
      <c r="S35" s="90" t="s">
        <v>1058</v>
      </c>
      <c r="T35" s="71"/>
      <c r="U35" s="90" t="s">
        <v>1058</v>
      </c>
      <c r="V35" s="71"/>
      <c r="W35" s="90" t="s">
        <v>1058</v>
      </c>
      <c r="X35" s="47"/>
      <c r="Y35" s="47"/>
      <c r="Z35" s="47"/>
      <c r="AA35" s="71"/>
      <c r="AB35" s="5" t="s">
        <v>1058</v>
      </c>
      <c r="AC35" s="75" t="s">
        <v>1058</v>
      </c>
      <c r="AD35" s="47"/>
      <c r="AE35" s="71"/>
      <c r="AF35" s="6" t="s">
        <v>1058</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rPNYW7mzBVV95Y98FjpEwz9drGAH1Rh8FjI1j+M8HD2M7NyB54mlbG3m6JSXzrqb07a3R/ZcC68AUzWxcqFX2g==" saltValue="0G5Tu8L6SnzeMOTE6C68B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BC790D9-C22A-4C41-B5FA-38B55C251EF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MIDD - Middlemount (66/22kV)</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1694</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1567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1695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1696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10.6</v>
      </c>
      <c r="K26" s="71"/>
      <c r="L26" s="89">
        <v>10.6</v>
      </c>
      <c r="M26" s="71"/>
      <c r="N26" s="89">
        <v>10.6</v>
      </c>
      <c r="O26" s="71"/>
      <c r="P26" s="89">
        <v>10.6</v>
      </c>
      <c r="Q26" s="47"/>
      <c r="R26" s="71"/>
      <c r="S26" s="89">
        <v>10.6</v>
      </c>
      <c r="T26" s="71"/>
      <c r="U26" s="89">
        <v>12.2</v>
      </c>
      <c r="V26" s="71"/>
      <c r="W26" s="89">
        <v>12.2</v>
      </c>
      <c r="X26" s="47"/>
      <c r="Y26" s="47"/>
      <c r="Z26" s="47"/>
      <c r="AA26" s="71"/>
      <c r="AB26" s="3">
        <v>12.2</v>
      </c>
      <c r="AC26" s="72">
        <v>12.2</v>
      </c>
      <c r="AD26" s="47"/>
      <c r="AE26" s="71"/>
      <c r="AF26" s="4">
        <v>12.2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v>
      </c>
      <c r="K28" s="71"/>
      <c r="L28" s="89">
        <v>6</v>
      </c>
      <c r="M28" s="71"/>
      <c r="N28" s="89">
        <v>6.1</v>
      </c>
      <c r="O28" s="71"/>
      <c r="P28" s="89">
        <v>6.1</v>
      </c>
      <c r="Q28" s="47"/>
      <c r="R28" s="71"/>
      <c r="S28" s="89">
        <v>6.2</v>
      </c>
      <c r="T28" s="71"/>
      <c r="U28" s="89">
        <v>4.7</v>
      </c>
      <c r="V28" s="71"/>
      <c r="W28" s="89">
        <v>4.7</v>
      </c>
      <c r="X28" s="47"/>
      <c r="Y28" s="47"/>
      <c r="Z28" s="47"/>
      <c r="AA28" s="71"/>
      <c r="AB28" s="3">
        <v>4.7</v>
      </c>
      <c r="AC28" s="72">
        <v>4.8</v>
      </c>
      <c r="AD28" s="47"/>
      <c r="AE28" s="71"/>
      <c r="AF28" s="4">
        <v>4.8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v>
      </c>
      <c r="K31" s="71"/>
      <c r="L31" s="91">
        <v>0.98</v>
      </c>
      <c r="M31" s="71"/>
      <c r="N31" s="91">
        <v>0.98</v>
      </c>
      <c r="O31" s="71"/>
      <c r="P31" s="91">
        <v>0.98</v>
      </c>
      <c r="Q31" s="47"/>
      <c r="R31" s="71"/>
      <c r="S31" s="91">
        <v>0.98</v>
      </c>
      <c r="T31" s="71"/>
      <c r="U31" s="91">
        <v>0.99399999999999999</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5.7</v>
      </c>
      <c r="K33" s="71"/>
      <c r="L33" s="92">
        <v>5.7</v>
      </c>
      <c r="M33" s="71"/>
      <c r="N33" s="92">
        <v>5.8</v>
      </c>
      <c r="O33" s="71"/>
      <c r="P33" s="92">
        <v>5.8</v>
      </c>
      <c r="Q33" s="47"/>
      <c r="R33" s="71"/>
      <c r="S33" s="92">
        <v>5.9</v>
      </c>
      <c r="T33" s="71"/>
      <c r="U33" s="92">
        <v>4.5</v>
      </c>
      <c r="V33" s="71"/>
      <c r="W33" s="92">
        <v>4.5</v>
      </c>
      <c r="X33" s="47"/>
      <c r="Y33" s="47"/>
      <c r="Z33" s="47"/>
      <c r="AA33" s="71"/>
      <c r="AB33" s="9">
        <v>4.5</v>
      </c>
      <c r="AC33" s="78">
        <v>4.5999999999999996</v>
      </c>
      <c r="AD33" s="47"/>
      <c r="AE33" s="71"/>
      <c r="AF33" s="10">
        <v>4.5999999999999996</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942</v>
      </c>
      <c r="K35" s="71"/>
      <c r="L35" s="90" t="s">
        <v>942</v>
      </c>
      <c r="M35" s="71"/>
      <c r="N35" s="90" t="s">
        <v>942</v>
      </c>
      <c r="O35" s="71"/>
      <c r="P35" s="90" t="s">
        <v>942</v>
      </c>
      <c r="Q35" s="47"/>
      <c r="R35" s="71"/>
      <c r="S35" s="90" t="s">
        <v>942</v>
      </c>
      <c r="T35" s="71"/>
      <c r="U35" s="90" t="s">
        <v>942</v>
      </c>
      <c r="V35" s="71"/>
      <c r="W35" s="90" t="s">
        <v>942</v>
      </c>
      <c r="X35" s="47"/>
      <c r="Y35" s="47"/>
      <c r="Z35" s="47"/>
      <c r="AA35" s="71"/>
      <c r="AB35" s="5" t="s">
        <v>942</v>
      </c>
      <c r="AC35" s="75" t="s">
        <v>942</v>
      </c>
      <c r="AD35" s="47"/>
      <c r="AE35" s="71"/>
      <c r="AF35" s="6" t="s">
        <v>942</v>
      </c>
    </row>
    <row r="36" spans="5:32" ht="13.15" customHeight="1" x14ac:dyDescent="0.25">
      <c r="E36" s="73" t="s">
        <v>58</v>
      </c>
      <c r="F36" s="47"/>
      <c r="G36" s="47"/>
      <c r="H36" s="47"/>
      <c r="I36" s="74"/>
      <c r="J36" s="89">
        <v>5.7</v>
      </c>
      <c r="K36" s="71"/>
      <c r="L36" s="89">
        <v>5.7</v>
      </c>
      <c r="M36" s="71"/>
      <c r="N36" s="89">
        <v>5.8</v>
      </c>
      <c r="O36" s="71"/>
      <c r="P36" s="89">
        <v>5.8</v>
      </c>
      <c r="Q36" s="47"/>
      <c r="R36" s="71"/>
      <c r="S36" s="89">
        <v>5.9</v>
      </c>
      <c r="T36" s="71"/>
      <c r="U36" s="89">
        <v>4.5</v>
      </c>
      <c r="V36" s="71"/>
      <c r="W36" s="89">
        <v>4.5</v>
      </c>
      <c r="X36" s="47"/>
      <c r="Y36" s="47"/>
      <c r="Z36" s="47"/>
      <c r="AA36" s="71"/>
      <c r="AB36" s="3">
        <v>4.5</v>
      </c>
      <c r="AC36" s="72">
        <v>4.5999999999999996</v>
      </c>
      <c r="AD36" s="47"/>
      <c r="AE36" s="71"/>
      <c r="AF36" s="4">
        <v>4.5999999999999996</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6.5</v>
      </c>
      <c r="K39" s="71"/>
      <c r="L39" s="89">
        <v>6.5</v>
      </c>
      <c r="M39" s="71"/>
      <c r="N39" s="89">
        <v>6.5</v>
      </c>
      <c r="O39" s="71"/>
      <c r="P39" s="89">
        <v>6.5</v>
      </c>
      <c r="Q39" s="47"/>
      <c r="R39" s="71"/>
      <c r="S39" s="89">
        <v>6.5</v>
      </c>
      <c r="T39" s="71"/>
      <c r="U39" s="89">
        <v>6.5</v>
      </c>
      <c r="V39" s="71"/>
      <c r="W39" s="89">
        <v>6.5</v>
      </c>
      <c r="X39" s="47"/>
      <c r="Y39" s="47"/>
      <c r="Z39" s="47"/>
      <c r="AA39" s="71"/>
      <c r="AB39" s="3">
        <v>6.5</v>
      </c>
      <c r="AC39" s="72">
        <v>6.5</v>
      </c>
      <c r="AD39" s="47"/>
      <c r="AE39" s="71"/>
      <c r="AF39" s="4">
        <v>6.5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nYq2+SDD2H+WFXypCHho0YMo5qa4NkBhbrNhTIgC21+PVFiqY4KxitZgCxyez53KkCeWHJHxJfp/d6Ps7wguA==" saltValue="kXSUj99gYI5bKFvbL5Gp+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7ADEBE3-D188-432B-B075-615F3268B6F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MILC - Millchester (66/11kV)</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1697</v>
      </c>
      <c r="J3" s="49"/>
      <c r="K3" s="49"/>
      <c r="L3" s="49"/>
      <c r="M3" s="49"/>
      <c r="N3" s="49"/>
      <c r="O3" s="49"/>
      <c r="P3" s="49"/>
      <c r="Q3" s="49"/>
      <c r="R3" s="49"/>
      <c r="S3" s="49"/>
      <c r="V3" s="51" t="s">
        <v>922</v>
      </c>
      <c r="W3" s="49"/>
      <c r="Y3" s="52" t="s">
        <v>1672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1698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1699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1700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8.1</v>
      </c>
      <c r="K26" s="71"/>
      <c r="L26" s="89">
        <v>8.1</v>
      </c>
      <c r="M26" s="71"/>
      <c r="N26" s="89">
        <v>8.1</v>
      </c>
      <c r="O26" s="71"/>
      <c r="P26" s="89">
        <v>8.1</v>
      </c>
      <c r="Q26" s="47"/>
      <c r="R26" s="71"/>
      <c r="S26" s="89">
        <v>8.1</v>
      </c>
      <c r="T26" s="71"/>
      <c r="U26" s="89">
        <v>9.4</v>
      </c>
      <c r="V26" s="71"/>
      <c r="W26" s="89">
        <v>9.4</v>
      </c>
      <c r="X26" s="47"/>
      <c r="Y26" s="47"/>
      <c r="Z26" s="47"/>
      <c r="AA26" s="71"/>
      <c r="AB26" s="3">
        <v>9.4</v>
      </c>
      <c r="AC26" s="72">
        <v>9.4</v>
      </c>
      <c r="AD26" s="47"/>
      <c r="AE26" s="71"/>
      <c r="AF26" s="4">
        <v>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4.3</v>
      </c>
      <c r="K28" s="71"/>
      <c r="L28" s="89">
        <v>4.3</v>
      </c>
      <c r="M28" s="71"/>
      <c r="N28" s="89">
        <v>4.3</v>
      </c>
      <c r="O28" s="71"/>
      <c r="P28" s="89">
        <v>4.3</v>
      </c>
      <c r="Q28" s="47"/>
      <c r="R28" s="71"/>
      <c r="S28" s="89">
        <v>4.3</v>
      </c>
      <c r="T28" s="71"/>
      <c r="U28" s="89">
        <v>2.9</v>
      </c>
      <c r="V28" s="71"/>
      <c r="W28" s="89">
        <v>2.9</v>
      </c>
      <c r="X28" s="47"/>
      <c r="Y28" s="47"/>
      <c r="Z28" s="47"/>
      <c r="AA28" s="71"/>
      <c r="AB28" s="3">
        <v>2.9</v>
      </c>
      <c r="AC28" s="72">
        <v>2.9</v>
      </c>
      <c r="AD28" s="47"/>
      <c r="AE28" s="71"/>
      <c r="AF28" s="4">
        <v>2.9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0.98499999999999999</v>
      </c>
      <c r="K31" s="71"/>
      <c r="L31" s="91">
        <v>0.98499999999999999</v>
      </c>
      <c r="M31" s="71"/>
      <c r="N31" s="91">
        <v>0.98499999999999999</v>
      </c>
      <c r="O31" s="71"/>
      <c r="P31" s="91">
        <v>0.98499999999999999</v>
      </c>
      <c r="Q31" s="47"/>
      <c r="R31" s="71"/>
      <c r="S31" s="91">
        <v>0.98499999999999999</v>
      </c>
      <c r="T31" s="71"/>
      <c r="U31" s="91">
        <v>0.98899999999999999</v>
      </c>
      <c r="V31" s="71"/>
      <c r="W31" s="91">
        <v>0.98899999999999999</v>
      </c>
      <c r="X31" s="47"/>
      <c r="Y31" s="47"/>
      <c r="Z31" s="47"/>
      <c r="AA31" s="71"/>
      <c r="AB31" s="7">
        <v>0.98899999999999999</v>
      </c>
      <c r="AC31" s="76">
        <v>0.98899999999999999</v>
      </c>
      <c r="AD31" s="47"/>
      <c r="AE31" s="71"/>
      <c r="AF31" s="8">
        <v>0.98899999999999999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3.8</v>
      </c>
      <c r="K33" s="71"/>
      <c r="L33" s="92">
        <v>3.8</v>
      </c>
      <c r="M33" s="71"/>
      <c r="N33" s="92">
        <v>3.8</v>
      </c>
      <c r="O33" s="71"/>
      <c r="P33" s="92">
        <v>3.8</v>
      </c>
      <c r="Q33" s="47"/>
      <c r="R33" s="71"/>
      <c r="S33" s="92">
        <v>3.8</v>
      </c>
      <c r="T33" s="71"/>
      <c r="U33" s="92">
        <v>2.7</v>
      </c>
      <c r="V33" s="71"/>
      <c r="W33" s="92">
        <v>2.7</v>
      </c>
      <c r="X33" s="47"/>
      <c r="Y33" s="47"/>
      <c r="Z33" s="47"/>
      <c r="AA33" s="71"/>
      <c r="AB33" s="9">
        <v>2.7</v>
      </c>
      <c r="AC33" s="78">
        <v>2.7</v>
      </c>
      <c r="AD33" s="47"/>
      <c r="AE33" s="71"/>
      <c r="AF33" s="10">
        <v>2.7</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1437</v>
      </c>
      <c r="K35" s="71"/>
      <c r="L35" s="90" t="s">
        <v>1437</v>
      </c>
      <c r="M35" s="71"/>
      <c r="N35" s="90" t="s">
        <v>1437</v>
      </c>
      <c r="O35" s="71"/>
      <c r="P35" s="90" t="s">
        <v>1437</v>
      </c>
      <c r="Q35" s="47"/>
      <c r="R35" s="71"/>
      <c r="S35" s="90" t="s">
        <v>1437</v>
      </c>
      <c r="T35" s="71"/>
      <c r="U35" s="90" t="s">
        <v>1437</v>
      </c>
      <c r="V35" s="71"/>
      <c r="W35" s="90" t="s">
        <v>1437</v>
      </c>
      <c r="X35" s="47"/>
      <c r="Y35" s="47"/>
      <c r="Z35" s="47"/>
      <c r="AA35" s="71"/>
      <c r="AB35" s="5" t="s">
        <v>1437</v>
      </c>
      <c r="AC35" s="75" t="s">
        <v>1437</v>
      </c>
      <c r="AD35" s="47"/>
      <c r="AE35" s="71"/>
      <c r="AF35" s="6" t="s">
        <v>1437</v>
      </c>
    </row>
    <row r="36" spans="5:32" ht="13.15" customHeight="1" x14ac:dyDescent="0.25">
      <c r="E36" s="73" t="s">
        <v>58</v>
      </c>
      <c r="F36" s="47"/>
      <c r="G36" s="47"/>
      <c r="H36" s="47"/>
      <c r="I36" s="74"/>
      <c r="J36" s="89">
        <v>3.8</v>
      </c>
      <c r="K36" s="71"/>
      <c r="L36" s="89">
        <v>3.8</v>
      </c>
      <c r="M36" s="71"/>
      <c r="N36" s="89">
        <v>3.8</v>
      </c>
      <c r="O36" s="71"/>
      <c r="P36" s="89">
        <v>3.8</v>
      </c>
      <c r="Q36" s="47"/>
      <c r="R36" s="71"/>
      <c r="S36" s="89">
        <v>3.8</v>
      </c>
      <c r="T36" s="71"/>
      <c r="U36" s="89">
        <v>2.7</v>
      </c>
      <c r="V36" s="71"/>
      <c r="W36" s="89">
        <v>2.7</v>
      </c>
      <c r="X36" s="47"/>
      <c r="Y36" s="47"/>
      <c r="Z36" s="47"/>
      <c r="AA36" s="71"/>
      <c r="AB36" s="3">
        <v>2.7</v>
      </c>
      <c r="AC36" s="72">
        <v>2.7</v>
      </c>
      <c r="AD36" s="47"/>
      <c r="AE36" s="71"/>
      <c r="AF36" s="4">
        <v>2.7</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1.5</v>
      </c>
      <c r="K39" s="71"/>
      <c r="L39" s="89">
        <v>1.5</v>
      </c>
      <c r="M39" s="71"/>
      <c r="N39" s="89">
        <v>1.5</v>
      </c>
      <c r="O39" s="71"/>
      <c r="P39" s="89">
        <v>1.5</v>
      </c>
      <c r="Q39" s="47"/>
      <c r="R39" s="71"/>
      <c r="S39" s="89">
        <v>1.5</v>
      </c>
      <c r="T39" s="71"/>
      <c r="U39" s="89">
        <v>1.5</v>
      </c>
      <c r="V39" s="71"/>
      <c r="W39" s="89">
        <v>1.5</v>
      </c>
      <c r="X39" s="47"/>
      <c r="Y39" s="47"/>
      <c r="Z39" s="47"/>
      <c r="AA39" s="71"/>
      <c r="AB39" s="3">
        <v>1.5</v>
      </c>
      <c r="AC39" s="72">
        <v>1.5</v>
      </c>
      <c r="AD39" s="47"/>
      <c r="AE39" s="71"/>
      <c r="AF39" s="4">
        <v>1.5</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jZ0x+ZicPsmUKcMUjZU418exzWV7Ywi6CIr6ONohoiomyjYgbaFA15fezIYUmB3rMJhkPCojgsviaqHm41T3A==" saltValue="X5XExhIBL/Sw9abMr76z7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3706CAA-3514-4C69-AB72-20F19BC4148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MILE - Miles (33/11kV)</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1701</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1064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1702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1703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5.6</v>
      </c>
      <c r="K26" s="71"/>
      <c r="L26" s="89">
        <v>5.6</v>
      </c>
      <c r="M26" s="71"/>
      <c r="N26" s="89">
        <v>5.6</v>
      </c>
      <c r="O26" s="71"/>
      <c r="P26" s="89">
        <v>5.6</v>
      </c>
      <c r="Q26" s="47"/>
      <c r="R26" s="71"/>
      <c r="S26" s="89">
        <v>5.6</v>
      </c>
      <c r="T26" s="71"/>
      <c r="U26" s="89">
        <v>6.5</v>
      </c>
      <c r="V26" s="71"/>
      <c r="W26" s="89">
        <v>6.5</v>
      </c>
      <c r="X26" s="47"/>
      <c r="Y26" s="47"/>
      <c r="Z26" s="47"/>
      <c r="AA26" s="71"/>
      <c r="AB26" s="3">
        <v>6.5</v>
      </c>
      <c r="AC26" s="72">
        <v>6.5</v>
      </c>
      <c r="AD26" s="47"/>
      <c r="AE26" s="71"/>
      <c r="AF26" s="4">
        <v>6.5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2.5</v>
      </c>
      <c r="K28" s="71"/>
      <c r="L28" s="89">
        <v>2.5</v>
      </c>
      <c r="M28" s="71"/>
      <c r="N28" s="89">
        <v>2.5</v>
      </c>
      <c r="O28" s="71"/>
      <c r="P28" s="89">
        <v>2.6</v>
      </c>
      <c r="Q28" s="47"/>
      <c r="R28" s="71"/>
      <c r="S28" s="89">
        <v>2.6</v>
      </c>
      <c r="T28" s="71"/>
      <c r="U28" s="89">
        <v>1.6</v>
      </c>
      <c r="V28" s="71"/>
      <c r="W28" s="89">
        <v>1.6</v>
      </c>
      <c r="X28" s="47"/>
      <c r="Y28" s="47"/>
      <c r="Z28" s="47"/>
      <c r="AA28" s="71"/>
      <c r="AB28" s="3">
        <v>1.6</v>
      </c>
      <c r="AC28" s="72">
        <v>1.6</v>
      </c>
      <c r="AD28" s="47"/>
      <c r="AE28" s="71"/>
      <c r="AF28" s="4">
        <v>1.6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0.874</v>
      </c>
      <c r="K31" s="71"/>
      <c r="L31" s="91">
        <v>0.874</v>
      </c>
      <c r="M31" s="71"/>
      <c r="N31" s="91">
        <v>0.86699999999999999</v>
      </c>
      <c r="O31" s="71"/>
      <c r="P31" s="91">
        <v>0.874</v>
      </c>
      <c r="Q31" s="47"/>
      <c r="R31" s="71"/>
      <c r="S31" s="91">
        <v>0.874</v>
      </c>
      <c r="T31" s="71"/>
      <c r="U31" s="91">
        <v>0.876</v>
      </c>
      <c r="V31" s="71"/>
      <c r="W31" s="91">
        <v>0.876</v>
      </c>
      <c r="X31" s="47"/>
      <c r="Y31" s="47"/>
      <c r="Z31" s="47"/>
      <c r="AA31" s="71"/>
      <c r="AB31" s="7">
        <v>0.876</v>
      </c>
      <c r="AC31" s="76">
        <v>0.876</v>
      </c>
      <c r="AD31" s="47"/>
      <c r="AE31" s="71"/>
      <c r="AF31" s="8">
        <v>0.876</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2.5</v>
      </c>
      <c r="K33" s="71"/>
      <c r="L33" s="92">
        <v>2.5</v>
      </c>
      <c r="M33" s="71"/>
      <c r="N33" s="92">
        <v>2.5</v>
      </c>
      <c r="O33" s="71"/>
      <c r="P33" s="92">
        <v>2.6</v>
      </c>
      <c r="Q33" s="47"/>
      <c r="R33" s="71"/>
      <c r="S33" s="92">
        <v>2.6</v>
      </c>
      <c r="T33" s="71"/>
      <c r="U33" s="92">
        <v>1.6</v>
      </c>
      <c r="V33" s="71"/>
      <c r="W33" s="92">
        <v>1.6</v>
      </c>
      <c r="X33" s="47"/>
      <c r="Y33" s="47"/>
      <c r="Z33" s="47"/>
      <c r="AA33" s="71"/>
      <c r="AB33" s="9">
        <v>1.6</v>
      </c>
      <c r="AC33" s="78">
        <v>1.6</v>
      </c>
      <c r="AD33" s="47"/>
      <c r="AE33" s="71"/>
      <c r="AF33" s="10">
        <v>1.6</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1704</v>
      </c>
      <c r="K35" s="71"/>
      <c r="L35" s="90" t="s">
        <v>1704</v>
      </c>
      <c r="M35" s="71"/>
      <c r="N35" s="90" t="s">
        <v>1704</v>
      </c>
      <c r="O35" s="71"/>
      <c r="P35" s="90" t="s">
        <v>1704</v>
      </c>
      <c r="Q35" s="47"/>
      <c r="R35" s="71"/>
      <c r="S35" s="90" t="s">
        <v>1704</v>
      </c>
      <c r="T35" s="71"/>
      <c r="U35" s="90" t="s">
        <v>1704</v>
      </c>
      <c r="V35" s="71"/>
      <c r="W35" s="90" t="s">
        <v>1704</v>
      </c>
      <c r="X35" s="47"/>
      <c r="Y35" s="47"/>
      <c r="Z35" s="47"/>
      <c r="AA35" s="71"/>
      <c r="AB35" s="5" t="s">
        <v>1704</v>
      </c>
      <c r="AC35" s="75" t="s">
        <v>1704</v>
      </c>
      <c r="AD35" s="47"/>
      <c r="AE35" s="71"/>
      <c r="AF35" s="6" t="s">
        <v>1704</v>
      </c>
    </row>
    <row r="36" spans="5:32" ht="13.15" customHeight="1" x14ac:dyDescent="0.25">
      <c r="E36" s="73" t="s">
        <v>58</v>
      </c>
      <c r="F36" s="47"/>
      <c r="G36" s="47"/>
      <c r="H36" s="47"/>
      <c r="I36" s="74"/>
      <c r="J36" s="89">
        <v>2.5</v>
      </c>
      <c r="K36" s="71"/>
      <c r="L36" s="89">
        <v>2.5</v>
      </c>
      <c r="M36" s="71"/>
      <c r="N36" s="89">
        <v>2.5</v>
      </c>
      <c r="O36" s="71"/>
      <c r="P36" s="89">
        <v>2.6</v>
      </c>
      <c r="Q36" s="47"/>
      <c r="R36" s="71"/>
      <c r="S36" s="89">
        <v>2.6</v>
      </c>
      <c r="T36" s="71"/>
      <c r="U36" s="89">
        <v>1.6</v>
      </c>
      <c r="V36" s="71"/>
      <c r="W36" s="89">
        <v>1.6</v>
      </c>
      <c r="X36" s="47"/>
      <c r="Y36" s="47"/>
      <c r="Z36" s="47"/>
      <c r="AA36" s="71"/>
      <c r="AB36" s="3">
        <v>1.6</v>
      </c>
      <c r="AC36" s="72">
        <v>1.6</v>
      </c>
      <c r="AD36" s="47"/>
      <c r="AE36" s="71"/>
      <c r="AF36" s="4">
        <v>1.6</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A637+wwJ7BSUimO1Vf4JqmJ5V5vQZIqNO/pRgBtLZgVUXlaiAAUKXn0ompKWWxsQ3AcaaUCJi14i5+acdVOuSg==" saltValue="oCH4/Ou5Sr6QxYkJ/3ynP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6A68B2E-88FD-43CA-88E8-058C9EC477F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MILL - Millaroo (66/11kV)</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1705</v>
      </c>
      <c r="J3" s="49"/>
      <c r="K3" s="49"/>
      <c r="L3" s="49"/>
      <c r="M3" s="49"/>
      <c r="N3" s="49"/>
      <c r="O3" s="49"/>
      <c r="P3" s="49"/>
      <c r="Q3" s="49"/>
      <c r="R3" s="49"/>
      <c r="S3" s="49"/>
      <c r="V3" s="51" t="s">
        <v>922</v>
      </c>
      <c r="W3" s="49"/>
      <c r="Y3" s="52" t="s">
        <v>1090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1609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1706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1707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7.6</v>
      </c>
      <c r="K26" s="71"/>
      <c r="L26" s="89">
        <v>7.6</v>
      </c>
      <c r="M26" s="71"/>
      <c r="N26" s="89">
        <v>7.6</v>
      </c>
      <c r="O26" s="71"/>
      <c r="P26" s="89">
        <v>7.6</v>
      </c>
      <c r="Q26" s="47"/>
      <c r="R26" s="71"/>
      <c r="S26" s="89">
        <v>7.6</v>
      </c>
      <c r="T26" s="71"/>
      <c r="U26" s="89">
        <v>8.5</v>
      </c>
      <c r="V26" s="71"/>
      <c r="W26" s="89">
        <v>8.5</v>
      </c>
      <c r="X26" s="47"/>
      <c r="Y26" s="47"/>
      <c r="Z26" s="47"/>
      <c r="AA26" s="71"/>
      <c r="AB26" s="3">
        <v>8.5</v>
      </c>
      <c r="AC26" s="72">
        <v>8.5</v>
      </c>
      <c r="AD26" s="47"/>
      <c r="AE26" s="71"/>
      <c r="AF26" s="4">
        <v>8.5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v>
      </c>
      <c r="K28" s="71"/>
      <c r="L28" s="89">
        <v>4</v>
      </c>
      <c r="M28" s="71"/>
      <c r="N28" s="89">
        <v>4</v>
      </c>
      <c r="O28" s="71"/>
      <c r="P28" s="89">
        <v>4.0999999999999996</v>
      </c>
      <c r="Q28" s="47"/>
      <c r="R28" s="71"/>
      <c r="S28" s="89">
        <v>4.0999999999999996</v>
      </c>
      <c r="T28" s="71"/>
      <c r="U28" s="89">
        <v>3.3</v>
      </c>
      <c r="V28" s="71"/>
      <c r="W28" s="89">
        <v>3.3</v>
      </c>
      <c r="X28" s="47"/>
      <c r="Y28" s="47"/>
      <c r="Z28" s="47"/>
      <c r="AA28" s="71"/>
      <c r="AB28" s="3">
        <v>3.2</v>
      </c>
      <c r="AC28" s="72">
        <v>3.3</v>
      </c>
      <c r="AD28" s="47"/>
      <c r="AE28" s="71"/>
      <c r="AF28" s="4">
        <v>3.3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0.97199999999999998</v>
      </c>
      <c r="V31" s="71"/>
      <c r="W31" s="91">
        <v>0.97199999999999998</v>
      </c>
      <c r="X31" s="47"/>
      <c r="Y31" s="47"/>
      <c r="Z31" s="47"/>
      <c r="AA31" s="71"/>
      <c r="AB31" s="7">
        <v>0.97199999999999998</v>
      </c>
      <c r="AC31" s="76">
        <v>0.97199999999999998</v>
      </c>
      <c r="AD31" s="47"/>
      <c r="AE31" s="71"/>
      <c r="AF31" s="8">
        <v>0.97199999999999998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3.8</v>
      </c>
      <c r="K33" s="71"/>
      <c r="L33" s="92">
        <v>3.8</v>
      </c>
      <c r="M33" s="71"/>
      <c r="N33" s="92">
        <v>3.8</v>
      </c>
      <c r="O33" s="71"/>
      <c r="P33" s="92">
        <v>3.9</v>
      </c>
      <c r="Q33" s="47"/>
      <c r="R33" s="71"/>
      <c r="S33" s="92">
        <v>3.9</v>
      </c>
      <c r="T33" s="71"/>
      <c r="U33" s="92">
        <v>3.1</v>
      </c>
      <c r="V33" s="71"/>
      <c r="W33" s="92">
        <v>3.1</v>
      </c>
      <c r="X33" s="47"/>
      <c r="Y33" s="47"/>
      <c r="Z33" s="47"/>
      <c r="AA33" s="71"/>
      <c r="AB33" s="9">
        <v>3.1</v>
      </c>
      <c r="AC33" s="78">
        <v>3.1</v>
      </c>
      <c r="AD33" s="47"/>
      <c r="AE33" s="71"/>
      <c r="AF33" s="10">
        <v>3.1</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1708</v>
      </c>
      <c r="K35" s="71"/>
      <c r="L35" s="90" t="s">
        <v>1708</v>
      </c>
      <c r="M35" s="71"/>
      <c r="N35" s="90" t="s">
        <v>1708</v>
      </c>
      <c r="O35" s="71"/>
      <c r="P35" s="90" t="s">
        <v>1708</v>
      </c>
      <c r="Q35" s="47"/>
      <c r="R35" s="71"/>
      <c r="S35" s="90" t="s">
        <v>1708</v>
      </c>
      <c r="T35" s="71"/>
      <c r="U35" s="90" t="s">
        <v>1708</v>
      </c>
      <c r="V35" s="71"/>
      <c r="W35" s="90" t="s">
        <v>1708</v>
      </c>
      <c r="X35" s="47"/>
      <c r="Y35" s="47"/>
      <c r="Z35" s="47"/>
      <c r="AA35" s="71"/>
      <c r="AB35" s="5" t="s">
        <v>1708</v>
      </c>
      <c r="AC35" s="75" t="s">
        <v>1708</v>
      </c>
      <c r="AD35" s="47"/>
      <c r="AE35" s="71"/>
      <c r="AF35" s="6" t="s">
        <v>1708</v>
      </c>
    </row>
    <row r="36" spans="5:32" ht="13.15" customHeight="1" x14ac:dyDescent="0.25">
      <c r="E36" s="73" t="s">
        <v>58</v>
      </c>
      <c r="F36" s="47"/>
      <c r="G36" s="47"/>
      <c r="H36" s="47"/>
      <c r="I36" s="74"/>
      <c r="J36" s="89">
        <v>3.8</v>
      </c>
      <c r="K36" s="71"/>
      <c r="L36" s="89">
        <v>3.8</v>
      </c>
      <c r="M36" s="71"/>
      <c r="N36" s="89">
        <v>3.8</v>
      </c>
      <c r="O36" s="71"/>
      <c r="P36" s="89">
        <v>3.9</v>
      </c>
      <c r="Q36" s="47"/>
      <c r="R36" s="71"/>
      <c r="S36" s="89">
        <v>3.9</v>
      </c>
      <c r="T36" s="71"/>
      <c r="U36" s="89">
        <v>3.1</v>
      </c>
      <c r="V36" s="71"/>
      <c r="W36" s="89">
        <v>3.1</v>
      </c>
      <c r="X36" s="47"/>
      <c r="Y36" s="47"/>
      <c r="Z36" s="47"/>
      <c r="AA36" s="71"/>
      <c r="AB36" s="3">
        <v>3.1</v>
      </c>
      <c r="AC36" s="72">
        <v>3.1</v>
      </c>
      <c r="AD36" s="47"/>
      <c r="AE36" s="71"/>
      <c r="AF36" s="4">
        <v>3.1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ebk8x13CUnunOBm9D6PCUZQ/jAkiS7sYx2gyWn/bez4KPWP0CI6/g4N7b5ecTkm3s7rQmrPBfQBW2XFnIGOfA==" saltValue="tA0RZ/mL1XVtRpiTDCs1+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36CA1DA-13C8-41CC-8C83-8119FA9527B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MILM - Millmerran (33/11kV)</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1709</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1710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1711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0.3</v>
      </c>
      <c r="K26" s="71"/>
      <c r="L26" s="89">
        <v>0.3</v>
      </c>
      <c r="M26" s="71"/>
      <c r="N26" s="89">
        <v>0.3</v>
      </c>
      <c r="O26" s="71"/>
      <c r="P26" s="89">
        <v>0.3</v>
      </c>
      <c r="Q26" s="47"/>
      <c r="R26" s="71"/>
      <c r="S26" s="89">
        <v>0.3</v>
      </c>
      <c r="T26" s="71"/>
      <c r="U26" s="89">
        <v>0.3</v>
      </c>
      <c r="V26" s="71"/>
      <c r="W26" s="89">
        <v>0.3</v>
      </c>
      <c r="X26" s="47"/>
      <c r="Y26" s="47"/>
      <c r="Z26" s="47"/>
      <c r="AA26" s="71"/>
      <c r="AB26" s="3">
        <v>0.3</v>
      </c>
      <c r="AC26" s="72">
        <v>0.3</v>
      </c>
      <c r="AD26" s="47"/>
      <c r="AE26" s="71"/>
      <c r="AF26" s="4">
        <v>0.3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0.3</v>
      </c>
      <c r="K28" s="71"/>
      <c r="L28" s="89">
        <v>0.3</v>
      </c>
      <c r="M28" s="71"/>
      <c r="N28" s="89">
        <v>0.3</v>
      </c>
      <c r="O28" s="71"/>
      <c r="P28" s="89">
        <v>0.3</v>
      </c>
      <c r="Q28" s="47"/>
      <c r="R28" s="71"/>
      <c r="S28" s="89">
        <v>0.3</v>
      </c>
      <c r="T28" s="71"/>
      <c r="U28" s="89">
        <v>0.3</v>
      </c>
      <c r="V28" s="71"/>
      <c r="W28" s="89">
        <v>0.3</v>
      </c>
      <c r="X28" s="47"/>
      <c r="Y28" s="47"/>
      <c r="Z28" s="47"/>
      <c r="AA28" s="71"/>
      <c r="AB28" s="3">
        <v>0.3</v>
      </c>
      <c r="AC28" s="72">
        <v>0.3</v>
      </c>
      <c r="AD28" s="47"/>
      <c r="AE28" s="71"/>
      <c r="AF28" s="4">
        <v>0.3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v>
      </c>
      <c r="K31" s="71"/>
      <c r="L31" s="91">
        <v>0.85</v>
      </c>
      <c r="M31" s="71"/>
      <c r="N31" s="91">
        <v>0.85</v>
      </c>
      <c r="O31" s="71"/>
      <c r="P31" s="91">
        <v>0.85</v>
      </c>
      <c r="Q31" s="47"/>
      <c r="R31" s="71"/>
      <c r="S31" s="91">
        <v>0.85</v>
      </c>
      <c r="T31" s="71"/>
      <c r="U31" s="91">
        <v>0.85</v>
      </c>
      <c r="V31" s="71"/>
      <c r="W31" s="91">
        <v>0.85</v>
      </c>
      <c r="X31" s="47"/>
      <c r="Y31" s="47"/>
      <c r="Z31" s="47"/>
      <c r="AA31" s="71"/>
      <c r="AB31" s="7">
        <v>0.85</v>
      </c>
      <c r="AC31" s="76">
        <v>0.85</v>
      </c>
      <c r="AD31" s="47"/>
      <c r="AE31" s="71"/>
      <c r="AF31" s="8">
        <v>0.85</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0.2</v>
      </c>
      <c r="K33" s="71"/>
      <c r="L33" s="92">
        <v>0.3</v>
      </c>
      <c r="M33" s="71"/>
      <c r="N33" s="92">
        <v>0.3</v>
      </c>
      <c r="O33" s="71"/>
      <c r="P33" s="92">
        <v>0.3</v>
      </c>
      <c r="Q33" s="47"/>
      <c r="R33" s="71"/>
      <c r="S33" s="92">
        <v>0.3</v>
      </c>
      <c r="T33" s="71"/>
      <c r="U33" s="92">
        <v>0.2</v>
      </c>
      <c r="V33" s="71"/>
      <c r="W33" s="92">
        <v>0.2</v>
      </c>
      <c r="X33" s="47"/>
      <c r="Y33" s="47"/>
      <c r="Z33" s="47"/>
      <c r="AA33" s="71"/>
      <c r="AB33" s="9">
        <v>0.2</v>
      </c>
      <c r="AC33" s="78">
        <v>0.2</v>
      </c>
      <c r="AD33" s="47"/>
      <c r="AE33" s="71"/>
      <c r="AF33" s="10">
        <v>0.3</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1712</v>
      </c>
      <c r="K35" s="71"/>
      <c r="L35" s="90" t="s">
        <v>1712</v>
      </c>
      <c r="M35" s="71"/>
      <c r="N35" s="90" t="s">
        <v>1712</v>
      </c>
      <c r="O35" s="71"/>
      <c r="P35" s="90" t="s">
        <v>1712</v>
      </c>
      <c r="Q35" s="47"/>
      <c r="R35" s="71"/>
      <c r="S35" s="90" t="s">
        <v>1712</v>
      </c>
      <c r="T35" s="71"/>
      <c r="U35" s="90" t="s">
        <v>1712</v>
      </c>
      <c r="V35" s="71"/>
      <c r="W35" s="90" t="s">
        <v>1712</v>
      </c>
      <c r="X35" s="47"/>
      <c r="Y35" s="47"/>
      <c r="Z35" s="47"/>
      <c r="AA35" s="71"/>
      <c r="AB35" s="5" t="s">
        <v>1712</v>
      </c>
      <c r="AC35" s="75" t="s">
        <v>1712</v>
      </c>
      <c r="AD35" s="47"/>
      <c r="AE35" s="71"/>
      <c r="AF35" s="6" t="s">
        <v>1712</v>
      </c>
    </row>
    <row r="36" spans="5:32" ht="13.15" customHeight="1" x14ac:dyDescent="0.25">
      <c r="E36" s="73" t="s">
        <v>58</v>
      </c>
      <c r="F36" s="47"/>
      <c r="G36" s="47"/>
      <c r="H36" s="47"/>
      <c r="I36" s="74"/>
      <c r="J36" s="89">
        <v>0.2</v>
      </c>
      <c r="K36" s="71"/>
      <c r="L36" s="89">
        <v>0.3</v>
      </c>
      <c r="M36" s="71"/>
      <c r="N36" s="89">
        <v>0.3</v>
      </c>
      <c r="O36" s="71"/>
      <c r="P36" s="89">
        <v>0.3</v>
      </c>
      <c r="Q36" s="47"/>
      <c r="R36" s="71"/>
      <c r="S36" s="89">
        <v>0.3</v>
      </c>
      <c r="T36" s="71"/>
      <c r="U36" s="89">
        <v>0.2</v>
      </c>
      <c r="V36" s="71"/>
      <c r="W36" s="89">
        <v>0.2</v>
      </c>
      <c r="X36" s="47"/>
      <c r="Y36" s="47"/>
      <c r="Z36" s="47"/>
      <c r="AA36" s="71"/>
      <c r="AB36" s="3">
        <v>0.2</v>
      </c>
      <c r="AC36" s="72">
        <v>0.2</v>
      </c>
      <c r="AD36" s="47"/>
      <c r="AE36" s="71"/>
      <c r="AF36" s="4">
        <v>0.3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l+BNcosq5YZF1J6r2Ol6k5vqIshVJtaE45hd0xok4YYHEJx+W37o09weOKr32qwKrThnu3mNtW3+L79iYN1AAg==" saltValue="qYECBXcjZh6bNpw1/55jX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AAB7D85-564B-4EE1-AD34-967151FED1A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MING - Mingela (66/11kV)</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1713</v>
      </c>
      <c r="J3" s="49"/>
      <c r="K3" s="49"/>
      <c r="L3" s="49"/>
      <c r="M3" s="49"/>
      <c r="N3" s="49"/>
      <c r="O3" s="49"/>
      <c r="P3" s="49"/>
      <c r="Q3" s="49"/>
      <c r="R3" s="49"/>
      <c r="S3" s="49"/>
      <c r="V3" s="51" t="s">
        <v>922</v>
      </c>
      <c r="W3" s="49"/>
      <c r="Y3" s="52" t="s">
        <v>1267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1064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1714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1715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6.1</v>
      </c>
      <c r="K26" s="71"/>
      <c r="L26" s="89">
        <v>6.1</v>
      </c>
      <c r="M26" s="71"/>
      <c r="N26" s="89">
        <v>6.1</v>
      </c>
      <c r="O26" s="71"/>
      <c r="P26" s="89">
        <v>6.1</v>
      </c>
      <c r="Q26" s="47"/>
      <c r="R26" s="71"/>
      <c r="S26" s="89">
        <v>6.1</v>
      </c>
      <c r="T26" s="71"/>
      <c r="U26" s="89">
        <v>7</v>
      </c>
      <c r="V26" s="71"/>
      <c r="W26" s="89">
        <v>7</v>
      </c>
      <c r="X26" s="47"/>
      <c r="Y26" s="47"/>
      <c r="Z26" s="47"/>
      <c r="AA26" s="71"/>
      <c r="AB26" s="3">
        <v>7</v>
      </c>
      <c r="AC26" s="72">
        <v>7</v>
      </c>
      <c r="AD26" s="47"/>
      <c r="AE26" s="71"/>
      <c r="AF26" s="4">
        <v>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3.1</v>
      </c>
      <c r="K28" s="71"/>
      <c r="L28" s="89">
        <v>3.2</v>
      </c>
      <c r="M28" s="71"/>
      <c r="N28" s="89">
        <v>3.2</v>
      </c>
      <c r="O28" s="71"/>
      <c r="P28" s="89">
        <v>3.2</v>
      </c>
      <c r="Q28" s="47"/>
      <c r="R28" s="71"/>
      <c r="S28" s="89">
        <v>3.3</v>
      </c>
      <c r="T28" s="71"/>
      <c r="U28" s="89">
        <v>2.2000000000000002</v>
      </c>
      <c r="V28" s="71"/>
      <c r="W28" s="89">
        <v>2.2000000000000002</v>
      </c>
      <c r="X28" s="47"/>
      <c r="Y28" s="47"/>
      <c r="Z28" s="47"/>
      <c r="AA28" s="71"/>
      <c r="AB28" s="3">
        <v>2.2000000000000002</v>
      </c>
      <c r="AC28" s="72">
        <v>2.2999999999999998</v>
      </c>
      <c r="AD28" s="47"/>
      <c r="AE28" s="71"/>
      <c r="AF28" s="4">
        <v>2.2999999999999998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0.95399999999999996</v>
      </c>
      <c r="K31" s="71"/>
      <c r="L31" s="91">
        <v>0.95399999999999996</v>
      </c>
      <c r="M31" s="71"/>
      <c r="N31" s="91">
        <v>0.95399999999999996</v>
      </c>
      <c r="O31" s="71"/>
      <c r="P31" s="91">
        <v>0.95399999999999996</v>
      </c>
      <c r="Q31" s="47"/>
      <c r="R31" s="71"/>
      <c r="S31" s="91">
        <v>0.95399999999999996</v>
      </c>
      <c r="T31" s="71"/>
      <c r="U31" s="91">
        <v>0.96199999999999997</v>
      </c>
      <c r="V31" s="71"/>
      <c r="W31" s="91">
        <v>0.96199999999999997</v>
      </c>
      <c r="X31" s="47"/>
      <c r="Y31" s="47"/>
      <c r="Z31" s="47"/>
      <c r="AA31" s="71"/>
      <c r="AB31" s="7">
        <v>0.96199999999999997</v>
      </c>
      <c r="AC31" s="76">
        <v>0.96199999999999997</v>
      </c>
      <c r="AD31" s="47"/>
      <c r="AE31" s="71"/>
      <c r="AF31" s="8">
        <v>0.96199999999999997</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3</v>
      </c>
      <c r="K33" s="71"/>
      <c r="L33" s="92">
        <v>3</v>
      </c>
      <c r="M33" s="71"/>
      <c r="N33" s="92">
        <v>3.1</v>
      </c>
      <c r="O33" s="71"/>
      <c r="P33" s="92">
        <v>3.1</v>
      </c>
      <c r="Q33" s="47"/>
      <c r="R33" s="71"/>
      <c r="S33" s="92">
        <v>3.2</v>
      </c>
      <c r="T33" s="71"/>
      <c r="U33" s="92">
        <v>2</v>
      </c>
      <c r="V33" s="71"/>
      <c r="W33" s="92">
        <v>2</v>
      </c>
      <c r="X33" s="47"/>
      <c r="Y33" s="47"/>
      <c r="Z33" s="47"/>
      <c r="AA33" s="71"/>
      <c r="AB33" s="9">
        <v>2</v>
      </c>
      <c r="AC33" s="78">
        <v>2.1</v>
      </c>
      <c r="AD33" s="47"/>
      <c r="AE33" s="71"/>
      <c r="AF33" s="10">
        <v>2.1</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1558</v>
      </c>
      <c r="K35" s="71"/>
      <c r="L35" s="90" t="s">
        <v>1558</v>
      </c>
      <c r="M35" s="71"/>
      <c r="N35" s="90" t="s">
        <v>1558</v>
      </c>
      <c r="O35" s="71"/>
      <c r="P35" s="90" t="s">
        <v>1558</v>
      </c>
      <c r="Q35" s="47"/>
      <c r="R35" s="71"/>
      <c r="S35" s="90" t="s">
        <v>1558</v>
      </c>
      <c r="T35" s="71"/>
      <c r="U35" s="90" t="s">
        <v>1558</v>
      </c>
      <c r="V35" s="71"/>
      <c r="W35" s="90" t="s">
        <v>1558</v>
      </c>
      <c r="X35" s="47"/>
      <c r="Y35" s="47"/>
      <c r="Z35" s="47"/>
      <c r="AA35" s="71"/>
      <c r="AB35" s="5" t="s">
        <v>1558</v>
      </c>
      <c r="AC35" s="75" t="s">
        <v>1558</v>
      </c>
      <c r="AD35" s="47"/>
      <c r="AE35" s="71"/>
      <c r="AF35" s="6" t="s">
        <v>1558</v>
      </c>
    </row>
    <row r="36" spans="5:32" ht="13.15" customHeight="1" x14ac:dyDescent="0.25">
      <c r="E36" s="73" t="s">
        <v>58</v>
      </c>
      <c r="F36" s="47"/>
      <c r="G36" s="47"/>
      <c r="H36" s="47"/>
      <c r="I36" s="74"/>
      <c r="J36" s="89">
        <v>3</v>
      </c>
      <c r="K36" s="71"/>
      <c r="L36" s="89">
        <v>3</v>
      </c>
      <c r="M36" s="71"/>
      <c r="N36" s="89">
        <v>3.1</v>
      </c>
      <c r="O36" s="71"/>
      <c r="P36" s="89">
        <v>3.1</v>
      </c>
      <c r="Q36" s="47"/>
      <c r="R36" s="71"/>
      <c r="S36" s="89">
        <v>3.2</v>
      </c>
      <c r="T36" s="71"/>
      <c r="U36" s="89">
        <v>2</v>
      </c>
      <c r="V36" s="71"/>
      <c r="W36" s="89">
        <v>2</v>
      </c>
      <c r="X36" s="47"/>
      <c r="Y36" s="47"/>
      <c r="Z36" s="47"/>
      <c r="AA36" s="71"/>
      <c r="AB36" s="3">
        <v>2</v>
      </c>
      <c r="AC36" s="72">
        <v>2.1</v>
      </c>
      <c r="AD36" s="47"/>
      <c r="AE36" s="71"/>
      <c r="AF36" s="4">
        <v>2.1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3.2</v>
      </c>
      <c r="K39" s="71"/>
      <c r="L39" s="89">
        <v>3.2</v>
      </c>
      <c r="M39" s="71"/>
      <c r="N39" s="89">
        <v>3.2</v>
      </c>
      <c r="O39" s="71"/>
      <c r="P39" s="89">
        <v>3.2</v>
      </c>
      <c r="Q39" s="47"/>
      <c r="R39" s="71"/>
      <c r="S39" s="89">
        <v>3.2</v>
      </c>
      <c r="T39" s="71"/>
      <c r="U39" s="89">
        <v>3.2</v>
      </c>
      <c r="V39" s="71"/>
      <c r="W39" s="89">
        <v>3.2</v>
      </c>
      <c r="X39" s="47"/>
      <c r="Y39" s="47"/>
      <c r="Z39" s="47"/>
      <c r="AA39" s="71"/>
      <c r="AB39" s="3">
        <v>3.2</v>
      </c>
      <c r="AC39" s="72">
        <v>3.2</v>
      </c>
      <c r="AD39" s="47"/>
      <c r="AE39" s="71"/>
      <c r="AF39" s="4">
        <v>3.2</v>
      </c>
    </row>
    <row r="40" spans="5:32" x14ac:dyDescent="0.25">
      <c r="E40" s="73" t="s">
        <v>73</v>
      </c>
      <c r="F40" s="47"/>
      <c r="G40" s="47"/>
      <c r="H40" s="47"/>
      <c r="I40" s="74"/>
      <c r="J40" s="89">
        <v>1.6</v>
      </c>
      <c r="K40" s="71"/>
      <c r="L40" s="89">
        <v>1.6</v>
      </c>
      <c r="M40" s="71"/>
      <c r="N40" s="89">
        <v>1.6</v>
      </c>
      <c r="O40" s="71"/>
      <c r="P40" s="89">
        <v>1.6</v>
      </c>
      <c r="Q40" s="47"/>
      <c r="R40" s="71"/>
      <c r="S40" s="89">
        <v>1.6</v>
      </c>
      <c r="T40" s="71"/>
      <c r="U40" s="89">
        <v>1.6</v>
      </c>
      <c r="V40" s="71"/>
      <c r="W40" s="89">
        <v>1.6</v>
      </c>
      <c r="X40" s="47"/>
      <c r="Y40" s="47"/>
      <c r="Z40" s="47"/>
      <c r="AA40" s="71"/>
      <c r="AB40" s="3">
        <v>1.6</v>
      </c>
      <c r="AC40" s="72">
        <v>1.6</v>
      </c>
      <c r="AD40" s="47"/>
      <c r="AE40" s="71"/>
      <c r="AF40" s="4">
        <v>1.6</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iJGDxvlHQL/v0fl4Jz5bPYQ8yPxnuCjKhndTypYmFM+FlssjUMA5rRmGhUL53FPoYcrrmrGPz5Enf/zLhSK8A==" saltValue="pujnW9MvLrGrflygWQegD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683C93B-0092-4EC5-9861-0B51B67532A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MIRA - Mirani (66/11kV)</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AJ51"/>
  <sheetViews>
    <sheetView showGridLines="0" topLeftCell="A28"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1716</v>
      </c>
      <c r="J3" s="49"/>
      <c r="K3" s="49"/>
      <c r="L3" s="49"/>
      <c r="M3" s="49"/>
      <c r="N3" s="49"/>
      <c r="O3" s="49"/>
      <c r="P3" s="49"/>
      <c r="Q3" s="49"/>
      <c r="R3" s="49"/>
      <c r="S3" s="49"/>
      <c r="V3" s="51" t="s">
        <v>922</v>
      </c>
      <c r="W3" s="49"/>
      <c r="Y3" s="52" t="s">
        <v>1717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1718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1719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1720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2.2999999999999998</v>
      </c>
      <c r="K26" s="71"/>
      <c r="L26" s="89">
        <v>4.7</v>
      </c>
      <c r="M26" s="71"/>
      <c r="N26" s="89">
        <v>4.7</v>
      </c>
      <c r="O26" s="71"/>
      <c r="P26" s="89">
        <v>4.7</v>
      </c>
      <c r="Q26" s="47"/>
      <c r="R26" s="71"/>
      <c r="S26" s="89">
        <v>4.7</v>
      </c>
      <c r="T26" s="71"/>
      <c r="U26" s="89">
        <v>2.2999999999999998</v>
      </c>
      <c r="V26" s="71"/>
      <c r="W26" s="89">
        <v>2.2999999999999998</v>
      </c>
      <c r="X26" s="47"/>
      <c r="Y26" s="47"/>
      <c r="Z26" s="47"/>
      <c r="AA26" s="71"/>
      <c r="AB26" s="3">
        <v>4.7</v>
      </c>
      <c r="AC26" s="72">
        <v>4.7</v>
      </c>
      <c r="AD26" s="47"/>
      <c r="AE26" s="71"/>
      <c r="AF26" s="4">
        <v>4.7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2.6</v>
      </c>
      <c r="K28" s="71"/>
      <c r="L28" s="89">
        <v>2.5</v>
      </c>
      <c r="M28" s="71"/>
      <c r="N28" s="89">
        <v>2.5</v>
      </c>
      <c r="O28" s="71"/>
      <c r="P28" s="89">
        <v>2.6</v>
      </c>
      <c r="Q28" s="47"/>
      <c r="R28" s="71"/>
      <c r="S28" s="89">
        <v>2.6</v>
      </c>
      <c r="T28" s="71"/>
      <c r="U28" s="89">
        <v>2.1</v>
      </c>
      <c r="V28" s="71"/>
      <c r="W28" s="89">
        <v>2.1</v>
      </c>
      <c r="X28" s="47"/>
      <c r="Y28" s="47"/>
      <c r="Z28" s="47"/>
      <c r="AA28" s="71"/>
      <c r="AB28" s="3">
        <v>2.1</v>
      </c>
      <c r="AC28" s="72">
        <v>2.1</v>
      </c>
      <c r="AD28" s="47"/>
      <c r="AE28" s="71"/>
      <c r="AF28" s="4">
        <v>2.1</v>
      </c>
    </row>
    <row r="29" spans="4:32" ht="13.15" customHeight="1" x14ac:dyDescent="0.25">
      <c r="E29" s="73" t="s">
        <v>29</v>
      </c>
      <c r="F29" s="47"/>
      <c r="G29" s="47"/>
      <c r="H29" s="47"/>
      <c r="I29" s="74"/>
      <c r="J29" s="89">
        <v>0.3</v>
      </c>
      <c r="K29" s="71"/>
      <c r="L29" s="89"/>
      <c r="M29" s="71"/>
      <c r="N29" s="89"/>
      <c r="O29" s="71"/>
      <c r="P29" s="89"/>
      <c r="Q29" s="47"/>
      <c r="R29" s="71"/>
      <c r="S29" s="89"/>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89">
        <v>0.3</v>
      </c>
      <c r="K30" s="71"/>
      <c r="L30" s="89"/>
      <c r="M30" s="71"/>
      <c r="N30" s="89"/>
      <c r="O30" s="71"/>
      <c r="P30" s="89"/>
      <c r="Q30" s="47"/>
      <c r="R30" s="71"/>
      <c r="S30" s="89"/>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0.95899999999999996</v>
      </c>
      <c r="K31" s="71"/>
      <c r="L31" s="91">
        <v>0.92900000000000005</v>
      </c>
      <c r="M31" s="71"/>
      <c r="N31" s="91">
        <v>0.92900000000000005</v>
      </c>
      <c r="O31" s="71"/>
      <c r="P31" s="91">
        <v>0.95899999999999996</v>
      </c>
      <c r="Q31" s="47"/>
      <c r="R31" s="71"/>
      <c r="S31" s="91">
        <v>0.95899999999999996</v>
      </c>
      <c r="T31" s="71"/>
      <c r="U31" s="91">
        <v>0.95399999999999996</v>
      </c>
      <c r="V31" s="71"/>
      <c r="W31" s="91">
        <v>0.95399999999999996</v>
      </c>
      <c r="X31" s="47"/>
      <c r="Y31" s="47"/>
      <c r="Z31" s="47"/>
      <c r="AA31" s="71"/>
      <c r="AB31" s="7">
        <v>0.95399999999999996</v>
      </c>
      <c r="AC31" s="76">
        <v>0.95399999999999996</v>
      </c>
      <c r="AD31" s="47"/>
      <c r="AE31" s="71"/>
      <c r="AF31" s="8">
        <v>0.95399999999999996</v>
      </c>
    </row>
    <row r="32" spans="4:32" ht="13.15" customHeight="1" x14ac:dyDescent="0.25">
      <c r="E32" s="73" t="s">
        <v>42</v>
      </c>
      <c r="F32" s="47"/>
      <c r="G32" s="47"/>
      <c r="H32" s="47"/>
      <c r="I32" s="74"/>
      <c r="J32" s="89">
        <v>1.5</v>
      </c>
      <c r="K32" s="71"/>
      <c r="L32" s="89">
        <v>1.5</v>
      </c>
      <c r="M32" s="71"/>
      <c r="N32" s="89">
        <v>1.5</v>
      </c>
      <c r="O32" s="71"/>
      <c r="P32" s="89">
        <v>1.5</v>
      </c>
      <c r="Q32" s="47"/>
      <c r="R32" s="71"/>
      <c r="S32" s="89">
        <v>1.5</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2.2000000000000002</v>
      </c>
      <c r="K33" s="71"/>
      <c r="L33" s="92">
        <v>2.2000000000000002</v>
      </c>
      <c r="M33" s="71"/>
      <c r="N33" s="92">
        <v>2.2000000000000002</v>
      </c>
      <c r="O33" s="71"/>
      <c r="P33" s="92">
        <v>2.2000000000000002</v>
      </c>
      <c r="Q33" s="47"/>
      <c r="R33" s="71"/>
      <c r="S33" s="92">
        <v>2.2999999999999998</v>
      </c>
      <c r="T33" s="71"/>
      <c r="U33" s="92">
        <v>2</v>
      </c>
      <c r="V33" s="71"/>
      <c r="W33" s="92">
        <v>1.9</v>
      </c>
      <c r="X33" s="47"/>
      <c r="Y33" s="47"/>
      <c r="Z33" s="47"/>
      <c r="AA33" s="71"/>
      <c r="AB33" s="9">
        <v>1.9</v>
      </c>
      <c r="AC33" s="78">
        <v>1.9</v>
      </c>
      <c r="AD33" s="47"/>
      <c r="AE33" s="71"/>
      <c r="AF33" s="10">
        <v>1.9</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1149</v>
      </c>
      <c r="K35" s="71"/>
      <c r="L35" s="90" t="s">
        <v>1149</v>
      </c>
      <c r="M35" s="71"/>
      <c r="N35" s="90" t="s">
        <v>1149</v>
      </c>
      <c r="O35" s="71"/>
      <c r="P35" s="90" t="s">
        <v>1149</v>
      </c>
      <c r="Q35" s="47"/>
      <c r="R35" s="71"/>
      <c r="S35" s="90" t="s">
        <v>1149</v>
      </c>
      <c r="T35" s="71"/>
      <c r="U35" s="90" t="s">
        <v>1149</v>
      </c>
      <c r="V35" s="71"/>
      <c r="W35" s="90" t="s">
        <v>1149</v>
      </c>
      <c r="X35" s="47"/>
      <c r="Y35" s="47"/>
      <c r="Z35" s="47"/>
      <c r="AA35" s="71"/>
      <c r="AB35" s="5" t="s">
        <v>1149</v>
      </c>
      <c r="AC35" s="75" t="s">
        <v>1149</v>
      </c>
      <c r="AD35" s="47"/>
      <c r="AE35" s="71"/>
      <c r="AF35" s="6" t="s">
        <v>1149</v>
      </c>
    </row>
    <row r="36" spans="5:32" ht="13.15" customHeight="1" x14ac:dyDescent="0.25">
      <c r="E36" s="73" t="s">
        <v>58</v>
      </c>
      <c r="F36" s="47"/>
      <c r="G36" s="47"/>
      <c r="H36" s="47"/>
      <c r="I36" s="74"/>
      <c r="J36" s="89">
        <v>0.7</v>
      </c>
      <c r="K36" s="71"/>
      <c r="L36" s="89">
        <v>0.7</v>
      </c>
      <c r="M36" s="71"/>
      <c r="N36" s="89">
        <v>0.7</v>
      </c>
      <c r="O36" s="71"/>
      <c r="P36" s="89">
        <v>0.7</v>
      </c>
      <c r="Q36" s="47"/>
      <c r="R36" s="71"/>
      <c r="S36" s="89">
        <v>0.8</v>
      </c>
      <c r="T36" s="71"/>
      <c r="U36" s="89">
        <v>0.5</v>
      </c>
      <c r="V36" s="71"/>
      <c r="W36" s="89">
        <v>0.4</v>
      </c>
      <c r="X36" s="47"/>
      <c r="Y36" s="47"/>
      <c r="Z36" s="47"/>
      <c r="AA36" s="71"/>
      <c r="AB36" s="3">
        <v>0.4</v>
      </c>
      <c r="AC36" s="72">
        <v>0.4</v>
      </c>
      <c r="AD36" s="47"/>
      <c r="AE36" s="71"/>
      <c r="AF36" s="4">
        <v>0.4</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107" t="s">
        <v>1533</v>
      </c>
      <c r="K46" s="80"/>
      <c r="L46" s="93" t="s">
        <v>944</v>
      </c>
      <c r="M46" s="95"/>
      <c r="N46" s="93" t="s">
        <v>944</v>
      </c>
      <c r="O46" s="95"/>
      <c r="P46" s="93" t="s">
        <v>944</v>
      </c>
      <c r="Q46" s="98"/>
      <c r="R46" s="95"/>
      <c r="S46" s="93" t="s">
        <v>944</v>
      </c>
      <c r="T46" s="95"/>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2Z+JUM9AyanARtpsDIc0VjRDIxZEx0xk6EGtCykBoARy4mWAeTiC1RZ4kcF5PlgxG/1yHhzlVwyB1zeXPog==" saltValue="uiENCyezyuH7abwa9fBlj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6C5EC98-54B0-4F78-8338-E53CD5BF8365}"/>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MITC - Mitchell (33/11kV)</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1025</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1027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1028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73.900000000000006</v>
      </c>
      <c r="K26" s="71"/>
      <c r="L26" s="89">
        <v>73.900000000000006</v>
      </c>
      <c r="M26" s="71"/>
      <c r="N26" s="89">
        <v>73.900000000000006</v>
      </c>
      <c r="O26" s="71"/>
      <c r="P26" s="89">
        <v>73.900000000000006</v>
      </c>
      <c r="Q26" s="47"/>
      <c r="R26" s="71"/>
      <c r="S26" s="89">
        <v>73.900000000000006</v>
      </c>
      <c r="T26" s="71"/>
      <c r="U26" s="89">
        <v>76.599999999999994</v>
      </c>
      <c r="V26" s="71"/>
      <c r="W26" s="89">
        <v>76.599999999999994</v>
      </c>
      <c r="X26" s="47"/>
      <c r="Y26" s="47"/>
      <c r="Z26" s="47"/>
      <c r="AA26" s="71"/>
      <c r="AB26" s="3">
        <v>76.599999999999994</v>
      </c>
      <c r="AC26" s="72">
        <v>76.599999999999994</v>
      </c>
      <c r="AD26" s="47"/>
      <c r="AE26" s="71"/>
      <c r="AF26" s="4">
        <v>76.599999999999994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14.7</v>
      </c>
      <c r="K28" s="71"/>
      <c r="L28" s="89">
        <v>14.9</v>
      </c>
      <c r="M28" s="71"/>
      <c r="N28" s="89">
        <v>15.2</v>
      </c>
      <c r="O28" s="71"/>
      <c r="P28" s="89">
        <v>15.5</v>
      </c>
      <c r="Q28" s="47"/>
      <c r="R28" s="71"/>
      <c r="S28" s="89">
        <v>15.8</v>
      </c>
      <c r="T28" s="71"/>
      <c r="U28" s="89">
        <v>8.4</v>
      </c>
      <c r="V28" s="71"/>
      <c r="W28" s="89">
        <v>8.4</v>
      </c>
      <c r="X28" s="47"/>
      <c r="Y28" s="47"/>
      <c r="Z28" s="47"/>
      <c r="AA28" s="71"/>
      <c r="AB28" s="3">
        <v>8.5</v>
      </c>
      <c r="AC28" s="72">
        <v>8.6999999999999993</v>
      </c>
      <c r="AD28" s="47"/>
      <c r="AE28" s="71"/>
      <c r="AF28" s="4">
        <v>8.9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0.99299999999999999</v>
      </c>
      <c r="K31" s="71"/>
      <c r="L31" s="91">
        <v>0.99299999999999999</v>
      </c>
      <c r="M31" s="71"/>
      <c r="N31" s="91">
        <v>0.99299999999999999</v>
      </c>
      <c r="O31" s="71"/>
      <c r="P31" s="91">
        <v>0.99299999999999999</v>
      </c>
      <c r="Q31" s="47"/>
      <c r="R31" s="71"/>
      <c r="S31" s="91">
        <v>0.99299999999999999</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40.9</v>
      </c>
      <c r="K32" s="71"/>
      <c r="L32" s="89">
        <v>40.9</v>
      </c>
      <c r="M32" s="71"/>
      <c r="N32" s="89">
        <v>40.9</v>
      </c>
      <c r="O32" s="71"/>
      <c r="P32" s="89">
        <v>40.9</v>
      </c>
      <c r="Q32" s="47"/>
      <c r="R32" s="71"/>
      <c r="S32" s="89">
        <v>40.9</v>
      </c>
      <c r="T32" s="71"/>
      <c r="U32" s="89">
        <v>42.2</v>
      </c>
      <c r="V32" s="71"/>
      <c r="W32" s="89">
        <v>42.2</v>
      </c>
      <c r="X32" s="47"/>
      <c r="Y32" s="47"/>
      <c r="Z32" s="47"/>
      <c r="AA32" s="71"/>
      <c r="AB32" s="3">
        <v>42.2</v>
      </c>
      <c r="AC32" s="72">
        <v>42.2</v>
      </c>
      <c r="AD32" s="47"/>
      <c r="AE32" s="71"/>
      <c r="AF32" s="4">
        <v>42.2</v>
      </c>
    </row>
    <row r="33" spans="5:32" ht="13.15" customHeight="1" x14ac:dyDescent="0.25">
      <c r="E33" s="77" t="s">
        <v>46</v>
      </c>
      <c r="F33" s="47"/>
      <c r="G33" s="47"/>
      <c r="H33" s="47"/>
      <c r="I33" s="74"/>
      <c r="J33" s="92">
        <v>13.3</v>
      </c>
      <c r="K33" s="71"/>
      <c r="L33" s="92">
        <v>13.5</v>
      </c>
      <c r="M33" s="71"/>
      <c r="N33" s="92">
        <v>13.8</v>
      </c>
      <c r="O33" s="71"/>
      <c r="P33" s="92">
        <v>14</v>
      </c>
      <c r="Q33" s="47"/>
      <c r="R33" s="71"/>
      <c r="S33" s="92">
        <v>14.3</v>
      </c>
      <c r="T33" s="71"/>
      <c r="U33" s="92">
        <v>8</v>
      </c>
      <c r="V33" s="71"/>
      <c r="W33" s="92">
        <v>8.1</v>
      </c>
      <c r="X33" s="47"/>
      <c r="Y33" s="47"/>
      <c r="Z33" s="47"/>
      <c r="AA33" s="71"/>
      <c r="AB33" s="9">
        <v>8.1999999999999993</v>
      </c>
      <c r="AC33" s="78">
        <v>8.3000000000000007</v>
      </c>
      <c r="AD33" s="47"/>
      <c r="AE33" s="71"/>
      <c r="AF33" s="10">
        <v>8.5</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1029</v>
      </c>
      <c r="K35" s="71"/>
      <c r="L35" s="90" t="s">
        <v>1029</v>
      </c>
      <c r="M35" s="71"/>
      <c r="N35" s="90" t="s">
        <v>1029</v>
      </c>
      <c r="O35" s="71"/>
      <c r="P35" s="90" t="s">
        <v>1029</v>
      </c>
      <c r="Q35" s="47"/>
      <c r="R35" s="71"/>
      <c r="S35" s="90" t="s">
        <v>1029</v>
      </c>
      <c r="T35" s="71"/>
      <c r="U35" s="90" t="s">
        <v>1029</v>
      </c>
      <c r="V35" s="71"/>
      <c r="W35" s="90" t="s">
        <v>1029</v>
      </c>
      <c r="X35" s="47"/>
      <c r="Y35" s="47"/>
      <c r="Z35" s="47"/>
      <c r="AA35" s="71"/>
      <c r="AB35" s="5" t="s">
        <v>1029</v>
      </c>
      <c r="AC35" s="75" t="s">
        <v>1029</v>
      </c>
      <c r="AD35" s="47"/>
      <c r="AE35" s="71"/>
      <c r="AF35" s="6" t="s">
        <v>1029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MXNEXDiSD4nJK9dLY8BXX2LF1VpKpIyEKydO6UiNjzoI3OkK7ZRASNkGf+ZlGQaw2kxrP4nlSwX5YZEPYSoTQ==" saltValue="Zl1nP4oeMkb+YXfc884p1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AB3BC64-6EB6-4E24-AC0C-035A70F9BF2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BEGA - Belgian Gardens (66/11kV)</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1721</v>
      </c>
      <c r="J3" s="49"/>
      <c r="K3" s="49"/>
      <c r="L3" s="49"/>
      <c r="M3" s="49"/>
      <c r="N3" s="49"/>
      <c r="O3" s="49"/>
      <c r="P3" s="49"/>
      <c r="Q3" s="49"/>
      <c r="R3" s="49"/>
      <c r="S3" s="49"/>
      <c r="V3" s="51" t="s">
        <v>922</v>
      </c>
      <c r="W3" s="49"/>
      <c r="Y3" s="52" t="s">
        <v>983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1176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1722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1723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9.1</v>
      </c>
      <c r="K26" s="71"/>
      <c r="L26" s="89">
        <v>9.1</v>
      </c>
      <c r="M26" s="71"/>
      <c r="N26" s="89">
        <v>9.1</v>
      </c>
      <c r="O26" s="71"/>
      <c r="P26" s="89">
        <v>9.1</v>
      </c>
      <c r="Q26" s="47"/>
      <c r="R26" s="71"/>
      <c r="S26" s="89">
        <v>9.1</v>
      </c>
      <c r="T26" s="71"/>
      <c r="U26" s="89">
        <v>9.4</v>
      </c>
      <c r="V26" s="71"/>
      <c r="W26" s="89">
        <v>9.4</v>
      </c>
      <c r="X26" s="47"/>
      <c r="Y26" s="47"/>
      <c r="Z26" s="47"/>
      <c r="AA26" s="71"/>
      <c r="AB26" s="3">
        <v>9.4</v>
      </c>
      <c r="AC26" s="72">
        <v>9.4</v>
      </c>
      <c r="AD26" s="47"/>
      <c r="AE26" s="71"/>
      <c r="AF26" s="4">
        <v>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2.9</v>
      </c>
      <c r="K28" s="71"/>
      <c r="L28" s="89">
        <v>2.9</v>
      </c>
      <c r="M28" s="71"/>
      <c r="N28" s="89">
        <v>3</v>
      </c>
      <c r="O28" s="71"/>
      <c r="P28" s="89">
        <v>3</v>
      </c>
      <c r="Q28" s="47"/>
      <c r="R28" s="71"/>
      <c r="S28" s="89">
        <v>3</v>
      </c>
      <c r="T28" s="71"/>
      <c r="U28" s="89">
        <v>1.6</v>
      </c>
      <c r="V28" s="71"/>
      <c r="W28" s="89">
        <v>1.6</v>
      </c>
      <c r="X28" s="47"/>
      <c r="Y28" s="47"/>
      <c r="Z28" s="47"/>
      <c r="AA28" s="71"/>
      <c r="AB28" s="3">
        <v>1.6</v>
      </c>
      <c r="AC28" s="72">
        <v>1.6</v>
      </c>
      <c r="AD28" s="47"/>
      <c r="AE28" s="71"/>
      <c r="AF28" s="4">
        <v>1.6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0.997</v>
      </c>
      <c r="K31" s="71"/>
      <c r="L31" s="91">
        <v>0.997</v>
      </c>
      <c r="M31" s="71"/>
      <c r="N31" s="91">
        <v>0.997</v>
      </c>
      <c r="O31" s="71"/>
      <c r="P31" s="91">
        <v>0.997</v>
      </c>
      <c r="Q31" s="47"/>
      <c r="R31" s="71"/>
      <c r="S31" s="91">
        <v>0.997</v>
      </c>
      <c r="T31" s="71"/>
      <c r="U31" s="91">
        <v>0.998</v>
      </c>
      <c r="V31" s="71"/>
      <c r="W31" s="91">
        <v>0.998</v>
      </c>
      <c r="X31" s="47"/>
      <c r="Y31" s="47"/>
      <c r="Z31" s="47"/>
      <c r="AA31" s="71"/>
      <c r="AB31" s="7">
        <v>0.998</v>
      </c>
      <c r="AC31" s="76">
        <v>0.998</v>
      </c>
      <c r="AD31" s="47"/>
      <c r="AE31" s="71"/>
      <c r="AF31" s="8">
        <v>0.998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2.8</v>
      </c>
      <c r="K33" s="71"/>
      <c r="L33" s="92">
        <v>2.8</v>
      </c>
      <c r="M33" s="71"/>
      <c r="N33" s="92">
        <v>2.8</v>
      </c>
      <c r="O33" s="71"/>
      <c r="P33" s="92">
        <v>2.8</v>
      </c>
      <c r="Q33" s="47"/>
      <c r="R33" s="71"/>
      <c r="S33" s="92">
        <v>2.8</v>
      </c>
      <c r="T33" s="71"/>
      <c r="U33" s="92">
        <v>1.5</v>
      </c>
      <c r="V33" s="71"/>
      <c r="W33" s="92">
        <v>1.5</v>
      </c>
      <c r="X33" s="47"/>
      <c r="Y33" s="47"/>
      <c r="Z33" s="47"/>
      <c r="AA33" s="71"/>
      <c r="AB33" s="9">
        <v>1.5</v>
      </c>
      <c r="AC33" s="78">
        <v>1.6</v>
      </c>
      <c r="AD33" s="47"/>
      <c r="AE33" s="71"/>
      <c r="AF33" s="10">
        <v>1.6</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1724</v>
      </c>
      <c r="K35" s="71"/>
      <c r="L35" s="90" t="s">
        <v>1724</v>
      </c>
      <c r="M35" s="71"/>
      <c r="N35" s="90" t="s">
        <v>1724</v>
      </c>
      <c r="O35" s="71"/>
      <c r="P35" s="90" t="s">
        <v>1724</v>
      </c>
      <c r="Q35" s="47"/>
      <c r="R35" s="71"/>
      <c r="S35" s="90" t="s">
        <v>1724</v>
      </c>
      <c r="T35" s="71"/>
      <c r="U35" s="90" t="s">
        <v>1724</v>
      </c>
      <c r="V35" s="71"/>
      <c r="W35" s="90" t="s">
        <v>1724</v>
      </c>
      <c r="X35" s="47"/>
      <c r="Y35" s="47"/>
      <c r="Z35" s="47"/>
      <c r="AA35" s="71"/>
      <c r="AB35" s="5" t="s">
        <v>1724</v>
      </c>
      <c r="AC35" s="75" t="s">
        <v>1724</v>
      </c>
      <c r="AD35" s="47"/>
      <c r="AE35" s="71"/>
      <c r="AF35" s="6" t="s">
        <v>1724</v>
      </c>
    </row>
    <row r="36" spans="5:32" ht="13.15" customHeight="1" x14ac:dyDescent="0.25">
      <c r="E36" s="73" t="s">
        <v>58</v>
      </c>
      <c r="F36" s="47"/>
      <c r="G36" s="47"/>
      <c r="H36" s="47"/>
      <c r="I36" s="74"/>
      <c r="J36" s="89">
        <v>2.8</v>
      </c>
      <c r="K36" s="71"/>
      <c r="L36" s="89">
        <v>2.8</v>
      </c>
      <c r="M36" s="71"/>
      <c r="N36" s="89">
        <v>2.8</v>
      </c>
      <c r="O36" s="71"/>
      <c r="P36" s="89">
        <v>2.8</v>
      </c>
      <c r="Q36" s="47"/>
      <c r="R36" s="71"/>
      <c r="S36" s="89">
        <v>2.8</v>
      </c>
      <c r="T36" s="71"/>
      <c r="U36" s="89">
        <v>1.5</v>
      </c>
      <c r="V36" s="71"/>
      <c r="W36" s="89">
        <v>1.5</v>
      </c>
      <c r="X36" s="47"/>
      <c r="Y36" s="47"/>
      <c r="Z36" s="47"/>
      <c r="AA36" s="71"/>
      <c r="AB36" s="3">
        <v>1.5</v>
      </c>
      <c r="AC36" s="72">
        <v>1.6</v>
      </c>
      <c r="AD36" s="47"/>
      <c r="AE36" s="71"/>
      <c r="AF36" s="4">
        <v>1.6</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1.6</v>
      </c>
      <c r="K38" s="71"/>
      <c r="L38" s="89">
        <v>1.6</v>
      </c>
      <c r="M38" s="71"/>
      <c r="N38" s="89">
        <v>1.6</v>
      </c>
      <c r="O38" s="71"/>
      <c r="P38" s="89">
        <v>1.6</v>
      </c>
      <c r="Q38" s="47"/>
      <c r="R38" s="71"/>
      <c r="S38" s="89">
        <v>1.6</v>
      </c>
      <c r="T38" s="71"/>
      <c r="U38" s="89">
        <v>1.6</v>
      </c>
      <c r="V38" s="71"/>
      <c r="W38" s="89">
        <v>1.6</v>
      </c>
      <c r="X38" s="47"/>
      <c r="Y38" s="47"/>
      <c r="Z38" s="47"/>
      <c r="AA38" s="71"/>
      <c r="AB38" s="3">
        <v>1.6</v>
      </c>
      <c r="AC38" s="72">
        <v>1.6</v>
      </c>
      <c r="AD38" s="47"/>
      <c r="AE38" s="71"/>
      <c r="AF38" s="4">
        <v>1.6</v>
      </c>
    </row>
    <row r="39" spans="5:32" x14ac:dyDescent="0.25">
      <c r="E39" s="73" t="s">
        <v>70</v>
      </c>
      <c r="F39" s="47"/>
      <c r="G39" s="47"/>
      <c r="H39" s="47"/>
      <c r="I39" s="74"/>
      <c r="J39" s="89">
        <v>3.1</v>
      </c>
      <c r="K39" s="71"/>
      <c r="L39" s="89">
        <v>3.1</v>
      </c>
      <c r="M39" s="71"/>
      <c r="N39" s="89">
        <v>3.1</v>
      </c>
      <c r="O39" s="71"/>
      <c r="P39" s="89">
        <v>3.1</v>
      </c>
      <c r="Q39" s="47"/>
      <c r="R39" s="71"/>
      <c r="S39" s="89">
        <v>3.1</v>
      </c>
      <c r="T39" s="71"/>
      <c r="U39" s="89">
        <v>3.1</v>
      </c>
      <c r="V39" s="71"/>
      <c r="W39" s="89">
        <v>3.1</v>
      </c>
      <c r="X39" s="47"/>
      <c r="Y39" s="47"/>
      <c r="Z39" s="47"/>
      <c r="AA39" s="71"/>
      <c r="AB39" s="3">
        <v>3.1</v>
      </c>
      <c r="AC39" s="72">
        <v>3.1</v>
      </c>
      <c r="AD39" s="47"/>
      <c r="AE39" s="71"/>
      <c r="AF39" s="4">
        <v>3.1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2+jr8oMzut2oJz8d86cCy6SkVVl/OE1MI0Hd13I5xaJlfaTw8czsLnggZ4tOTiyjx3dA3d8eLZayqvHCOjFmw==" saltValue="shuuxGjpeRZHVWjUfrcLS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B60E294-1AE8-420A-9D38-706C4883F88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MIVA - Miriam Vale (66/22kV)</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1725</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1486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0.6</v>
      </c>
      <c r="K26" s="71"/>
      <c r="L26" s="89">
        <v>0.6</v>
      </c>
      <c r="M26" s="71"/>
      <c r="N26" s="89">
        <v>0.6</v>
      </c>
      <c r="O26" s="71"/>
      <c r="P26" s="89">
        <v>0.6</v>
      </c>
      <c r="Q26" s="47"/>
      <c r="R26" s="71"/>
      <c r="S26" s="89">
        <v>0.6</v>
      </c>
      <c r="T26" s="71"/>
      <c r="U26" s="89">
        <v>0.6</v>
      </c>
      <c r="V26" s="71"/>
      <c r="W26" s="89">
        <v>0.6</v>
      </c>
      <c r="X26" s="47"/>
      <c r="Y26" s="47"/>
      <c r="Z26" s="47"/>
      <c r="AA26" s="71"/>
      <c r="AB26" s="3">
        <v>0.6</v>
      </c>
      <c r="AC26" s="72">
        <v>0.6</v>
      </c>
      <c r="AD26" s="47"/>
      <c r="AE26" s="71"/>
      <c r="AF26" s="4">
        <v>0.6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0.1</v>
      </c>
      <c r="K28" s="71"/>
      <c r="L28" s="89">
        <v>0.1</v>
      </c>
      <c r="M28" s="71"/>
      <c r="N28" s="89">
        <v>0.1</v>
      </c>
      <c r="O28" s="71"/>
      <c r="P28" s="89">
        <v>0.1</v>
      </c>
      <c r="Q28" s="47"/>
      <c r="R28" s="71"/>
      <c r="S28" s="89">
        <v>0.1</v>
      </c>
      <c r="T28" s="71"/>
      <c r="U28" s="89">
        <v>0.1</v>
      </c>
      <c r="V28" s="71"/>
      <c r="W28" s="89">
        <v>0.1</v>
      </c>
      <c r="X28" s="47"/>
      <c r="Y28" s="47"/>
      <c r="Z28" s="47"/>
      <c r="AA28" s="71"/>
      <c r="AB28" s="3">
        <v>0.1</v>
      </c>
      <c r="AC28" s="72">
        <v>0.1</v>
      </c>
      <c r="AD28" s="47"/>
      <c r="AE28" s="71"/>
      <c r="AF28" s="4">
        <v>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0.82</v>
      </c>
      <c r="K31" s="71"/>
      <c r="L31" s="91">
        <v>0.82</v>
      </c>
      <c r="M31" s="71"/>
      <c r="N31" s="91">
        <v>0.82</v>
      </c>
      <c r="O31" s="71"/>
      <c r="P31" s="91">
        <v>0.82</v>
      </c>
      <c r="Q31" s="47"/>
      <c r="R31" s="71"/>
      <c r="S31" s="91">
        <v>0.82</v>
      </c>
      <c r="T31" s="71"/>
      <c r="U31" s="91">
        <v>0.85</v>
      </c>
      <c r="V31" s="71"/>
      <c r="W31" s="91">
        <v>0.85</v>
      </c>
      <c r="X31" s="47"/>
      <c r="Y31" s="47"/>
      <c r="Z31" s="47"/>
      <c r="AA31" s="71"/>
      <c r="AB31" s="7">
        <v>0.85</v>
      </c>
      <c r="AC31" s="76">
        <v>0.85</v>
      </c>
      <c r="AD31" s="47"/>
      <c r="AE31" s="71"/>
      <c r="AF31" s="8">
        <v>0.85</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0.1</v>
      </c>
      <c r="K33" s="71"/>
      <c r="L33" s="92">
        <v>0.1</v>
      </c>
      <c r="M33" s="71"/>
      <c r="N33" s="92">
        <v>0.1</v>
      </c>
      <c r="O33" s="71"/>
      <c r="P33" s="92">
        <v>0.1</v>
      </c>
      <c r="Q33" s="47"/>
      <c r="R33" s="71"/>
      <c r="S33" s="92">
        <v>0.1</v>
      </c>
      <c r="T33" s="71"/>
      <c r="U33" s="92">
        <v>0.1</v>
      </c>
      <c r="V33" s="71"/>
      <c r="W33" s="92">
        <v>0.1</v>
      </c>
      <c r="X33" s="47"/>
      <c r="Y33" s="47"/>
      <c r="Z33" s="47"/>
      <c r="AA33" s="71"/>
      <c r="AB33" s="9">
        <v>0.1</v>
      </c>
      <c r="AC33" s="78">
        <v>0.1</v>
      </c>
      <c r="AD33" s="47"/>
      <c r="AE33" s="71"/>
      <c r="AF33" s="10">
        <v>0.1</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1727</v>
      </c>
      <c r="K35" s="71"/>
      <c r="L35" s="90" t="s">
        <v>1727</v>
      </c>
      <c r="M35" s="71"/>
      <c r="N35" s="90" t="s">
        <v>1727</v>
      </c>
      <c r="O35" s="71"/>
      <c r="P35" s="90" t="s">
        <v>1727</v>
      </c>
      <c r="Q35" s="47"/>
      <c r="R35" s="71"/>
      <c r="S35" s="90" t="s">
        <v>1727</v>
      </c>
      <c r="T35" s="71"/>
      <c r="U35" s="90" t="s">
        <v>1727</v>
      </c>
      <c r="V35" s="71"/>
      <c r="W35" s="90" t="s">
        <v>1727</v>
      </c>
      <c r="X35" s="47"/>
      <c r="Y35" s="47"/>
      <c r="Z35" s="47"/>
      <c r="AA35" s="71"/>
      <c r="AB35" s="5" t="s">
        <v>1727</v>
      </c>
      <c r="AC35" s="75" t="s">
        <v>1727</v>
      </c>
      <c r="AD35" s="47"/>
      <c r="AE35" s="71"/>
      <c r="AF35" s="6" t="s">
        <v>1727</v>
      </c>
    </row>
    <row r="36" spans="5:32" ht="13.15" customHeight="1" x14ac:dyDescent="0.25">
      <c r="E36" s="73" t="s">
        <v>58</v>
      </c>
      <c r="F36" s="47"/>
      <c r="G36" s="47"/>
      <c r="H36" s="47"/>
      <c r="I36" s="74"/>
      <c r="J36" s="89">
        <v>0.1</v>
      </c>
      <c r="K36" s="71"/>
      <c r="L36" s="89">
        <v>0.1</v>
      </c>
      <c r="M36" s="71"/>
      <c r="N36" s="89">
        <v>0.1</v>
      </c>
      <c r="O36" s="71"/>
      <c r="P36" s="89">
        <v>0.1</v>
      </c>
      <c r="Q36" s="47"/>
      <c r="R36" s="71"/>
      <c r="S36" s="89">
        <v>0.1</v>
      </c>
      <c r="T36" s="71"/>
      <c r="U36" s="89">
        <v>0.1</v>
      </c>
      <c r="V36" s="71"/>
      <c r="W36" s="89">
        <v>0.1</v>
      </c>
      <c r="X36" s="47"/>
      <c r="Y36" s="47"/>
      <c r="Z36" s="47"/>
      <c r="AA36" s="71"/>
      <c r="AB36" s="3">
        <v>0.1</v>
      </c>
      <c r="AC36" s="72">
        <v>0.1</v>
      </c>
      <c r="AD36" s="47"/>
      <c r="AE36" s="71"/>
      <c r="AF36" s="4">
        <v>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itte/nV1wWABWWcWAQQ0qTEXIX4tkYH5rT6YJLzPtfcZpX8AqF+Igrtg057X9KiVJTrM6UwRujbEvhUCRbkbA==" saltValue="edMbqdUExR6zmUQiS3Q9W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678FDB8-EC0E-4419-8622-E715FFD6EF1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MLEP - Mount Leyshon Pump (66/11kV)</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1728</v>
      </c>
      <c r="J3" s="49"/>
      <c r="K3" s="49"/>
      <c r="L3" s="49"/>
      <c r="M3" s="49"/>
      <c r="N3" s="49"/>
      <c r="O3" s="49"/>
      <c r="P3" s="49"/>
      <c r="Q3" s="49"/>
      <c r="R3" s="49"/>
      <c r="S3" s="49"/>
      <c r="V3" s="51" t="s">
        <v>922</v>
      </c>
      <c r="W3" s="49"/>
      <c r="Y3" s="52" t="s">
        <v>968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1729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1730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1731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39</v>
      </c>
      <c r="K26" s="71"/>
      <c r="L26" s="89">
        <v>39</v>
      </c>
      <c r="M26" s="71"/>
      <c r="N26" s="89">
        <v>39</v>
      </c>
      <c r="O26" s="71"/>
      <c r="P26" s="89">
        <v>39</v>
      </c>
      <c r="Q26" s="47"/>
      <c r="R26" s="71"/>
      <c r="S26" s="89">
        <v>39</v>
      </c>
      <c r="T26" s="71"/>
      <c r="U26" s="89">
        <v>42</v>
      </c>
      <c r="V26" s="71"/>
      <c r="W26" s="89">
        <v>42</v>
      </c>
      <c r="X26" s="47"/>
      <c r="Y26" s="47"/>
      <c r="Z26" s="47"/>
      <c r="AA26" s="71"/>
      <c r="AB26" s="3">
        <v>42</v>
      </c>
      <c r="AC26" s="72">
        <v>42</v>
      </c>
      <c r="AD26" s="47"/>
      <c r="AE26" s="71"/>
      <c r="AF26" s="4">
        <v>42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12.5</v>
      </c>
      <c r="K28" s="71"/>
      <c r="L28" s="89">
        <v>12.6</v>
      </c>
      <c r="M28" s="71"/>
      <c r="N28" s="89">
        <v>12.8</v>
      </c>
      <c r="O28" s="71"/>
      <c r="P28" s="89">
        <v>12.9</v>
      </c>
      <c r="Q28" s="47"/>
      <c r="R28" s="71"/>
      <c r="S28" s="89">
        <v>13.1</v>
      </c>
      <c r="T28" s="71"/>
      <c r="U28" s="89">
        <v>8.8000000000000007</v>
      </c>
      <c r="V28" s="71"/>
      <c r="W28" s="89">
        <v>8.8000000000000007</v>
      </c>
      <c r="X28" s="47"/>
      <c r="Y28" s="47"/>
      <c r="Z28" s="47"/>
      <c r="AA28" s="71"/>
      <c r="AB28" s="3">
        <v>8.9</v>
      </c>
      <c r="AC28" s="72">
        <v>9</v>
      </c>
      <c r="AD28" s="47"/>
      <c r="AE28" s="71"/>
      <c r="AF28" s="4">
        <v>9.1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0.97799999999999998</v>
      </c>
      <c r="K31" s="71"/>
      <c r="L31" s="91">
        <v>0.97799999999999998</v>
      </c>
      <c r="M31" s="71"/>
      <c r="N31" s="91">
        <v>0.97799999999999998</v>
      </c>
      <c r="O31" s="71"/>
      <c r="P31" s="91">
        <v>0.97799999999999998</v>
      </c>
      <c r="Q31" s="47"/>
      <c r="R31" s="71"/>
      <c r="S31" s="91">
        <v>0.97799999999999998</v>
      </c>
      <c r="T31" s="71"/>
      <c r="U31" s="91">
        <v>0.97599999999999998</v>
      </c>
      <c r="V31" s="71"/>
      <c r="W31" s="91">
        <v>0.97599999999999998</v>
      </c>
      <c r="X31" s="47"/>
      <c r="Y31" s="47"/>
      <c r="Z31" s="47"/>
      <c r="AA31" s="71"/>
      <c r="AB31" s="7">
        <v>0.97599999999999998</v>
      </c>
      <c r="AC31" s="76">
        <v>0.97599999999999998</v>
      </c>
      <c r="AD31" s="47"/>
      <c r="AE31" s="71"/>
      <c r="AF31" s="8">
        <v>0.97599999999999998</v>
      </c>
    </row>
    <row r="32" spans="4:32" ht="13.15" customHeight="1" x14ac:dyDescent="0.25">
      <c r="E32" s="73" t="s">
        <v>42</v>
      </c>
      <c r="F32" s="47"/>
      <c r="G32" s="47"/>
      <c r="H32" s="47"/>
      <c r="I32" s="74"/>
      <c r="J32" s="89">
        <v>27.9</v>
      </c>
      <c r="K32" s="71"/>
      <c r="L32" s="89">
        <v>27.9</v>
      </c>
      <c r="M32" s="71"/>
      <c r="N32" s="89">
        <v>27.9</v>
      </c>
      <c r="O32" s="71"/>
      <c r="P32" s="89">
        <v>27.9</v>
      </c>
      <c r="Q32" s="47"/>
      <c r="R32" s="71"/>
      <c r="S32" s="89">
        <v>27.9</v>
      </c>
      <c r="T32" s="71"/>
      <c r="U32" s="89">
        <v>27.9</v>
      </c>
      <c r="V32" s="71"/>
      <c r="W32" s="89">
        <v>27.9</v>
      </c>
      <c r="X32" s="47"/>
      <c r="Y32" s="47"/>
      <c r="Z32" s="47"/>
      <c r="AA32" s="71"/>
      <c r="AB32" s="3">
        <v>27.9</v>
      </c>
      <c r="AC32" s="72">
        <v>27.9</v>
      </c>
      <c r="AD32" s="47"/>
      <c r="AE32" s="71"/>
      <c r="AF32" s="4">
        <v>27.9</v>
      </c>
    </row>
    <row r="33" spans="5:32" ht="13.15" customHeight="1" x14ac:dyDescent="0.25">
      <c r="E33" s="77" t="s">
        <v>46</v>
      </c>
      <c r="F33" s="47"/>
      <c r="G33" s="47"/>
      <c r="H33" s="47"/>
      <c r="I33" s="74"/>
      <c r="J33" s="92">
        <v>11.9</v>
      </c>
      <c r="K33" s="71"/>
      <c r="L33" s="92">
        <v>11.9</v>
      </c>
      <c r="M33" s="71"/>
      <c r="N33" s="92">
        <v>12.1</v>
      </c>
      <c r="O33" s="71"/>
      <c r="P33" s="92">
        <v>12.2</v>
      </c>
      <c r="Q33" s="47"/>
      <c r="R33" s="71"/>
      <c r="S33" s="92">
        <v>12.4</v>
      </c>
      <c r="T33" s="71"/>
      <c r="U33" s="92">
        <v>8.5</v>
      </c>
      <c r="V33" s="71"/>
      <c r="W33" s="92">
        <v>8.5</v>
      </c>
      <c r="X33" s="47"/>
      <c r="Y33" s="47"/>
      <c r="Z33" s="47"/>
      <c r="AA33" s="71"/>
      <c r="AB33" s="9">
        <v>8.6</v>
      </c>
      <c r="AC33" s="78">
        <v>8.6999999999999993</v>
      </c>
      <c r="AD33" s="47"/>
      <c r="AE33" s="71"/>
      <c r="AF33" s="10">
        <v>8.8000000000000007</v>
      </c>
    </row>
    <row r="34" spans="5:32" ht="20.25" customHeight="1" x14ac:dyDescent="0.25">
      <c r="E34" s="73" t="s">
        <v>940</v>
      </c>
      <c r="F34" s="47"/>
      <c r="G34" s="47"/>
      <c r="H34" s="47"/>
      <c r="I34" s="74"/>
      <c r="J34" s="90">
        <v>0.6</v>
      </c>
      <c r="K34" s="71"/>
      <c r="L34" s="90">
        <v>0.6</v>
      </c>
      <c r="M34" s="71"/>
      <c r="N34" s="90">
        <v>0.6</v>
      </c>
      <c r="O34" s="71"/>
      <c r="P34" s="90">
        <v>0.6</v>
      </c>
      <c r="Q34" s="47"/>
      <c r="R34" s="71"/>
      <c r="S34" s="90">
        <v>0.6</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AJPIvppFUSRHTW6ux/pzdmPeVSb/EEgkkbASFplAnoAUDXQF9JH4tof3fR+LxVosmgTl8CcV6ApFlbzGZ/Zyw==" saltValue="33u7cGceIlXdQ1jlJ7auA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0EBD54C-AB86-4179-AFDE-6916F59F909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MOBA - Mt Bassett (33/11kV)</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1732</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1733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1734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1735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v>
      </c>
      <c r="K26" s="71"/>
      <c r="L26" s="89">
        <v>1.5</v>
      </c>
      <c r="M26" s="71"/>
      <c r="N26" s="89">
        <v>1.5</v>
      </c>
      <c r="O26" s="71"/>
      <c r="P26" s="89">
        <v>1.5</v>
      </c>
      <c r="Q26" s="47"/>
      <c r="R26" s="71"/>
      <c r="S26" s="89">
        <v>1.5</v>
      </c>
      <c r="T26" s="71"/>
      <c r="U26" s="89">
        <v>1.5</v>
      </c>
      <c r="V26" s="71"/>
      <c r="W26" s="89">
        <v>1.5</v>
      </c>
      <c r="X26" s="47"/>
      <c r="Y26" s="47"/>
      <c r="Z26" s="47"/>
      <c r="AA26" s="71"/>
      <c r="AB26" s="3">
        <v>1.5</v>
      </c>
      <c r="AC26" s="72">
        <v>1.5</v>
      </c>
      <c r="AD26" s="47"/>
      <c r="AE26" s="71"/>
      <c r="AF26" s="4">
        <v>1.5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0.1</v>
      </c>
      <c r="K28" s="71"/>
      <c r="L28" s="89">
        <v>0.1</v>
      </c>
      <c r="M28" s="71"/>
      <c r="N28" s="89">
        <v>0.1</v>
      </c>
      <c r="O28" s="71"/>
      <c r="P28" s="89">
        <v>0.1</v>
      </c>
      <c r="Q28" s="47"/>
      <c r="R28" s="71"/>
      <c r="S28" s="89">
        <v>0.1</v>
      </c>
      <c r="T28" s="71"/>
      <c r="U28" s="89">
        <v>0.1</v>
      </c>
      <c r="V28" s="71"/>
      <c r="W28" s="89">
        <v>0.1</v>
      </c>
      <c r="X28" s="47"/>
      <c r="Y28" s="47"/>
      <c r="Z28" s="47"/>
      <c r="AA28" s="71"/>
      <c r="AB28" s="3">
        <v>0.1</v>
      </c>
      <c r="AC28" s="72">
        <v>0.1</v>
      </c>
      <c r="AD28" s="47"/>
      <c r="AE28" s="71"/>
      <c r="AF28" s="4">
        <v>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0.996</v>
      </c>
      <c r="K31" s="71"/>
      <c r="L31" s="91">
        <v>0.996</v>
      </c>
      <c r="M31" s="71"/>
      <c r="N31" s="91">
        <v>0.996</v>
      </c>
      <c r="O31" s="71"/>
      <c r="P31" s="91">
        <v>0.996</v>
      </c>
      <c r="Q31" s="47"/>
      <c r="R31" s="71"/>
      <c r="S31" s="91">
        <v>0.996</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0.1</v>
      </c>
      <c r="K33" s="71"/>
      <c r="L33" s="92">
        <v>0.1</v>
      </c>
      <c r="M33" s="71"/>
      <c r="N33" s="92">
        <v>0.1</v>
      </c>
      <c r="O33" s="71"/>
      <c r="P33" s="92">
        <v>0.1</v>
      </c>
      <c r="Q33" s="47"/>
      <c r="R33" s="71"/>
      <c r="S33" s="92">
        <v>0.1</v>
      </c>
      <c r="T33" s="71"/>
      <c r="U33" s="92">
        <v>0.1</v>
      </c>
      <c r="V33" s="71"/>
      <c r="W33" s="92">
        <v>0.1</v>
      </c>
      <c r="X33" s="47"/>
      <c r="Y33" s="47"/>
      <c r="Z33" s="47"/>
      <c r="AA33" s="71"/>
      <c r="AB33" s="9">
        <v>0.1</v>
      </c>
      <c r="AC33" s="78">
        <v>0.1</v>
      </c>
      <c r="AD33" s="47"/>
      <c r="AE33" s="71"/>
      <c r="AF33" s="10">
        <v>0.1</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1261</v>
      </c>
      <c r="K35" s="71"/>
      <c r="L35" s="90" t="s">
        <v>1261</v>
      </c>
      <c r="M35" s="71"/>
      <c r="N35" s="90" t="s">
        <v>1261</v>
      </c>
      <c r="O35" s="71"/>
      <c r="P35" s="90" t="s">
        <v>1261</v>
      </c>
      <c r="Q35" s="47"/>
      <c r="R35" s="71"/>
      <c r="S35" s="90" t="s">
        <v>1261</v>
      </c>
      <c r="T35" s="71"/>
      <c r="U35" s="90" t="s">
        <v>1261</v>
      </c>
      <c r="V35" s="71"/>
      <c r="W35" s="90" t="s">
        <v>1261</v>
      </c>
      <c r="X35" s="47"/>
      <c r="Y35" s="47"/>
      <c r="Z35" s="47"/>
      <c r="AA35" s="71"/>
      <c r="AB35" s="5" t="s">
        <v>1261</v>
      </c>
      <c r="AC35" s="75" t="s">
        <v>1261</v>
      </c>
      <c r="AD35" s="47"/>
      <c r="AE35" s="71"/>
      <c r="AF35" s="6" t="s">
        <v>1261</v>
      </c>
    </row>
    <row r="36" spans="5:32" ht="13.15" customHeight="1" x14ac:dyDescent="0.25">
      <c r="E36" s="73" t="s">
        <v>58</v>
      </c>
      <c r="F36" s="47"/>
      <c r="G36" s="47"/>
      <c r="H36" s="47"/>
      <c r="I36" s="74"/>
      <c r="J36" s="89">
        <v>0.1</v>
      </c>
      <c r="K36" s="71"/>
      <c r="L36" s="89">
        <v>0.1</v>
      </c>
      <c r="M36" s="71"/>
      <c r="N36" s="89">
        <v>0.1</v>
      </c>
      <c r="O36" s="71"/>
      <c r="P36" s="89">
        <v>0.1</v>
      </c>
      <c r="Q36" s="47"/>
      <c r="R36" s="71"/>
      <c r="S36" s="89">
        <v>0.1</v>
      </c>
      <c r="T36" s="71"/>
      <c r="U36" s="89">
        <v>0.1</v>
      </c>
      <c r="V36" s="71"/>
      <c r="W36" s="89">
        <v>0.1</v>
      </c>
      <c r="X36" s="47"/>
      <c r="Y36" s="47"/>
      <c r="Z36" s="47"/>
      <c r="AA36" s="71"/>
      <c r="AB36" s="3">
        <v>0.1</v>
      </c>
      <c r="AC36" s="72">
        <v>0.1</v>
      </c>
      <c r="AD36" s="47"/>
      <c r="AE36" s="71"/>
      <c r="AF36" s="4">
        <v>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1.5</v>
      </c>
      <c r="K39" s="71"/>
      <c r="L39" s="89">
        <v>1.5</v>
      </c>
      <c r="M39" s="71"/>
      <c r="N39" s="89">
        <v>1.5</v>
      </c>
      <c r="O39" s="71"/>
      <c r="P39" s="89">
        <v>1.5</v>
      </c>
      <c r="Q39" s="47"/>
      <c r="R39" s="71"/>
      <c r="S39" s="89">
        <v>1.5</v>
      </c>
      <c r="T39" s="71"/>
      <c r="U39" s="89">
        <v>1.5</v>
      </c>
      <c r="V39" s="71"/>
      <c r="W39" s="89">
        <v>1.5</v>
      </c>
      <c r="X39" s="47"/>
      <c r="Y39" s="47"/>
      <c r="Z39" s="47"/>
      <c r="AA39" s="71"/>
      <c r="AB39" s="3">
        <v>1.5</v>
      </c>
      <c r="AC39" s="72">
        <v>1.5</v>
      </c>
      <c r="AD39" s="47"/>
      <c r="AE39" s="71"/>
      <c r="AF39" s="4">
        <v>1.5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QqeehuRwflNhjFS8/zVm2EkLykqGsOQGgEz7LnmoqGHlj8uoHrf+ndEiZK/n7P6U0EgkijJoGDhONLDEjtmGQ==" saltValue="3uKoLO1DsV9IPGTgJ9ceh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C2E39C3-5CF4-4A4E-87BC-5604657FC82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MODA - Monduran Dam (66/11kV)</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1736</v>
      </c>
      <c r="J3" s="49"/>
      <c r="K3" s="49"/>
      <c r="L3" s="49"/>
      <c r="M3" s="49"/>
      <c r="N3" s="49"/>
      <c r="O3" s="49"/>
      <c r="P3" s="49"/>
      <c r="Q3" s="49"/>
      <c r="R3" s="49"/>
      <c r="S3" s="49"/>
      <c r="V3" s="51" t="s">
        <v>922</v>
      </c>
      <c r="W3" s="49"/>
      <c r="Y3" s="52" t="s">
        <v>1002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1737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1738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1486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0.7</v>
      </c>
      <c r="K26" s="71"/>
      <c r="L26" s="89">
        <v>0.7</v>
      </c>
      <c r="M26" s="71"/>
      <c r="N26" s="89">
        <v>0.7</v>
      </c>
      <c r="O26" s="71"/>
      <c r="P26" s="89">
        <v>0.7</v>
      </c>
      <c r="Q26" s="47"/>
      <c r="R26" s="71"/>
      <c r="S26" s="89">
        <v>0.7</v>
      </c>
      <c r="T26" s="71"/>
      <c r="U26" s="89">
        <v>0.7</v>
      </c>
      <c r="V26" s="71"/>
      <c r="W26" s="89">
        <v>0.7</v>
      </c>
      <c r="X26" s="47"/>
      <c r="Y26" s="47"/>
      <c r="Z26" s="47"/>
      <c r="AA26" s="71"/>
      <c r="AB26" s="3">
        <v>0.7</v>
      </c>
      <c r="AC26" s="72">
        <v>0.7</v>
      </c>
      <c r="AD26" s="47"/>
      <c r="AE26" s="71"/>
      <c r="AF26" s="4">
        <v>0.7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0.1</v>
      </c>
      <c r="K28" s="71"/>
      <c r="L28" s="89">
        <v>0.1</v>
      </c>
      <c r="M28" s="71"/>
      <c r="N28" s="89">
        <v>0.1</v>
      </c>
      <c r="O28" s="71"/>
      <c r="P28" s="89">
        <v>0.1</v>
      </c>
      <c r="Q28" s="47"/>
      <c r="R28" s="71"/>
      <c r="S28" s="89">
        <v>0.1</v>
      </c>
      <c r="T28" s="71"/>
      <c r="U28" s="89">
        <v>0.1</v>
      </c>
      <c r="V28" s="71"/>
      <c r="W28" s="89">
        <v>0.1</v>
      </c>
      <c r="X28" s="47"/>
      <c r="Y28" s="47"/>
      <c r="Z28" s="47"/>
      <c r="AA28" s="71"/>
      <c r="AB28" s="3">
        <v>0.1</v>
      </c>
      <c r="AC28" s="72">
        <v>0.1</v>
      </c>
      <c r="AD28" s="47"/>
      <c r="AE28" s="71"/>
      <c r="AF28" s="4">
        <v>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0.91400000000000003</v>
      </c>
      <c r="K31" s="71"/>
      <c r="L31" s="91">
        <v>0.91400000000000003</v>
      </c>
      <c r="M31" s="71"/>
      <c r="N31" s="91">
        <v>0.91400000000000003</v>
      </c>
      <c r="O31" s="71"/>
      <c r="P31" s="91">
        <v>0.91400000000000003</v>
      </c>
      <c r="Q31" s="47"/>
      <c r="R31" s="71"/>
      <c r="S31" s="91">
        <v>0.91400000000000003</v>
      </c>
      <c r="T31" s="71"/>
      <c r="U31" s="91">
        <v>0.754</v>
      </c>
      <c r="V31" s="71"/>
      <c r="W31" s="91">
        <v>0.754</v>
      </c>
      <c r="X31" s="47"/>
      <c r="Y31" s="47"/>
      <c r="Z31" s="47"/>
      <c r="AA31" s="71"/>
      <c r="AB31" s="7">
        <v>0.754</v>
      </c>
      <c r="AC31" s="76">
        <v>0.754</v>
      </c>
      <c r="AD31" s="47"/>
      <c r="AE31" s="71"/>
      <c r="AF31" s="8">
        <v>0.754</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0.1</v>
      </c>
      <c r="K33" s="71"/>
      <c r="L33" s="92">
        <v>0.1</v>
      </c>
      <c r="M33" s="71"/>
      <c r="N33" s="92">
        <v>0.1</v>
      </c>
      <c r="O33" s="71"/>
      <c r="P33" s="92">
        <v>0.1</v>
      </c>
      <c r="Q33" s="47"/>
      <c r="R33" s="71"/>
      <c r="S33" s="92">
        <v>0.1</v>
      </c>
      <c r="T33" s="71"/>
      <c r="U33" s="92">
        <v>0.1</v>
      </c>
      <c r="V33" s="71"/>
      <c r="W33" s="92">
        <v>0.1</v>
      </c>
      <c r="X33" s="47"/>
      <c r="Y33" s="47"/>
      <c r="Z33" s="47"/>
      <c r="AA33" s="71"/>
      <c r="AB33" s="9">
        <v>0.1</v>
      </c>
      <c r="AC33" s="78">
        <v>0.1</v>
      </c>
      <c r="AD33" s="47"/>
      <c r="AE33" s="71"/>
      <c r="AF33" s="10">
        <v>0.1</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1739</v>
      </c>
      <c r="K35" s="71"/>
      <c r="L35" s="90" t="s">
        <v>1739</v>
      </c>
      <c r="M35" s="71"/>
      <c r="N35" s="90" t="s">
        <v>1739</v>
      </c>
      <c r="O35" s="71"/>
      <c r="P35" s="90" t="s">
        <v>1739</v>
      </c>
      <c r="Q35" s="47"/>
      <c r="R35" s="71"/>
      <c r="S35" s="90" t="s">
        <v>1739</v>
      </c>
      <c r="T35" s="71"/>
      <c r="U35" s="90" t="s">
        <v>1739</v>
      </c>
      <c r="V35" s="71"/>
      <c r="W35" s="90" t="s">
        <v>1739</v>
      </c>
      <c r="X35" s="47"/>
      <c r="Y35" s="47"/>
      <c r="Z35" s="47"/>
      <c r="AA35" s="71"/>
      <c r="AB35" s="5" t="s">
        <v>1739</v>
      </c>
      <c r="AC35" s="75" t="s">
        <v>1739</v>
      </c>
      <c r="AD35" s="47"/>
      <c r="AE35" s="71"/>
      <c r="AF35" s="6" t="s">
        <v>1739</v>
      </c>
    </row>
    <row r="36" spans="5:32" ht="13.15" customHeight="1" x14ac:dyDescent="0.25">
      <c r="E36" s="73" t="s">
        <v>58</v>
      </c>
      <c r="F36" s="47"/>
      <c r="G36" s="47"/>
      <c r="H36" s="47"/>
      <c r="I36" s="74"/>
      <c r="J36" s="89">
        <v>0.1</v>
      </c>
      <c r="K36" s="71"/>
      <c r="L36" s="89">
        <v>0.1</v>
      </c>
      <c r="M36" s="71"/>
      <c r="N36" s="89">
        <v>0.1</v>
      </c>
      <c r="O36" s="71"/>
      <c r="P36" s="89">
        <v>0.1</v>
      </c>
      <c r="Q36" s="47"/>
      <c r="R36" s="71"/>
      <c r="S36" s="89">
        <v>0.1</v>
      </c>
      <c r="T36" s="71"/>
      <c r="U36" s="89">
        <v>0.1</v>
      </c>
      <c r="V36" s="71"/>
      <c r="W36" s="89">
        <v>0.1</v>
      </c>
      <c r="X36" s="47"/>
      <c r="Y36" s="47"/>
      <c r="Z36" s="47"/>
      <c r="AA36" s="71"/>
      <c r="AB36" s="3">
        <v>0.1</v>
      </c>
      <c r="AC36" s="72">
        <v>0.1</v>
      </c>
      <c r="AD36" s="47"/>
      <c r="AE36" s="71"/>
      <c r="AF36" s="4">
        <v>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0.6</v>
      </c>
      <c r="K39" s="71"/>
      <c r="L39" s="89">
        <v>0.6</v>
      </c>
      <c r="M39" s="71"/>
      <c r="N39" s="89">
        <v>0.6</v>
      </c>
      <c r="O39" s="71"/>
      <c r="P39" s="89">
        <v>0.6</v>
      </c>
      <c r="Q39" s="47"/>
      <c r="R39" s="71"/>
      <c r="S39" s="89">
        <v>0.6</v>
      </c>
      <c r="T39" s="71"/>
      <c r="U39" s="89">
        <v>0.6</v>
      </c>
      <c r="V39" s="71"/>
      <c r="W39" s="89">
        <v>0.6</v>
      </c>
      <c r="X39" s="47"/>
      <c r="Y39" s="47"/>
      <c r="Z39" s="47"/>
      <c r="AA39" s="71"/>
      <c r="AB39" s="3">
        <v>0.6</v>
      </c>
      <c r="AC39" s="72">
        <v>0.6</v>
      </c>
      <c r="AD39" s="47"/>
      <c r="AE39" s="71"/>
      <c r="AF39" s="4">
        <v>0.6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wpchWd2N0k5WlpkNUB9pjwcNqGZIG3EhoHy1ziWgACx0b4DZUV1/6aIU9r1zVwHeeogHt2r2sXOKuzvvTvLlGQ==" saltValue="YQLR4140JGDwj0M2ZibIb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5C7B4E5-7178-4A7B-B841-2E22118D3C2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MOFO - Mount Fox (66/33kV)</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1740</v>
      </c>
      <c r="J3" s="49"/>
      <c r="K3" s="49"/>
      <c r="L3" s="49"/>
      <c r="M3" s="49"/>
      <c r="N3" s="49"/>
      <c r="O3" s="49"/>
      <c r="P3" s="49"/>
      <c r="Q3" s="49"/>
      <c r="R3" s="49"/>
      <c r="S3" s="49"/>
      <c r="V3" s="51" t="s">
        <v>922</v>
      </c>
      <c r="W3" s="49"/>
      <c r="Y3" s="52" t="s">
        <v>975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1741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1742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1743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8.5</v>
      </c>
      <c r="K26" s="71"/>
      <c r="L26" s="89">
        <v>8.5</v>
      </c>
      <c r="M26" s="71"/>
      <c r="N26" s="89">
        <v>8.5</v>
      </c>
      <c r="O26" s="71"/>
      <c r="P26" s="89">
        <v>8.5</v>
      </c>
      <c r="Q26" s="47"/>
      <c r="R26" s="71"/>
      <c r="S26" s="89">
        <v>8.5</v>
      </c>
      <c r="T26" s="71"/>
      <c r="U26" s="89">
        <v>9.3000000000000007</v>
      </c>
      <c r="V26" s="71"/>
      <c r="W26" s="89">
        <v>9.3000000000000007</v>
      </c>
      <c r="X26" s="47"/>
      <c r="Y26" s="47"/>
      <c r="Z26" s="47"/>
      <c r="AA26" s="71"/>
      <c r="AB26" s="3">
        <v>9.3000000000000007</v>
      </c>
      <c r="AC26" s="72">
        <v>9.3000000000000007</v>
      </c>
      <c r="AD26" s="47"/>
      <c r="AE26" s="71"/>
      <c r="AF26" s="4">
        <v>9.3000000000000007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2.2999999999999998</v>
      </c>
      <c r="K28" s="71"/>
      <c r="L28" s="89">
        <v>2.2000000000000002</v>
      </c>
      <c r="M28" s="71"/>
      <c r="N28" s="89">
        <v>2.2000000000000002</v>
      </c>
      <c r="O28" s="71"/>
      <c r="P28" s="89">
        <v>2.2000000000000002</v>
      </c>
      <c r="Q28" s="47"/>
      <c r="R28" s="71"/>
      <c r="S28" s="89">
        <v>2.2000000000000002</v>
      </c>
      <c r="T28" s="71"/>
      <c r="U28" s="89">
        <v>1.8</v>
      </c>
      <c r="V28" s="71"/>
      <c r="W28" s="89">
        <v>1.8</v>
      </c>
      <c r="X28" s="47"/>
      <c r="Y28" s="47"/>
      <c r="Z28" s="47"/>
      <c r="AA28" s="71"/>
      <c r="AB28" s="3">
        <v>1.8</v>
      </c>
      <c r="AC28" s="72">
        <v>1.8</v>
      </c>
      <c r="AD28" s="47"/>
      <c r="AE28" s="71"/>
      <c r="AF28" s="4">
        <v>1.8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0.97399999999999998</v>
      </c>
      <c r="K31" s="71"/>
      <c r="L31" s="91">
        <v>0.97399999999999998</v>
      </c>
      <c r="M31" s="71"/>
      <c r="N31" s="91">
        <v>0.97399999999999998</v>
      </c>
      <c r="O31" s="71"/>
      <c r="P31" s="91">
        <v>0.97399999999999998</v>
      </c>
      <c r="Q31" s="47"/>
      <c r="R31" s="71"/>
      <c r="S31" s="91">
        <v>0.97399999999999998</v>
      </c>
      <c r="T31" s="71"/>
      <c r="U31" s="91">
        <v>0.99099999999999999</v>
      </c>
      <c r="V31" s="71"/>
      <c r="W31" s="91">
        <v>0.99099999999999999</v>
      </c>
      <c r="X31" s="47"/>
      <c r="Y31" s="47"/>
      <c r="Z31" s="47"/>
      <c r="AA31" s="71"/>
      <c r="AB31" s="7">
        <v>0.99099999999999999</v>
      </c>
      <c r="AC31" s="76">
        <v>0.99099999999999999</v>
      </c>
      <c r="AD31" s="47"/>
      <c r="AE31" s="71"/>
      <c r="AF31" s="8">
        <v>0.99099999999999999</v>
      </c>
    </row>
    <row r="32" spans="4:32" ht="13.15" customHeight="1" x14ac:dyDescent="0.25">
      <c r="E32" s="73" t="s">
        <v>42</v>
      </c>
      <c r="F32" s="47"/>
      <c r="G32" s="47"/>
      <c r="H32" s="47"/>
      <c r="I32" s="74"/>
      <c r="J32" s="89">
        <v>4.2</v>
      </c>
      <c r="K32" s="71"/>
      <c r="L32" s="89">
        <v>4.2</v>
      </c>
      <c r="M32" s="71"/>
      <c r="N32" s="89">
        <v>4.2</v>
      </c>
      <c r="O32" s="71"/>
      <c r="P32" s="89">
        <v>4.2</v>
      </c>
      <c r="Q32" s="47"/>
      <c r="R32" s="71"/>
      <c r="S32" s="89">
        <v>4.2</v>
      </c>
      <c r="T32" s="71"/>
      <c r="U32" s="89">
        <v>4.7</v>
      </c>
      <c r="V32" s="71"/>
      <c r="W32" s="89">
        <v>4.7</v>
      </c>
      <c r="X32" s="47"/>
      <c r="Y32" s="47"/>
      <c r="Z32" s="47"/>
      <c r="AA32" s="71"/>
      <c r="AB32" s="3">
        <v>4.7</v>
      </c>
      <c r="AC32" s="72">
        <v>4.7</v>
      </c>
      <c r="AD32" s="47"/>
      <c r="AE32" s="71"/>
      <c r="AF32" s="4">
        <v>4.7</v>
      </c>
    </row>
    <row r="33" spans="5:32" ht="13.15" customHeight="1" x14ac:dyDescent="0.25">
      <c r="E33" s="77" t="s">
        <v>46</v>
      </c>
      <c r="F33" s="47"/>
      <c r="G33" s="47"/>
      <c r="H33" s="47"/>
      <c r="I33" s="74"/>
      <c r="J33" s="92">
        <v>2.1</v>
      </c>
      <c r="K33" s="71"/>
      <c r="L33" s="92">
        <v>2.1</v>
      </c>
      <c r="M33" s="71"/>
      <c r="N33" s="92">
        <v>2.1</v>
      </c>
      <c r="O33" s="71"/>
      <c r="P33" s="92">
        <v>2.1</v>
      </c>
      <c r="Q33" s="47"/>
      <c r="R33" s="71"/>
      <c r="S33" s="92">
        <v>2.1</v>
      </c>
      <c r="T33" s="71"/>
      <c r="U33" s="92">
        <v>1.7</v>
      </c>
      <c r="V33" s="71"/>
      <c r="W33" s="92">
        <v>1.7</v>
      </c>
      <c r="X33" s="47"/>
      <c r="Y33" s="47"/>
      <c r="Z33" s="47"/>
      <c r="AA33" s="71"/>
      <c r="AB33" s="9">
        <v>1.7</v>
      </c>
      <c r="AC33" s="78">
        <v>1.7</v>
      </c>
      <c r="AD33" s="47"/>
      <c r="AE33" s="71"/>
      <c r="AF33" s="10">
        <v>1.7</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942</v>
      </c>
      <c r="K35" s="71"/>
      <c r="L35" s="90" t="s">
        <v>942</v>
      </c>
      <c r="M35" s="71"/>
      <c r="N35" s="90" t="s">
        <v>942</v>
      </c>
      <c r="O35" s="71"/>
      <c r="P35" s="90" t="s">
        <v>942</v>
      </c>
      <c r="Q35" s="47"/>
      <c r="R35" s="71"/>
      <c r="S35" s="90" t="s">
        <v>942</v>
      </c>
      <c r="T35" s="71"/>
      <c r="U35" s="90" t="s">
        <v>942</v>
      </c>
      <c r="V35" s="71"/>
      <c r="W35" s="90" t="s">
        <v>942</v>
      </c>
      <c r="X35" s="47"/>
      <c r="Y35" s="47"/>
      <c r="Z35" s="47"/>
      <c r="AA35" s="71"/>
      <c r="AB35" s="5" t="s">
        <v>942</v>
      </c>
      <c r="AC35" s="75" t="s">
        <v>942</v>
      </c>
      <c r="AD35" s="47"/>
      <c r="AE35" s="71"/>
      <c r="AF35" s="6" t="s">
        <v>942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Lus4Y1zBBh2dMU12ssqz+bWasaKbf6QSXAUioI0LtYHLbnjeFAz6eZp03wjE7K0SdvP8XWTzkB4VRR68VYdYQ==" saltValue="8XBcCZNmQWHDEEQ100WLs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9726454-03DA-42E4-B276-5186CCB561A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MOGA - Mt Garnet (66/22kV)</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1744</v>
      </c>
      <c r="J3" s="49"/>
      <c r="K3" s="49"/>
      <c r="L3" s="49"/>
      <c r="M3" s="49"/>
      <c r="N3" s="49"/>
      <c r="O3" s="49"/>
      <c r="P3" s="49"/>
      <c r="Q3" s="49"/>
      <c r="R3" s="49"/>
      <c r="S3" s="49"/>
      <c r="V3" s="51" t="s">
        <v>922</v>
      </c>
      <c r="W3" s="49"/>
      <c r="Y3" s="52" t="s">
        <v>975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1745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1746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1747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16.399999999999999</v>
      </c>
      <c r="K26" s="71"/>
      <c r="L26" s="89">
        <v>16.399999999999999</v>
      </c>
      <c r="M26" s="71"/>
      <c r="N26" s="89">
        <v>16.399999999999999</v>
      </c>
      <c r="O26" s="71"/>
      <c r="P26" s="89">
        <v>16.399999999999999</v>
      </c>
      <c r="Q26" s="47"/>
      <c r="R26" s="71"/>
      <c r="S26" s="89">
        <v>16.399999999999999</v>
      </c>
      <c r="T26" s="71"/>
      <c r="U26" s="89">
        <v>18</v>
      </c>
      <c r="V26" s="71"/>
      <c r="W26" s="89">
        <v>18</v>
      </c>
      <c r="X26" s="47"/>
      <c r="Y26" s="47"/>
      <c r="Z26" s="47"/>
      <c r="AA26" s="71"/>
      <c r="AB26" s="3">
        <v>18</v>
      </c>
      <c r="AC26" s="72">
        <v>18</v>
      </c>
      <c r="AD26" s="47"/>
      <c r="AE26" s="71"/>
      <c r="AF26" s="4">
        <v>18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1.4</v>
      </c>
      <c r="K28" s="71"/>
      <c r="L28" s="89">
        <v>1.4</v>
      </c>
      <c r="M28" s="71"/>
      <c r="N28" s="89">
        <v>1.5</v>
      </c>
      <c r="O28" s="71"/>
      <c r="P28" s="89">
        <v>1.5</v>
      </c>
      <c r="Q28" s="47"/>
      <c r="R28" s="71"/>
      <c r="S28" s="89">
        <v>1.5</v>
      </c>
      <c r="T28" s="71"/>
      <c r="U28" s="89">
        <v>0.7</v>
      </c>
      <c r="V28" s="71"/>
      <c r="W28" s="89">
        <v>0.7</v>
      </c>
      <c r="X28" s="47"/>
      <c r="Y28" s="47"/>
      <c r="Z28" s="47"/>
      <c r="AA28" s="71"/>
      <c r="AB28" s="3">
        <v>0.7</v>
      </c>
      <c r="AC28" s="72">
        <v>0.7</v>
      </c>
      <c r="AD28" s="47"/>
      <c r="AE28" s="71"/>
      <c r="AF28" s="4">
        <v>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0.98299999999999998</v>
      </c>
      <c r="K31" s="71"/>
      <c r="L31" s="91">
        <v>0.98299999999999998</v>
      </c>
      <c r="M31" s="71"/>
      <c r="N31" s="91">
        <v>0.98299999999999998</v>
      </c>
      <c r="O31" s="71"/>
      <c r="P31" s="91">
        <v>0.98299999999999998</v>
      </c>
      <c r="Q31" s="47"/>
      <c r="R31" s="71"/>
      <c r="S31" s="91">
        <v>0.98299999999999998</v>
      </c>
      <c r="T31" s="71"/>
      <c r="U31" s="91">
        <v>0.98699999999999999</v>
      </c>
      <c r="V31" s="71"/>
      <c r="W31" s="91">
        <v>0.98699999999999999</v>
      </c>
      <c r="X31" s="47"/>
      <c r="Y31" s="47"/>
      <c r="Z31" s="47"/>
      <c r="AA31" s="71"/>
      <c r="AB31" s="7">
        <v>0.98699999999999999</v>
      </c>
      <c r="AC31" s="76">
        <v>0.98699999999999999</v>
      </c>
      <c r="AD31" s="47"/>
      <c r="AE31" s="71"/>
      <c r="AF31" s="8">
        <v>0.98699999999999999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1.4</v>
      </c>
      <c r="K33" s="71"/>
      <c r="L33" s="92">
        <v>1.4</v>
      </c>
      <c r="M33" s="71"/>
      <c r="N33" s="92">
        <v>1.4</v>
      </c>
      <c r="O33" s="71"/>
      <c r="P33" s="92">
        <v>1.4</v>
      </c>
      <c r="Q33" s="47"/>
      <c r="R33" s="71"/>
      <c r="S33" s="92">
        <v>1.4</v>
      </c>
      <c r="T33" s="71"/>
      <c r="U33" s="92">
        <v>0.7</v>
      </c>
      <c r="V33" s="71"/>
      <c r="W33" s="92">
        <v>0.7</v>
      </c>
      <c r="X33" s="47"/>
      <c r="Y33" s="47"/>
      <c r="Z33" s="47"/>
      <c r="AA33" s="71"/>
      <c r="AB33" s="9">
        <v>0.7</v>
      </c>
      <c r="AC33" s="78">
        <v>0.7</v>
      </c>
      <c r="AD33" s="47"/>
      <c r="AE33" s="71"/>
      <c r="AF33" s="10">
        <v>0.7</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1058</v>
      </c>
      <c r="K35" s="71"/>
      <c r="L35" s="90" t="s">
        <v>1058</v>
      </c>
      <c r="M35" s="71"/>
      <c r="N35" s="90" t="s">
        <v>1058</v>
      </c>
      <c r="O35" s="71"/>
      <c r="P35" s="90" t="s">
        <v>1058</v>
      </c>
      <c r="Q35" s="47"/>
      <c r="R35" s="71"/>
      <c r="S35" s="90" t="s">
        <v>1058</v>
      </c>
      <c r="T35" s="71"/>
      <c r="U35" s="90" t="s">
        <v>1058</v>
      </c>
      <c r="V35" s="71"/>
      <c r="W35" s="90" t="s">
        <v>1058</v>
      </c>
      <c r="X35" s="47"/>
      <c r="Y35" s="47"/>
      <c r="Z35" s="47"/>
      <c r="AA35" s="71"/>
      <c r="AB35" s="5" t="s">
        <v>1058</v>
      </c>
      <c r="AC35" s="75" t="s">
        <v>1058</v>
      </c>
      <c r="AD35" s="47"/>
      <c r="AE35" s="71"/>
      <c r="AF35" s="6" t="s">
        <v>1058</v>
      </c>
    </row>
    <row r="36" spans="5:32" ht="13.15" customHeight="1" x14ac:dyDescent="0.25">
      <c r="E36" s="73" t="s">
        <v>58</v>
      </c>
      <c r="F36" s="47"/>
      <c r="G36" s="47"/>
      <c r="H36" s="47"/>
      <c r="I36" s="74"/>
      <c r="J36" s="89">
        <v>1.4</v>
      </c>
      <c r="K36" s="71"/>
      <c r="L36" s="89">
        <v>1.4</v>
      </c>
      <c r="M36" s="71"/>
      <c r="N36" s="89">
        <v>1.4</v>
      </c>
      <c r="O36" s="71"/>
      <c r="P36" s="89">
        <v>1.4</v>
      </c>
      <c r="Q36" s="47"/>
      <c r="R36" s="71"/>
      <c r="S36" s="89">
        <v>1.4</v>
      </c>
      <c r="T36" s="71"/>
      <c r="U36" s="89">
        <v>0.7</v>
      </c>
      <c r="V36" s="71"/>
      <c r="W36" s="89">
        <v>0.7</v>
      </c>
      <c r="X36" s="47"/>
      <c r="Y36" s="47"/>
      <c r="Z36" s="47"/>
      <c r="AA36" s="71"/>
      <c r="AB36" s="3">
        <v>0.7</v>
      </c>
      <c r="AC36" s="72">
        <v>0.7</v>
      </c>
      <c r="AD36" s="47"/>
      <c r="AE36" s="71"/>
      <c r="AF36" s="4">
        <v>0.7</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2.2000000000000002</v>
      </c>
      <c r="K39" s="71"/>
      <c r="L39" s="89">
        <v>2.2000000000000002</v>
      </c>
      <c r="M39" s="71"/>
      <c r="N39" s="89">
        <v>2.2000000000000002</v>
      </c>
      <c r="O39" s="71"/>
      <c r="P39" s="89">
        <v>2.2000000000000002</v>
      </c>
      <c r="Q39" s="47"/>
      <c r="R39" s="71"/>
      <c r="S39" s="89">
        <v>2.2000000000000002</v>
      </c>
      <c r="T39" s="71"/>
      <c r="U39" s="89">
        <v>2.2000000000000002</v>
      </c>
      <c r="V39" s="71"/>
      <c r="W39" s="89">
        <v>2.2000000000000002</v>
      </c>
      <c r="X39" s="47"/>
      <c r="Y39" s="47"/>
      <c r="Z39" s="47"/>
      <c r="AA39" s="71"/>
      <c r="AB39" s="3">
        <v>2.2000000000000002</v>
      </c>
      <c r="AC39" s="72">
        <v>2.2000000000000002</v>
      </c>
      <c r="AD39" s="47"/>
      <c r="AE39" s="71"/>
      <c r="AF39" s="4">
        <v>2.2000000000000002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rL0Mbi738HEDdX2CrYvOnWsEX5NIQfX9zkUHatZQsuuH3WcJhiGIc83sFXc0ufhwmff9m4hOdNxKt/TnKq7Ug==" saltValue="BydRPOoUZo/HX50A6xPHI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CBBFFA5-C9D6-45C2-B752-DBB02E4244A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MOMO - Mt Molloy (66/22kV)</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1748</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1749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1750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1751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15.8</v>
      </c>
      <c r="K26" s="71"/>
      <c r="L26" s="89">
        <v>15.8</v>
      </c>
      <c r="M26" s="71"/>
      <c r="N26" s="89">
        <v>15.8</v>
      </c>
      <c r="O26" s="71"/>
      <c r="P26" s="89">
        <v>15.8</v>
      </c>
      <c r="Q26" s="47"/>
      <c r="R26" s="71"/>
      <c r="S26" s="89">
        <v>15.8</v>
      </c>
      <c r="T26" s="71"/>
      <c r="U26" s="89">
        <v>18</v>
      </c>
      <c r="V26" s="71"/>
      <c r="W26" s="89">
        <v>18</v>
      </c>
      <c r="X26" s="47"/>
      <c r="Y26" s="47"/>
      <c r="Z26" s="47"/>
      <c r="AA26" s="71"/>
      <c r="AB26" s="3">
        <v>18</v>
      </c>
      <c r="AC26" s="72">
        <v>18</v>
      </c>
      <c r="AD26" s="47"/>
      <c r="AE26" s="71"/>
      <c r="AF26" s="4">
        <v>18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3.4</v>
      </c>
      <c r="K28" s="71"/>
      <c r="L28" s="89">
        <v>3.4</v>
      </c>
      <c r="M28" s="71"/>
      <c r="N28" s="89">
        <v>3.4</v>
      </c>
      <c r="O28" s="71"/>
      <c r="P28" s="89">
        <v>3.5</v>
      </c>
      <c r="Q28" s="47"/>
      <c r="R28" s="71"/>
      <c r="S28" s="89">
        <v>3.5</v>
      </c>
      <c r="T28" s="71"/>
      <c r="U28" s="89">
        <v>3.1</v>
      </c>
      <c r="V28" s="71"/>
      <c r="W28" s="89">
        <v>3.1</v>
      </c>
      <c r="X28" s="47"/>
      <c r="Y28" s="47"/>
      <c r="Z28" s="47"/>
      <c r="AA28" s="71"/>
      <c r="AB28" s="3">
        <v>3.1</v>
      </c>
      <c r="AC28" s="72">
        <v>3.2</v>
      </c>
      <c r="AD28" s="47"/>
      <c r="AE28" s="71"/>
      <c r="AF28" s="4">
        <v>3.2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0.97499999999999998</v>
      </c>
      <c r="K31" s="71"/>
      <c r="L31" s="91">
        <v>0.97499999999999998</v>
      </c>
      <c r="M31" s="71"/>
      <c r="N31" s="91">
        <v>0.97499999999999998</v>
      </c>
      <c r="O31" s="71"/>
      <c r="P31" s="91">
        <v>0.97499999999999998</v>
      </c>
      <c r="Q31" s="47"/>
      <c r="R31" s="71"/>
      <c r="S31" s="91">
        <v>0.97499999999999998</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8.6999999999999993</v>
      </c>
      <c r="K32" s="71"/>
      <c r="L32" s="89">
        <v>8.6999999999999993</v>
      </c>
      <c r="M32" s="71"/>
      <c r="N32" s="89">
        <v>8.6999999999999993</v>
      </c>
      <c r="O32" s="71"/>
      <c r="P32" s="89">
        <v>8.6999999999999993</v>
      </c>
      <c r="Q32" s="47"/>
      <c r="R32" s="71"/>
      <c r="S32" s="89">
        <v>8.6999999999999993</v>
      </c>
      <c r="T32" s="71"/>
      <c r="U32" s="89">
        <v>9.3000000000000007</v>
      </c>
      <c r="V32" s="71"/>
      <c r="W32" s="89">
        <v>9.3000000000000007</v>
      </c>
      <c r="X32" s="47"/>
      <c r="Y32" s="47"/>
      <c r="Z32" s="47"/>
      <c r="AA32" s="71"/>
      <c r="AB32" s="3">
        <v>9.3000000000000007</v>
      </c>
      <c r="AC32" s="72">
        <v>9.3000000000000007</v>
      </c>
      <c r="AD32" s="47"/>
      <c r="AE32" s="71"/>
      <c r="AF32" s="4">
        <v>9.3000000000000007</v>
      </c>
    </row>
    <row r="33" spans="5:32" ht="13.15" customHeight="1" x14ac:dyDescent="0.25">
      <c r="E33" s="77" t="s">
        <v>46</v>
      </c>
      <c r="F33" s="47"/>
      <c r="G33" s="47"/>
      <c r="H33" s="47"/>
      <c r="I33" s="74"/>
      <c r="J33" s="92">
        <v>3.1</v>
      </c>
      <c r="K33" s="71"/>
      <c r="L33" s="92">
        <v>3.2</v>
      </c>
      <c r="M33" s="71"/>
      <c r="N33" s="92">
        <v>3.2</v>
      </c>
      <c r="O33" s="71"/>
      <c r="P33" s="92">
        <v>3.2</v>
      </c>
      <c r="Q33" s="47"/>
      <c r="R33" s="71"/>
      <c r="S33" s="92">
        <v>3.3</v>
      </c>
      <c r="T33" s="71"/>
      <c r="U33" s="92">
        <v>2.9</v>
      </c>
      <c r="V33" s="71"/>
      <c r="W33" s="92">
        <v>2.9</v>
      </c>
      <c r="X33" s="47"/>
      <c r="Y33" s="47"/>
      <c r="Z33" s="47"/>
      <c r="AA33" s="71"/>
      <c r="AB33" s="9">
        <v>2.9</v>
      </c>
      <c r="AC33" s="78">
        <v>2.9</v>
      </c>
      <c r="AD33" s="47"/>
      <c r="AE33" s="71"/>
      <c r="AF33" s="10">
        <v>3</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0.2</v>
      </c>
    </row>
    <row r="35" spans="5:32" ht="20.25" customHeight="1" x14ac:dyDescent="0.25">
      <c r="E35" s="73" t="s">
        <v>941</v>
      </c>
      <c r="F35" s="47"/>
      <c r="G35" s="47"/>
      <c r="H35" s="47"/>
      <c r="I35" s="74"/>
      <c r="J35" s="90" t="s">
        <v>973</v>
      </c>
      <c r="K35" s="71"/>
      <c r="L35" s="90" t="s">
        <v>973</v>
      </c>
      <c r="M35" s="71"/>
      <c r="N35" s="90" t="s">
        <v>973</v>
      </c>
      <c r="O35" s="71"/>
      <c r="P35" s="90" t="s">
        <v>973</v>
      </c>
      <c r="Q35" s="47"/>
      <c r="R35" s="71"/>
      <c r="S35" s="90" t="s">
        <v>973</v>
      </c>
      <c r="T35" s="71"/>
      <c r="U35" s="90" t="s">
        <v>973</v>
      </c>
      <c r="V35" s="71"/>
      <c r="W35" s="90" t="s">
        <v>973</v>
      </c>
      <c r="X35" s="47"/>
      <c r="Y35" s="47"/>
      <c r="Z35" s="47"/>
      <c r="AA35" s="71"/>
      <c r="AB35" s="5" t="s">
        <v>973</v>
      </c>
      <c r="AC35" s="75" t="s">
        <v>973</v>
      </c>
      <c r="AD35" s="47"/>
      <c r="AE35" s="71"/>
      <c r="AF35" s="6" t="s">
        <v>973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QiDhFfBWy7DedSHdX48suu2+vQAKwDLBoH3rxZgPn2MrBRmcVC+awHzjWJFX7V5CtQ8+UjFqI2eZNVIFCK4L9w==" saltValue="xI8JT74kkJlV2jXjGj9YV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C2672AA-C494-4217-ACC3-059A1205AFA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MOMR - Mt Morgan (66/11kV)</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1752</v>
      </c>
      <c r="J3" s="49"/>
      <c r="K3" s="49"/>
      <c r="L3" s="49"/>
      <c r="M3" s="49"/>
      <c r="N3" s="49"/>
      <c r="O3" s="49"/>
      <c r="P3" s="49"/>
      <c r="Q3" s="49"/>
      <c r="R3" s="49"/>
      <c r="S3" s="49"/>
      <c r="V3" s="51" t="s">
        <v>922</v>
      </c>
      <c r="W3" s="49"/>
      <c r="Y3" s="52" t="s">
        <v>1284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1753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1754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1755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v>
      </c>
      <c r="K26" s="71"/>
      <c r="L26" s="89">
        <v>1</v>
      </c>
      <c r="M26" s="71"/>
      <c r="N26" s="89">
        <v>1</v>
      </c>
      <c r="O26" s="71"/>
      <c r="P26" s="89">
        <v>1</v>
      </c>
      <c r="Q26" s="47"/>
      <c r="R26" s="71"/>
      <c r="S26" s="89">
        <v>1</v>
      </c>
      <c r="T26" s="71"/>
      <c r="U26" s="89">
        <v>1</v>
      </c>
      <c r="V26" s="71"/>
      <c r="W26" s="89">
        <v>1</v>
      </c>
      <c r="X26" s="47"/>
      <c r="Y26" s="47"/>
      <c r="Z26" s="47"/>
      <c r="AA26" s="71"/>
      <c r="AB26" s="3">
        <v>1</v>
      </c>
      <c r="AC26" s="72">
        <v>1</v>
      </c>
      <c r="AD26" s="47"/>
      <c r="AE26" s="71"/>
      <c r="AF26" s="4">
        <v>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0.5</v>
      </c>
      <c r="K28" s="71"/>
      <c r="L28" s="89">
        <v>0.5</v>
      </c>
      <c r="M28" s="71"/>
      <c r="N28" s="89">
        <v>0.5</v>
      </c>
      <c r="O28" s="71"/>
      <c r="P28" s="89">
        <v>0.5</v>
      </c>
      <c r="Q28" s="47"/>
      <c r="R28" s="71"/>
      <c r="S28" s="89">
        <v>0.5</v>
      </c>
      <c r="T28" s="71"/>
      <c r="U28" s="89">
        <v>0.8</v>
      </c>
      <c r="V28" s="71"/>
      <c r="W28" s="89">
        <v>0.8</v>
      </c>
      <c r="X28" s="47"/>
      <c r="Y28" s="47"/>
      <c r="Z28" s="47"/>
      <c r="AA28" s="71"/>
      <c r="AB28" s="3">
        <v>0.7</v>
      </c>
      <c r="AC28" s="72">
        <v>0.7</v>
      </c>
      <c r="AD28" s="47"/>
      <c r="AE28" s="71"/>
      <c r="AF28" s="4">
        <v>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0.996</v>
      </c>
      <c r="K31" s="71"/>
      <c r="L31" s="91">
        <v>0.996</v>
      </c>
      <c r="M31" s="71"/>
      <c r="N31" s="91">
        <v>0.996</v>
      </c>
      <c r="O31" s="71"/>
      <c r="P31" s="91">
        <v>0.996</v>
      </c>
      <c r="Q31" s="47"/>
      <c r="R31" s="71"/>
      <c r="S31" s="91">
        <v>0.996</v>
      </c>
      <c r="T31" s="71"/>
      <c r="U31" s="91">
        <v>0.995</v>
      </c>
      <c r="V31" s="71"/>
      <c r="W31" s="91">
        <v>0.995</v>
      </c>
      <c r="X31" s="47"/>
      <c r="Y31" s="47"/>
      <c r="Z31" s="47"/>
      <c r="AA31" s="71"/>
      <c r="AB31" s="7">
        <v>0.996</v>
      </c>
      <c r="AC31" s="76">
        <v>0.996</v>
      </c>
      <c r="AD31" s="47"/>
      <c r="AE31" s="71"/>
      <c r="AF31" s="8">
        <v>0.996</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0.5</v>
      </c>
      <c r="K33" s="71"/>
      <c r="L33" s="92">
        <v>0.5</v>
      </c>
      <c r="M33" s="71"/>
      <c r="N33" s="92">
        <v>0.5</v>
      </c>
      <c r="O33" s="71"/>
      <c r="P33" s="92">
        <v>0.5</v>
      </c>
      <c r="Q33" s="47"/>
      <c r="R33" s="71"/>
      <c r="S33" s="92">
        <v>0.5</v>
      </c>
      <c r="T33" s="71"/>
      <c r="U33" s="92">
        <v>0.7</v>
      </c>
      <c r="V33" s="71"/>
      <c r="W33" s="92">
        <v>0.7</v>
      </c>
      <c r="X33" s="47"/>
      <c r="Y33" s="47"/>
      <c r="Z33" s="47"/>
      <c r="AA33" s="71"/>
      <c r="AB33" s="9">
        <v>0.7</v>
      </c>
      <c r="AC33" s="78">
        <v>0.7</v>
      </c>
      <c r="AD33" s="47"/>
      <c r="AE33" s="71"/>
      <c r="AF33" s="10">
        <v>0.7</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89">
        <v>0.5</v>
      </c>
      <c r="K36" s="71"/>
      <c r="L36" s="89">
        <v>0.5</v>
      </c>
      <c r="M36" s="71"/>
      <c r="N36" s="89">
        <v>0.5</v>
      </c>
      <c r="O36" s="71"/>
      <c r="P36" s="89">
        <v>0.5</v>
      </c>
      <c r="Q36" s="47"/>
      <c r="R36" s="71"/>
      <c r="S36" s="89">
        <v>0.5</v>
      </c>
      <c r="T36" s="71"/>
      <c r="U36" s="89">
        <v>0.7</v>
      </c>
      <c r="V36" s="71"/>
      <c r="W36" s="89">
        <v>0.7</v>
      </c>
      <c r="X36" s="47"/>
      <c r="Y36" s="47"/>
      <c r="Z36" s="47"/>
      <c r="AA36" s="71"/>
      <c r="AB36" s="3">
        <v>0.7</v>
      </c>
      <c r="AC36" s="72">
        <v>0.7</v>
      </c>
      <c r="AD36" s="47"/>
      <c r="AE36" s="71"/>
      <c r="AF36" s="4">
        <v>0.7</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qMrUnaIB6MaGpctxBiHfFmmX0eTaHnPawq1yfWcVEGbVS+GTZGYHSi4CzfEuEXoet7WAg1O3L/4v67ybOw/g==" saltValue="IJMHeWF9aZ1KsmF4q+YEV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E184E03-2F88-4F31-BE18-261D537A804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MOMW - Mt Mowbullan (33/11kV)</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1756</v>
      </c>
      <c r="J3" s="49"/>
      <c r="K3" s="49"/>
      <c r="L3" s="49"/>
      <c r="M3" s="49"/>
      <c r="N3" s="49"/>
      <c r="O3" s="49"/>
      <c r="P3" s="49"/>
      <c r="Q3" s="49"/>
      <c r="R3" s="49"/>
      <c r="S3" s="49"/>
      <c r="V3" s="51" t="s">
        <v>922</v>
      </c>
      <c r="W3" s="49"/>
      <c r="Y3" s="52" t="s">
        <v>1041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1757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1758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1759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v>
      </c>
      <c r="K26" s="71"/>
      <c r="L26" s="89">
        <v>14</v>
      </c>
      <c r="M26" s="71"/>
      <c r="N26" s="89">
        <v>14</v>
      </c>
      <c r="O26" s="71"/>
      <c r="P26" s="89">
        <v>14</v>
      </c>
      <c r="Q26" s="47"/>
      <c r="R26" s="71"/>
      <c r="S26" s="89">
        <v>14</v>
      </c>
      <c r="T26" s="71"/>
      <c r="U26" s="89">
        <v>16.7</v>
      </c>
      <c r="V26" s="71"/>
      <c r="W26" s="89">
        <v>16.7</v>
      </c>
      <c r="X26" s="47"/>
      <c r="Y26" s="47"/>
      <c r="Z26" s="47"/>
      <c r="AA26" s="71"/>
      <c r="AB26" s="3">
        <v>16.7</v>
      </c>
      <c r="AC26" s="72">
        <v>16.7</v>
      </c>
      <c r="AD26" s="47"/>
      <c r="AE26" s="71"/>
      <c r="AF26" s="4">
        <v>16.7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6.8</v>
      </c>
      <c r="K28" s="71"/>
      <c r="L28" s="89">
        <v>6.8</v>
      </c>
      <c r="M28" s="71"/>
      <c r="N28" s="89">
        <v>6.8</v>
      </c>
      <c r="O28" s="71"/>
      <c r="P28" s="89">
        <v>6.9</v>
      </c>
      <c r="Q28" s="47"/>
      <c r="R28" s="71"/>
      <c r="S28" s="89">
        <v>7</v>
      </c>
      <c r="T28" s="71"/>
      <c r="U28" s="89">
        <v>4</v>
      </c>
      <c r="V28" s="71"/>
      <c r="W28" s="89">
        <v>4</v>
      </c>
      <c r="X28" s="47"/>
      <c r="Y28" s="47"/>
      <c r="Z28" s="47"/>
      <c r="AA28" s="71"/>
      <c r="AB28" s="3">
        <v>4</v>
      </c>
      <c r="AC28" s="72">
        <v>4.0999999999999996</v>
      </c>
      <c r="AD28" s="47"/>
      <c r="AE28" s="71"/>
      <c r="AF28" s="4">
        <v>4.0999999999999996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0.996</v>
      </c>
      <c r="K31" s="71"/>
      <c r="L31" s="91">
        <v>0.995</v>
      </c>
      <c r="M31" s="71"/>
      <c r="N31" s="91">
        <v>0.995</v>
      </c>
      <c r="O31" s="71"/>
      <c r="P31" s="91">
        <v>0.995</v>
      </c>
      <c r="Q31" s="47"/>
      <c r="R31" s="71"/>
      <c r="S31" s="91">
        <v>0.995</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8</v>
      </c>
      <c r="K32" s="71"/>
      <c r="L32" s="89">
        <v>8</v>
      </c>
      <c r="M32" s="71"/>
      <c r="N32" s="89">
        <v>8</v>
      </c>
      <c r="O32" s="71"/>
      <c r="P32" s="89">
        <v>8</v>
      </c>
      <c r="Q32" s="47"/>
      <c r="R32" s="71"/>
      <c r="S32" s="89">
        <v>8</v>
      </c>
      <c r="T32" s="71"/>
      <c r="U32" s="89">
        <v>9.3000000000000007</v>
      </c>
      <c r="V32" s="71"/>
      <c r="W32" s="89">
        <v>9.3000000000000007</v>
      </c>
      <c r="X32" s="47"/>
      <c r="Y32" s="47"/>
      <c r="Z32" s="47"/>
      <c r="AA32" s="71"/>
      <c r="AB32" s="3">
        <v>9.3000000000000007</v>
      </c>
      <c r="AC32" s="72">
        <v>9.3000000000000007</v>
      </c>
      <c r="AD32" s="47"/>
      <c r="AE32" s="71"/>
      <c r="AF32" s="4">
        <v>9.3000000000000007</v>
      </c>
    </row>
    <row r="33" spans="5:32" ht="13.15" customHeight="1" x14ac:dyDescent="0.25">
      <c r="E33" s="77" t="s">
        <v>46</v>
      </c>
      <c r="F33" s="47"/>
      <c r="G33" s="47"/>
      <c r="H33" s="47"/>
      <c r="I33" s="74"/>
      <c r="J33" s="92">
        <v>5.7</v>
      </c>
      <c r="K33" s="71"/>
      <c r="L33" s="92">
        <v>5.8</v>
      </c>
      <c r="M33" s="71"/>
      <c r="N33" s="92">
        <v>5.8</v>
      </c>
      <c r="O33" s="71"/>
      <c r="P33" s="92">
        <v>5.9</v>
      </c>
      <c r="Q33" s="47"/>
      <c r="R33" s="71"/>
      <c r="S33" s="92">
        <v>5.9</v>
      </c>
      <c r="T33" s="71"/>
      <c r="U33" s="92">
        <v>3.8</v>
      </c>
      <c r="V33" s="71"/>
      <c r="W33" s="92">
        <v>3.8</v>
      </c>
      <c r="X33" s="47"/>
      <c r="Y33" s="47"/>
      <c r="Z33" s="47"/>
      <c r="AA33" s="71"/>
      <c r="AB33" s="9">
        <v>3.8</v>
      </c>
      <c r="AC33" s="78">
        <v>3.9</v>
      </c>
      <c r="AD33" s="47"/>
      <c r="AE33" s="71"/>
      <c r="AF33" s="10">
        <v>3.9</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DJmePIgRVDC7J6P28FhZSFtWqw4RGRnGktiiqdHtl8VGUL8RSIkttj96wjaKgKEcqKwTnTXafUluHbjJ5p4YQ==" saltValue="cgNYfECaSO525i92yyyct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46CFF27-EBC2-4A02-8AAD-38D8AB89B93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MONT - Monto (66/11kV)</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1030</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1032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1033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78.5</v>
      </c>
      <c r="K26" s="71"/>
      <c r="L26" s="89">
        <v>78.5</v>
      </c>
      <c r="M26" s="71"/>
      <c r="N26" s="89">
        <v>78.5</v>
      </c>
      <c r="O26" s="71"/>
      <c r="P26" s="89">
        <v>78.5</v>
      </c>
      <c r="Q26" s="47"/>
      <c r="R26" s="71"/>
      <c r="S26" s="89">
        <v>78.5</v>
      </c>
      <c r="T26" s="71"/>
      <c r="U26" s="89">
        <v>88</v>
      </c>
      <c r="V26" s="71"/>
      <c r="W26" s="89">
        <v>88</v>
      </c>
      <c r="X26" s="47"/>
      <c r="Y26" s="47"/>
      <c r="Z26" s="47"/>
      <c r="AA26" s="71"/>
      <c r="AB26" s="3">
        <v>88</v>
      </c>
      <c r="AC26" s="72">
        <v>88</v>
      </c>
      <c r="AD26" s="47"/>
      <c r="AE26" s="71"/>
      <c r="AF26" s="4">
        <v>88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21.9</v>
      </c>
      <c r="K28" s="71"/>
      <c r="L28" s="89">
        <v>21.7</v>
      </c>
      <c r="M28" s="71"/>
      <c r="N28" s="89">
        <v>21.7</v>
      </c>
      <c r="O28" s="71"/>
      <c r="P28" s="89">
        <v>21.6</v>
      </c>
      <c r="Q28" s="47"/>
      <c r="R28" s="71"/>
      <c r="S28" s="89">
        <v>21.7</v>
      </c>
      <c r="T28" s="71"/>
      <c r="U28" s="89">
        <v>12.4</v>
      </c>
      <c r="V28" s="71"/>
      <c r="W28" s="89">
        <v>12.2</v>
      </c>
      <c r="X28" s="47"/>
      <c r="Y28" s="47"/>
      <c r="Z28" s="47"/>
      <c r="AA28" s="71"/>
      <c r="AB28" s="3">
        <v>12.1</v>
      </c>
      <c r="AC28" s="72">
        <v>12.1</v>
      </c>
      <c r="AD28" s="47"/>
      <c r="AE28" s="71"/>
      <c r="AF28" s="4">
        <v>12.1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42.7</v>
      </c>
      <c r="K32" s="71"/>
      <c r="L32" s="89">
        <v>42.7</v>
      </c>
      <c r="M32" s="71"/>
      <c r="N32" s="89">
        <v>42.7</v>
      </c>
      <c r="O32" s="71"/>
      <c r="P32" s="89">
        <v>42.7</v>
      </c>
      <c r="Q32" s="47"/>
      <c r="R32" s="71"/>
      <c r="S32" s="89">
        <v>42.7</v>
      </c>
      <c r="T32" s="71"/>
      <c r="U32" s="89">
        <v>46.5</v>
      </c>
      <c r="V32" s="71"/>
      <c r="W32" s="89">
        <v>46.5</v>
      </c>
      <c r="X32" s="47"/>
      <c r="Y32" s="47"/>
      <c r="Z32" s="47"/>
      <c r="AA32" s="71"/>
      <c r="AB32" s="3">
        <v>46.5</v>
      </c>
      <c r="AC32" s="72">
        <v>46.5</v>
      </c>
      <c r="AD32" s="47"/>
      <c r="AE32" s="71"/>
      <c r="AF32" s="4">
        <v>46.5</v>
      </c>
    </row>
    <row r="33" spans="5:32" ht="13.15" customHeight="1" x14ac:dyDescent="0.25">
      <c r="E33" s="77" t="s">
        <v>46</v>
      </c>
      <c r="F33" s="47"/>
      <c r="G33" s="47"/>
      <c r="H33" s="47"/>
      <c r="I33" s="74"/>
      <c r="J33" s="92">
        <v>20.2</v>
      </c>
      <c r="K33" s="71"/>
      <c r="L33" s="92">
        <v>20.100000000000001</v>
      </c>
      <c r="M33" s="71"/>
      <c r="N33" s="92">
        <v>20.100000000000001</v>
      </c>
      <c r="O33" s="71"/>
      <c r="P33" s="92">
        <v>20</v>
      </c>
      <c r="Q33" s="47"/>
      <c r="R33" s="71"/>
      <c r="S33" s="92">
        <v>20.100000000000001</v>
      </c>
      <c r="T33" s="71"/>
      <c r="U33" s="92">
        <v>11.6</v>
      </c>
      <c r="V33" s="71"/>
      <c r="W33" s="92">
        <v>11.4</v>
      </c>
      <c r="X33" s="47"/>
      <c r="Y33" s="47"/>
      <c r="Z33" s="47"/>
      <c r="AA33" s="71"/>
      <c r="AB33" s="9">
        <v>11.3</v>
      </c>
      <c r="AC33" s="78">
        <v>11.3</v>
      </c>
      <c r="AD33" s="47"/>
      <c r="AE33" s="71"/>
      <c r="AF33" s="10">
        <v>11.3</v>
      </c>
    </row>
    <row r="34" spans="5:32" ht="20.25" customHeight="1" x14ac:dyDescent="0.25">
      <c r="E34" s="73" t="s">
        <v>940</v>
      </c>
      <c r="F34" s="47"/>
      <c r="G34" s="47"/>
      <c r="H34" s="47"/>
      <c r="I34" s="74"/>
      <c r="J34" s="90">
        <v>1</v>
      </c>
      <c r="K34" s="71"/>
      <c r="L34" s="90">
        <v>1</v>
      </c>
      <c r="M34" s="71"/>
      <c r="N34" s="90">
        <v>1</v>
      </c>
      <c r="O34" s="71"/>
      <c r="P34" s="90">
        <v>1</v>
      </c>
      <c r="Q34" s="47"/>
      <c r="R34" s="71"/>
      <c r="S34" s="90">
        <v>1</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bvOpog0DP0D9hpyCTSigY7mDMu3eIQKnRLpVSFZ6AeVDMMetsQe8yxb31qpy1LxZtLpIJ4J01V5vHp+Ekxz5GQ==" saltValue="MxgCrCrN+vw+301NyAFmS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DEB1A9A-4CCE-4708-8849-556BB4F6A3C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BERS - Berserker (66/11kV)</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1760</v>
      </c>
      <c r="J3" s="49"/>
      <c r="K3" s="49"/>
      <c r="L3" s="49"/>
      <c r="M3" s="49"/>
      <c r="N3" s="49"/>
      <c r="O3" s="49"/>
      <c r="P3" s="49"/>
      <c r="Q3" s="49"/>
      <c r="R3" s="49"/>
      <c r="S3" s="49"/>
      <c r="V3" s="51" t="s">
        <v>922</v>
      </c>
      <c r="W3" s="49"/>
      <c r="Y3" s="52" t="s">
        <v>1761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1762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1763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1764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10.5</v>
      </c>
      <c r="K26" s="71"/>
      <c r="L26" s="89">
        <v>10.5</v>
      </c>
      <c r="M26" s="71"/>
      <c r="N26" s="89">
        <v>10.5</v>
      </c>
      <c r="O26" s="71"/>
      <c r="P26" s="89">
        <v>10.5</v>
      </c>
      <c r="Q26" s="47"/>
      <c r="R26" s="71"/>
      <c r="S26" s="89">
        <v>10.5</v>
      </c>
      <c r="T26" s="71"/>
      <c r="U26" s="89">
        <v>11</v>
      </c>
      <c r="V26" s="71"/>
      <c r="W26" s="89">
        <v>11</v>
      </c>
      <c r="X26" s="47"/>
      <c r="Y26" s="47"/>
      <c r="Z26" s="47"/>
      <c r="AA26" s="71"/>
      <c r="AB26" s="3">
        <v>11</v>
      </c>
      <c r="AC26" s="72">
        <v>11</v>
      </c>
      <c r="AD26" s="47"/>
      <c r="AE26" s="71"/>
      <c r="AF26" s="4">
        <v>11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v>
      </c>
      <c r="K28" s="71"/>
      <c r="L28" s="89">
        <v>6.1</v>
      </c>
      <c r="M28" s="71"/>
      <c r="N28" s="89">
        <v>6.1</v>
      </c>
      <c r="O28" s="71"/>
      <c r="P28" s="89">
        <v>6.2</v>
      </c>
      <c r="Q28" s="47"/>
      <c r="R28" s="71"/>
      <c r="S28" s="89">
        <v>6.2</v>
      </c>
      <c r="T28" s="71"/>
      <c r="U28" s="89">
        <v>5.0999999999999996</v>
      </c>
      <c r="V28" s="71"/>
      <c r="W28" s="89">
        <v>5.0999999999999996</v>
      </c>
      <c r="X28" s="47"/>
      <c r="Y28" s="47"/>
      <c r="Z28" s="47"/>
      <c r="AA28" s="71"/>
      <c r="AB28" s="3">
        <v>5.0999999999999996</v>
      </c>
      <c r="AC28" s="72">
        <v>5.2</v>
      </c>
      <c r="AD28" s="47"/>
      <c r="AE28" s="71"/>
      <c r="AF28" s="4">
        <v>5.2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0.98099999999999998</v>
      </c>
      <c r="K31" s="71"/>
      <c r="L31" s="91">
        <v>0.98099999999999998</v>
      </c>
      <c r="M31" s="71"/>
      <c r="N31" s="91">
        <v>0.98099999999999998</v>
      </c>
      <c r="O31" s="71"/>
      <c r="P31" s="91">
        <v>0.98099999999999998</v>
      </c>
      <c r="Q31" s="47"/>
      <c r="R31" s="71"/>
      <c r="S31" s="91">
        <v>0.98099999999999998</v>
      </c>
      <c r="T31" s="71"/>
      <c r="U31" s="91">
        <v>0.98</v>
      </c>
      <c r="V31" s="71"/>
      <c r="W31" s="91">
        <v>0.98</v>
      </c>
      <c r="X31" s="47"/>
      <c r="Y31" s="47"/>
      <c r="Z31" s="47"/>
      <c r="AA31" s="71"/>
      <c r="AB31" s="7">
        <v>0.98</v>
      </c>
      <c r="AC31" s="76">
        <v>0.98</v>
      </c>
      <c r="AD31" s="47"/>
      <c r="AE31" s="71"/>
      <c r="AF31" s="8">
        <v>0.98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5.9</v>
      </c>
      <c r="K33" s="71"/>
      <c r="L33" s="92">
        <v>5.9</v>
      </c>
      <c r="M33" s="71"/>
      <c r="N33" s="92">
        <v>5.9</v>
      </c>
      <c r="O33" s="71"/>
      <c r="P33" s="92">
        <v>6</v>
      </c>
      <c r="Q33" s="47"/>
      <c r="R33" s="71"/>
      <c r="S33" s="92">
        <v>6</v>
      </c>
      <c r="T33" s="71"/>
      <c r="U33" s="92">
        <v>5</v>
      </c>
      <c r="V33" s="71"/>
      <c r="W33" s="92">
        <v>5</v>
      </c>
      <c r="X33" s="47"/>
      <c r="Y33" s="47"/>
      <c r="Z33" s="47"/>
      <c r="AA33" s="71"/>
      <c r="AB33" s="9">
        <v>5</v>
      </c>
      <c r="AC33" s="78">
        <v>5.0999999999999996</v>
      </c>
      <c r="AD33" s="47"/>
      <c r="AE33" s="71"/>
      <c r="AF33" s="10">
        <v>5.0999999999999996</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89">
        <v>5.9</v>
      </c>
      <c r="K36" s="71"/>
      <c r="L36" s="89">
        <v>5.9</v>
      </c>
      <c r="M36" s="71"/>
      <c r="N36" s="89">
        <v>5.9</v>
      </c>
      <c r="O36" s="71"/>
      <c r="P36" s="89">
        <v>6</v>
      </c>
      <c r="Q36" s="47"/>
      <c r="R36" s="71"/>
      <c r="S36" s="89">
        <v>6</v>
      </c>
      <c r="T36" s="71"/>
      <c r="U36" s="89">
        <v>5</v>
      </c>
      <c r="V36" s="71"/>
      <c r="W36" s="89">
        <v>5</v>
      </c>
      <c r="X36" s="47"/>
      <c r="Y36" s="47"/>
      <c r="Z36" s="47"/>
      <c r="AA36" s="71"/>
      <c r="AB36" s="3">
        <v>5</v>
      </c>
      <c r="AC36" s="72">
        <v>5.0999999999999996</v>
      </c>
      <c r="AD36" s="47"/>
      <c r="AE36" s="71"/>
      <c r="AF36" s="4">
        <v>5.0999999999999996</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11.5</v>
      </c>
      <c r="K40" s="71"/>
      <c r="L40" s="89">
        <v>11.5</v>
      </c>
      <c r="M40" s="71"/>
      <c r="N40" s="89">
        <v>11.5</v>
      </c>
      <c r="O40" s="71"/>
      <c r="P40" s="89">
        <v>11.5</v>
      </c>
      <c r="Q40" s="47"/>
      <c r="R40" s="71"/>
      <c r="S40" s="89">
        <v>11.5</v>
      </c>
      <c r="T40" s="71"/>
      <c r="U40" s="89">
        <v>11.5</v>
      </c>
      <c r="V40" s="71"/>
      <c r="W40" s="89">
        <v>11.5</v>
      </c>
      <c r="X40" s="47"/>
      <c r="Y40" s="47"/>
      <c r="Z40" s="47"/>
      <c r="AA40" s="71"/>
      <c r="AB40" s="3">
        <v>11.5</v>
      </c>
      <c r="AC40" s="72">
        <v>11.5</v>
      </c>
      <c r="AD40" s="47"/>
      <c r="AE40" s="71"/>
      <c r="AF40" s="4">
        <v>11.5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3.0999999046325701</v>
      </c>
      <c r="K42" s="71"/>
      <c r="L42" s="89">
        <v>3.0999999046325701</v>
      </c>
      <c r="M42" s="71"/>
      <c r="N42" s="89">
        <v>3.0999999046325701</v>
      </c>
      <c r="O42" s="71"/>
      <c r="P42" s="89">
        <v>3.0999999046325701</v>
      </c>
      <c r="Q42" s="47"/>
      <c r="R42" s="71"/>
      <c r="S42" s="89">
        <v>3.0999999046325701</v>
      </c>
      <c r="T42" s="71"/>
      <c r="U42" s="89">
        <v>3.0999999046325701</v>
      </c>
      <c r="V42" s="71"/>
      <c r="W42" s="89">
        <v>3.0999999046325701</v>
      </c>
      <c r="X42" s="47"/>
      <c r="Y42" s="47"/>
      <c r="Z42" s="47"/>
      <c r="AA42" s="71"/>
      <c r="AB42" s="3">
        <v>3.0999999046325701</v>
      </c>
      <c r="AC42" s="72">
        <v>3.0999999046325701</v>
      </c>
      <c r="AD42" s="47"/>
      <c r="AE42" s="71"/>
      <c r="AF42" s="4">
        <v>3.0999999046325701</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1MTr2EhHNyOrTDhCC63MFEea5vTQfhIBhED/G/GH5YOCvv2SFl33av0hUFFWOR4g6WNuHcUu/YfOb6sui59Zg==" saltValue="NOXMJexAgFHVsXhs7slY4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338B025-9565-4B3D-AB4A-391E308BF7C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MOOR - Moorvale (66/11kV)</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1765</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1400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1766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1767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7.6</v>
      </c>
      <c r="K26" s="71"/>
      <c r="L26" s="89">
        <v>7.6</v>
      </c>
      <c r="M26" s="71"/>
      <c r="N26" s="89">
        <v>7.6</v>
      </c>
      <c r="O26" s="71"/>
      <c r="P26" s="89">
        <v>7.6</v>
      </c>
      <c r="Q26" s="47"/>
      <c r="R26" s="71"/>
      <c r="S26" s="89">
        <v>7.6</v>
      </c>
      <c r="T26" s="71"/>
      <c r="U26" s="89">
        <v>8</v>
      </c>
      <c r="V26" s="71"/>
      <c r="W26" s="89">
        <v>8</v>
      </c>
      <c r="X26" s="47"/>
      <c r="Y26" s="47"/>
      <c r="Z26" s="47"/>
      <c r="AA26" s="71"/>
      <c r="AB26" s="3">
        <v>8</v>
      </c>
      <c r="AC26" s="72">
        <v>8</v>
      </c>
      <c r="AD26" s="47"/>
      <c r="AE26" s="71"/>
      <c r="AF26" s="4">
        <v>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v>
      </c>
      <c r="K28" s="71"/>
      <c r="L28" s="89">
        <v>6</v>
      </c>
      <c r="M28" s="71"/>
      <c r="N28" s="89">
        <v>6.1</v>
      </c>
      <c r="O28" s="71"/>
      <c r="P28" s="89">
        <v>6.1</v>
      </c>
      <c r="Q28" s="47"/>
      <c r="R28" s="71"/>
      <c r="S28" s="89">
        <v>6.1</v>
      </c>
      <c r="T28" s="71"/>
      <c r="U28" s="89">
        <v>3.3</v>
      </c>
      <c r="V28" s="71"/>
      <c r="W28" s="89">
        <v>3.4</v>
      </c>
      <c r="X28" s="47"/>
      <c r="Y28" s="47"/>
      <c r="Z28" s="47"/>
      <c r="AA28" s="71"/>
      <c r="AB28" s="3">
        <v>3.4</v>
      </c>
      <c r="AC28" s="72">
        <v>3.4</v>
      </c>
      <c r="AD28" s="47"/>
      <c r="AE28" s="71"/>
      <c r="AF28" s="4">
        <v>3.4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0.86599999999999999</v>
      </c>
      <c r="K31" s="71"/>
      <c r="L31" s="91">
        <v>0.86599999999999999</v>
      </c>
      <c r="M31" s="71"/>
      <c r="N31" s="91">
        <v>0.86599999999999999</v>
      </c>
      <c r="O31" s="71"/>
      <c r="P31" s="91">
        <v>0.86599999999999999</v>
      </c>
      <c r="Q31" s="47"/>
      <c r="R31" s="71"/>
      <c r="S31" s="91">
        <v>0.86599999999999999</v>
      </c>
      <c r="T31" s="71"/>
      <c r="U31" s="91">
        <v>0.86199999999999999</v>
      </c>
      <c r="V31" s="71"/>
      <c r="W31" s="91">
        <v>0.86199999999999999</v>
      </c>
      <c r="X31" s="47"/>
      <c r="Y31" s="47"/>
      <c r="Z31" s="47"/>
      <c r="AA31" s="71"/>
      <c r="AB31" s="7">
        <v>0.86199999999999999</v>
      </c>
      <c r="AC31" s="76">
        <v>0.86199999999999999</v>
      </c>
      <c r="AD31" s="47"/>
      <c r="AE31" s="71"/>
      <c r="AF31" s="8">
        <v>0.86199999999999999</v>
      </c>
    </row>
    <row r="32" spans="4:32" ht="13.15" customHeight="1" x14ac:dyDescent="0.25">
      <c r="E32" s="73" t="s">
        <v>42</v>
      </c>
      <c r="F32" s="47"/>
      <c r="G32" s="47"/>
      <c r="H32" s="47"/>
      <c r="I32" s="74"/>
      <c r="J32" s="89">
        <v>4</v>
      </c>
      <c r="K32" s="71"/>
      <c r="L32" s="89">
        <v>4</v>
      </c>
      <c r="M32" s="71"/>
      <c r="N32" s="89">
        <v>4</v>
      </c>
      <c r="O32" s="71"/>
      <c r="P32" s="89">
        <v>4</v>
      </c>
      <c r="Q32" s="47"/>
      <c r="R32" s="71"/>
      <c r="S32" s="89">
        <v>4</v>
      </c>
      <c r="T32" s="71"/>
      <c r="U32" s="89">
        <v>4</v>
      </c>
      <c r="V32" s="71"/>
      <c r="W32" s="89">
        <v>4</v>
      </c>
      <c r="X32" s="47"/>
      <c r="Y32" s="47"/>
      <c r="Z32" s="47"/>
      <c r="AA32" s="71"/>
      <c r="AB32" s="3">
        <v>4</v>
      </c>
      <c r="AC32" s="72">
        <v>4</v>
      </c>
      <c r="AD32" s="47"/>
      <c r="AE32" s="71"/>
      <c r="AF32" s="4">
        <v>4</v>
      </c>
    </row>
    <row r="33" spans="5:32" ht="13.15" customHeight="1" x14ac:dyDescent="0.25">
      <c r="E33" s="77" t="s">
        <v>46</v>
      </c>
      <c r="F33" s="47"/>
      <c r="G33" s="47"/>
      <c r="H33" s="47"/>
      <c r="I33" s="74"/>
      <c r="J33" s="92">
        <v>5.9</v>
      </c>
      <c r="K33" s="71"/>
      <c r="L33" s="92">
        <v>5.9</v>
      </c>
      <c r="M33" s="71"/>
      <c r="N33" s="92">
        <v>5.9</v>
      </c>
      <c r="O33" s="71"/>
      <c r="P33" s="92">
        <v>6</v>
      </c>
      <c r="Q33" s="47"/>
      <c r="R33" s="71"/>
      <c r="S33" s="92">
        <v>6</v>
      </c>
      <c r="T33" s="71"/>
      <c r="U33" s="92">
        <v>3.3</v>
      </c>
      <c r="V33" s="71"/>
      <c r="W33" s="92">
        <v>3.3</v>
      </c>
      <c r="X33" s="47"/>
      <c r="Y33" s="47"/>
      <c r="Z33" s="47"/>
      <c r="AA33" s="71"/>
      <c r="AB33" s="9">
        <v>3.3</v>
      </c>
      <c r="AC33" s="78">
        <v>3.3</v>
      </c>
      <c r="AD33" s="47"/>
      <c r="AE33" s="71"/>
      <c r="AF33" s="10">
        <v>3.3</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1704</v>
      </c>
      <c r="K35" s="71"/>
      <c r="L35" s="90" t="s">
        <v>1704</v>
      </c>
      <c r="M35" s="71"/>
      <c r="N35" s="90" t="s">
        <v>1704</v>
      </c>
      <c r="O35" s="71"/>
      <c r="P35" s="90" t="s">
        <v>1704</v>
      </c>
      <c r="Q35" s="47"/>
      <c r="R35" s="71"/>
      <c r="S35" s="90" t="s">
        <v>1704</v>
      </c>
      <c r="T35" s="71"/>
      <c r="U35" s="90" t="s">
        <v>1704</v>
      </c>
      <c r="V35" s="71"/>
      <c r="W35" s="90" t="s">
        <v>1704</v>
      </c>
      <c r="X35" s="47"/>
      <c r="Y35" s="47"/>
      <c r="Z35" s="47"/>
      <c r="AA35" s="71"/>
      <c r="AB35" s="5" t="s">
        <v>1704</v>
      </c>
      <c r="AC35" s="75" t="s">
        <v>1704</v>
      </c>
      <c r="AD35" s="47"/>
      <c r="AE35" s="71"/>
      <c r="AF35" s="6" t="s">
        <v>1704</v>
      </c>
    </row>
    <row r="36" spans="5:32" ht="13.15" customHeight="1" x14ac:dyDescent="0.25">
      <c r="E36" s="73" t="s">
        <v>58</v>
      </c>
      <c r="F36" s="47"/>
      <c r="G36" s="47"/>
      <c r="H36" s="47"/>
      <c r="I36" s="74"/>
      <c r="J36" s="89">
        <v>1.9</v>
      </c>
      <c r="K36" s="71"/>
      <c r="L36" s="89">
        <v>1.9</v>
      </c>
      <c r="M36" s="71"/>
      <c r="N36" s="89">
        <v>1.9</v>
      </c>
      <c r="O36" s="71"/>
      <c r="P36" s="89">
        <v>2</v>
      </c>
      <c r="Q36" s="47"/>
      <c r="R36" s="71"/>
      <c r="S36" s="89">
        <v>2</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2.2999999999999998</v>
      </c>
      <c r="K39" s="71"/>
      <c r="L39" s="89">
        <v>2.2999999999999998</v>
      </c>
      <c r="M39" s="71"/>
      <c r="N39" s="89">
        <v>2.2999999999999998</v>
      </c>
      <c r="O39" s="71"/>
      <c r="P39" s="89">
        <v>2.2999999999999998</v>
      </c>
      <c r="Q39" s="47"/>
      <c r="R39" s="71"/>
      <c r="S39" s="89">
        <v>2.2999999999999998</v>
      </c>
      <c r="T39" s="71"/>
      <c r="U39" s="89">
        <v>2.2999999999999998</v>
      </c>
      <c r="V39" s="71"/>
      <c r="W39" s="89">
        <v>2.2999999999999998</v>
      </c>
      <c r="X39" s="47"/>
      <c r="Y39" s="47"/>
      <c r="Z39" s="47"/>
      <c r="AA39" s="71"/>
      <c r="AB39" s="3">
        <v>2.2999999999999998</v>
      </c>
      <c r="AC39" s="72">
        <v>2.2999999999999998</v>
      </c>
      <c r="AD39" s="47"/>
      <c r="AE39" s="71"/>
      <c r="AF39" s="4">
        <v>2.2999999999999998</v>
      </c>
    </row>
    <row r="40" spans="5:32" x14ac:dyDescent="0.25">
      <c r="E40" s="73" t="s">
        <v>73</v>
      </c>
      <c r="F40" s="47"/>
      <c r="G40" s="47"/>
      <c r="H40" s="47"/>
      <c r="I40" s="74"/>
      <c r="J40" s="89">
        <v>0.8</v>
      </c>
      <c r="K40" s="71"/>
      <c r="L40" s="89">
        <v>0.8</v>
      </c>
      <c r="M40" s="71"/>
      <c r="N40" s="89">
        <v>0.8</v>
      </c>
      <c r="O40" s="71"/>
      <c r="P40" s="89">
        <v>0.8</v>
      </c>
      <c r="Q40" s="47"/>
      <c r="R40" s="71"/>
      <c r="S40" s="89">
        <v>0.8</v>
      </c>
      <c r="T40" s="71"/>
      <c r="U40" s="89">
        <v>0.8</v>
      </c>
      <c r="V40" s="71"/>
      <c r="W40" s="89">
        <v>0.8</v>
      </c>
      <c r="X40" s="47"/>
      <c r="Y40" s="47"/>
      <c r="Z40" s="47"/>
      <c r="AA40" s="71"/>
      <c r="AB40" s="3">
        <v>0.8</v>
      </c>
      <c r="AC40" s="72">
        <v>0.8</v>
      </c>
      <c r="AD40" s="47"/>
      <c r="AE40" s="71"/>
      <c r="AF40" s="4">
        <v>0.8</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EaPniqBfwD7ahgCOkTdOL2S4rU5uED+rYn1lrz404tm1ZsIPOJ7Ztsmqh+QHBPgkDg92qpxYRtm01egcVHZjw==" saltValue="p6JGVvcVpxovrtRl3MFke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0FC7075-6D23-4951-A856-3C421164226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MOPA - Mona Park (66/11kV)</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AJ51"/>
  <sheetViews>
    <sheetView showGridLines="0" topLeftCell="A35"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1768</v>
      </c>
      <c r="J3" s="49"/>
      <c r="K3" s="49"/>
      <c r="L3" s="49"/>
      <c r="M3" s="49"/>
      <c r="N3" s="49"/>
      <c r="O3" s="49"/>
      <c r="P3" s="49"/>
      <c r="Q3" s="49"/>
      <c r="R3" s="49"/>
      <c r="S3" s="49"/>
      <c r="V3" s="51" t="s">
        <v>922</v>
      </c>
      <c r="W3" s="49"/>
      <c r="Y3" s="52" t="s">
        <v>1122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1064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1769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1770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5.8</v>
      </c>
      <c r="K26" s="71"/>
      <c r="L26" s="89">
        <v>5.8</v>
      </c>
      <c r="M26" s="71"/>
      <c r="N26" s="89">
        <v>5.8</v>
      </c>
      <c r="O26" s="71"/>
      <c r="P26" s="89">
        <v>5.8</v>
      </c>
      <c r="Q26" s="47"/>
      <c r="R26" s="71"/>
      <c r="S26" s="89">
        <v>5.8</v>
      </c>
      <c r="T26" s="71"/>
      <c r="U26" s="89">
        <v>6.4</v>
      </c>
      <c r="V26" s="71"/>
      <c r="W26" s="89">
        <v>6.4</v>
      </c>
      <c r="X26" s="47"/>
      <c r="Y26" s="47"/>
      <c r="Z26" s="47"/>
      <c r="AA26" s="71"/>
      <c r="AB26" s="3">
        <v>6.4</v>
      </c>
      <c r="AC26" s="72">
        <v>6.4</v>
      </c>
      <c r="AD26" s="47"/>
      <c r="AE26" s="71"/>
      <c r="AF26" s="4">
        <v>6.4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v>
      </c>
      <c r="K28" s="71"/>
      <c r="L28" s="89">
        <v>1.2</v>
      </c>
      <c r="M28" s="71"/>
      <c r="N28" s="89">
        <v>1.2</v>
      </c>
      <c r="O28" s="71"/>
      <c r="P28" s="89">
        <v>1.2</v>
      </c>
      <c r="Q28" s="47"/>
      <c r="R28" s="71"/>
      <c r="S28" s="89">
        <v>1.2</v>
      </c>
      <c r="T28" s="71"/>
      <c r="U28" s="89">
        <v>0.6</v>
      </c>
      <c r="V28" s="71"/>
      <c r="W28" s="89">
        <v>0.6</v>
      </c>
      <c r="X28" s="47"/>
      <c r="Y28" s="47"/>
      <c r="Z28" s="47"/>
      <c r="AA28" s="71"/>
      <c r="AB28" s="3">
        <v>0.6</v>
      </c>
      <c r="AC28" s="72">
        <v>0.6</v>
      </c>
      <c r="AD28" s="47"/>
      <c r="AE28" s="71"/>
      <c r="AF28" s="4">
        <v>0.6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0.97799999999999998</v>
      </c>
      <c r="K31" s="71"/>
      <c r="L31" s="91">
        <v>0.97799999999999998</v>
      </c>
      <c r="M31" s="71"/>
      <c r="N31" s="91">
        <v>0.97799999999999998</v>
      </c>
      <c r="O31" s="71"/>
      <c r="P31" s="91">
        <v>0.97799999999999998</v>
      </c>
      <c r="Q31" s="47"/>
      <c r="R31" s="71"/>
      <c r="S31" s="91">
        <v>0.97799999999999998</v>
      </c>
      <c r="T31" s="71"/>
      <c r="U31" s="91">
        <v>0.98</v>
      </c>
      <c r="V31" s="71"/>
      <c r="W31" s="91">
        <v>0.98</v>
      </c>
      <c r="X31" s="47"/>
      <c r="Y31" s="47"/>
      <c r="Z31" s="47"/>
      <c r="AA31" s="71"/>
      <c r="AB31" s="7">
        <v>0.98</v>
      </c>
      <c r="AC31" s="76">
        <v>0.98</v>
      </c>
      <c r="AD31" s="47"/>
      <c r="AE31" s="71"/>
      <c r="AF31" s="8">
        <v>0.98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1.1000000000000001</v>
      </c>
      <c r="K33" s="71"/>
      <c r="L33" s="92">
        <v>1.1000000000000001</v>
      </c>
      <c r="M33" s="71"/>
      <c r="N33" s="92">
        <v>1.1000000000000001</v>
      </c>
      <c r="O33" s="71"/>
      <c r="P33" s="92">
        <v>1.1000000000000001</v>
      </c>
      <c r="Q33" s="47"/>
      <c r="R33" s="71"/>
      <c r="S33" s="92">
        <v>1.1000000000000001</v>
      </c>
      <c r="T33" s="71"/>
      <c r="U33" s="92">
        <v>0.6</v>
      </c>
      <c r="V33" s="71"/>
      <c r="W33" s="92">
        <v>0.6</v>
      </c>
      <c r="X33" s="47"/>
      <c r="Y33" s="47"/>
      <c r="Z33" s="47"/>
      <c r="AA33" s="71"/>
      <c r="AB33" s="9">
        <v>0.6</v>
      </c>
      <c r="AC33" s="78">
        <v>0.6</v>
      </c>
      <c r="AD33" s="47"/>
      <c r="AE33" s="71"/>
      <c r="AF33" s="10">
        <v>0.6</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1771</v>
      </c>
      <c r="K35" s="71"/>
      <c r="L35" s="90" t="s">
        <v>1771</v>
      </c>
      <c r="M35" s="71"/>
      <c r="N35" s="90" t="s">
        <v>1771</v>
      </c>
      <c r="O35" s="71"/>
      <c r="P35" s="90" t="s">
        <v>1771</v>
      </c>
      <c r="Q35" s="47"/>
      <c r="R35" s="71"/>
      <c r="S35" s="90" t="s">
        <v>1771</v>
      </c>
      <c r="T35" s="71"/>
      <c r="U35" s="90" t="s">
        <v>1771</v>
      </c>
      <c r="V35" s="71"/>
      <c r="W35" s="90" t="s">
        <v>1771</v>
      </c>
      <c r="X35" s="47"/>
      <c r="Y35" s="47"/>
      <c r="Z35" s="47"/>
      <c r="AA35" s="71"/>
      <c r="AB35" s="5" t="s">
        <v>1771</v>
      </c>
      <c r="AC35" s="75" t="s">
        <v>1771</v>
      </c>
      <c r="AD35" s="47"/>
      <c r="AE35" s="71"/>
      <c r="AF35" s="6" t="s">
        <v>1771</v>
      </c>
    </row>
    <row r="36" spans="5:32" ht="13.15" customHeight="1" x14ac:dyDescent="0.25">
      <c r="E36" s="73" t="s">
        <v>58</v>
      </c>
      <c r="F36" s="47"/>
      <c r="G36" s="47"/>
      <c r="H36" s="47"/>
      <c r="I36" s="74"/>
      <c r="J36" s="89">
        <v>1.1000000000000001</v>
      </c>
      <c r="K36" s="71"/>
      <c r="L36" s="89">
        <v>1.1000000000000001</v>
      </c>
      <c r="M36" s="71"/>
      <c r="N36" s="89">
        <v>1.1000000000000001</v>
      </c>
      <c r="O36" s="71"/>
      <c r="P36" s="89">
        <v>1.1000000000000001</v>
      </c>
      <c r="Q36" s="47"/>
      <c r="R36" s="71"/>
      <c r="S36" s="89">
        <v>1.1000000000000001</v>
      </c>
      <c r="T36" s="71"/>
      <c r="U36" s="89">
        <v>0.6</v>
      </c>
      <c r="V36" s="71"/>
      <c r="W36" s="89">
        <v>0.6</v>
      </c>
      <c r="X36" s="47"/>
      <c r="Y36" s="47"/>
      <c r="Z36" s="47"/>
      <c r="AA36" s="71"/>
      <c r="AB36" s="3">
        <v>0.6</v>
      </c>
      <c r="AC36" s="72">
        <v>0.6</v>
      </c>
      <c r="AD36" s="47"/>
      <c r="AE36" s="71"/>
      <c r="AF36" s="4">
        <v>0.6</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0.5</v>
      </c>
      <c r="K39" s="71"/>
      <c r="L39" s="89">
        <v>0.5</v>
      </c>
      <c r="M39" s="71"/>
      <c r="N39" s="89">
        <v>0.5</v>
      </c>
      <c r="O39" s="71"/>
      <c r="P39" s="89">
        <v>0.5</v>
      </c>
      <c r="Q39" s="47"/>
      <c r="R39" s="71"/>
      <c r="S39" s="89">
        <v>0.5</v>
      </c>
      <c r="T39" s="71"/>
      <c r="U39" s="89">
        <v>0.5</v>
      </c>
      <c r="V39" s="71"/>
      <c r="W39" s="89">
        <v>0.5</v>
      </c>
      <c r="X39" s="47"/>
      <c r="Y39" s="47"/>
      <c r="Z39" s="47"/>
      <c r="AA39" s="71"/>
      <c r="AB39" s="3">
        <v>0.5</v>
      </c>
      <c r="AC39" s="72">
        <v>0.5</v>
      </c>
      <c r="AD39" s="47"/>
      <c r="AE39" s="71"/>
      <c r="AF39" s="4">
        <v>0.5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1.1000000238418599</v>
      </c>
      <c r="K42" s="71"/>
      <c r="L42" s="89">
        <v>1.1000000238418599</v>
      </c>
      <c r="M42" s="71"/>
      <c r="N42" s="89">
        <v>1.1000000238418599</v>
      </c>
      <c r="O42" s="71"/>
      <c r="P42" s="89">
        <v>1.1000000238418599</v>
      </c>
      <c r="Q42" s="47"/>
      <c r="R42" s="71"/>
      <c r="S42" s="89">
        <v>1.1000000238418599</v>
      </c>
      <c r="T42" s="71"/>
      <c r="U42" s="89">
        <v>1.1000000238418599</v>
      </c>
      <c r="V42" s="71"/>
      <c r="W42" s="89">
        <v>1.1000000238418599</v>
      </c>
      <c r="X42" s="47"/>
      <c r="Y42" s="47"/>
      <c r="Z42" s="47"/>
      <c r="AA42" s="71"/>
      <c r="AB42" s="3">
        <v>1.1000000238418599</v>
      </c>
      <c r="AC42" s="72">
        <v>1.1000000238418599</v>
      </c>
      <c r="AD42" s="47"/>
      <c r="AE42" s="71"/>
      <c r="AF42" s="4">
        <v>1.1000000238418599</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QbwY0DFRwqlk0cY2pLAkBKpiA7LIUeCIQXALRUi9DBSoWG5ZRnZ4WyC8JBKjFG1WxS5L+vkkKdXJfKk0/z67g==" saltValue="XsWop05AzyqJTksvg4f7l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30429C1-573F-4CCD-8A83-0BB5EF47346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MORO - Mount Rooper (66/11kV)</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dimension ref="A1:AJ51"/>
  <sheetViews>
    <sheetView showGridLines="0" topLeftCell="A1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1772</v>
      </c>
      <c r="J3" s="49"/>
      <c r="K3" s="49"/>
      <c r="L3" s="49"/>
      <c r="M3" s="49"/>
      <c r="N3" s="49"/>
      <c r="O3" s="49"/>
      <c r="P3" s="49"/>
      <c r="Q3" s="49"/>
      <c r="R3" s="49"/>
      <c r="S3" s="49"/>
      <c r="V3" s="51" t="s">
        <v>922</v>
      </c>
      <c r="W3" s="49"/>
      <c r="Y3" s="52" t="s">
        <v>1217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1773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1774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1775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6.3</v>
      </c>
      <c r="K26" s="71"/>
      <c r="L26" s="89">
        <v>6.3</v>
      </c>
      <c r="M26" s="71"/>
      <c r="N26" s="89">
        <v>6.3</v>
      </c>
      <c r="O26" s="71"/>
      <c r="P26" s="89">
        <v>6.3</v>
      </c>
      <c r="Q26" s="47"/>
      <c r="R26" s="71"/>
      <c r="S26" s="89">
        <v>6.3</v>
      </c>
      <c r="T26" s="71"/>
      <c r="U26" s="89">
        <v>6.3</v>
      </c>
      <c r="V26" s="71"/>
      <c r="W26" s="89">
        <v>6.3</v>
      </c>
      <c r="X26" s="47"/>
      <c r="Y26" s="47"/>
      <c r="Z26" s="47"/>
      <c r="AA26" s="71"/>
      <c r="AB26" s="3">
        <v>6.3</v>
      </c>
      <c r="AC26" s="72">
        <v>6.3</v>
      </c>
      <c r="AD26" s="47"/>
      <c r="AE26" s="71"/>
      <c r="AF26" s="4">
        <v>6.3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5.8</v>
      </c>
      <c r="K28" s="71"/>
      <c r="L28" s="89">
        <v>5.7</v>
      </c>
      <c r="M28" s="71"/>
      <c r="N28" s="89">
        <v>5.7</v>
      </c>
      <c r="O28" s="71"/>
      <c r="P28" s="89">
        <v>5.7</v>
      </c>
      <c r="Q28" s="47"/>
      <c r="R28" s="71"/>
      <c r="S28" s="89">
        <v>5.7</v>
      </c>
      <c r="T28" s="71"/>
      <c r="U28" s="89">
        <v>4.7</v>
      </c>
      <c r="V28" s="71"/>
      <c r="W28" s="89">
        <v>4.5999999999999996</v>
      </c>
      <c r="X28" s="47"/>
      <c r="Y28" s="47"/>
      <c r="Z28" s="47"/>
      <c r="AA28" s="71"/>
      <c r="AB28" s="3">
        <v>4.5999999999999996</v>
      </c>
      <c r="AC28" s="72">
        <v>4.5999999999999996</v>
      </c>
      <c r="AD28" s="47"/>
      <c r="AE28" s="71"/>
      <c r="AF28" s="4">
        <v>4.5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v>
      </c>
      <c r="K31" s="71"/>
      <c r="L31" s="91">
        <v>0.9</v>
      </c>
      <c r="M31" s="71"/>
      <c r="N31" s="91">
        <v>0.9</v>
      </c>
      <c r="O31" s="71"/>
      <c r="P31" s="91">
        <v>0.9</v>
      </c>
      <c r="Q31" s="47"/>
      <c r="R31" s="71"/>
      <c r="S31" s="91">
        <v>0.9</v>
      </c>
      <c r="T31" s="71"/>
      <c r="U31" s="91">
        <v>0.91500000000000004</v>
      </c>
      <c r="V31" s="71"/>
      <c r="W31" s="91">
        <v>0.91500000000000004</v>
      </c>
      <c r="X31" s="47"/>
      <c r="Y31" s="47"/>
      <c r="Z31" s="47"/>
      <c r="AA31" s="71"/>
      <c r="AB31" s="7">
        <v>0.91500000000000004</v>
      </c>
      <c r="AC31" s="76">
        <v>0.91500000000000004</v>
      </c>
      <c r="AD31" s="47"/>
      <c r="AE31" s="71"/>
      <c r="AF31" s="8">
        <v>0.91500000000000004</v>
      </c>
    </row>
    <row r="32" spans="4:32" ht="13.15" customHeight="1" x14ac:dyDescent="0.25">
      <c r="E32" s="73" t="s">
        <v>42</v>
      </c>
      <c r="F32" s="47"/>
      <c r="G32" s="47"/>
      <c r="H32" s="47"/>
      <c r="I32" s="74"/>
      <c r="J32" s="89">
        <v>3.3</v>
      </c>
      <c r="K32" s="71"/>
      <c r="L32" s="89">
        <v>3.3</v>
      </c>
      <c r="M32" s="71"/>
      <c r="N32" s="89">
        <v>3.3</v>
      </c>
      <c r="O32" s="71"/>
      <c r="P32" s="89">
        <v>3.3</v>
      </c>
      <c r="Q32" s="47"/>
      <c r="R32" s="71"/>
      <c r="S32" s="89">
        <v>3.3</v>
      </c>
      <c r="T32" s="71"/>
      <c r="U32" s="89">
        <v>3.5</v>
      </c>
      <c r="V32" s="71"/>
      <c r="W32" s="89">
        <v>3.5</v>
      </c>
      <c r="X32" s="47"/>
      <c r="Y32" s="47"/>
      <c r="Z32" s="47"/>
      <c r="AA32" s="71"/>
      <c r="AB32" s="3">
        <v>3.5</v>
      </c>
      <c r="AC32" s="72">
        <v>3.5</v>
      </c>
      <c r="AD32" s="47"/>
      <c r="AE32" s="71"/>
      <c r="AF32" s="4">
        <v>3.5</v>
      </c>
    </row>
    <row r="33" spans="5:32" ht="13.15" customHeight="1" x14ac:dyDescent="0.25">
      <c r="E33" s="77" t="s">
        <v>46</v>
      </c>
      <c r="F33" s="47"/>
      <c r="G33" s="47"/>
      <c r="H33" s="47"/>
      <c r="I33" s="74"/>
      <c r="J33" s="92">
        <v>5.4</v>
      </c>
      <c r="K33" s="71"/>
      <c r="L33" s="92">
        <v>5.3</v>
      </c>
      <c r="M33" s="71"/>
      <c r="N33" s="92">
        <v>5.3</v>
      </c>
      <c r="O33" s="71"/>
      <c r="P33" s="92">
        <v>5.3</v>
      </c>
      <c r="Q33" s="47"/>
      <c r="R33" s="71"/>
      <c r="S33" s="92">
        <v>5.3</v>
      </c>
      <c r="T33" s="71"/>
      <c r="U33" s="92">
        <v>4.4000000000000004</v>
      </c>
      <c r="V33" s="71"/>
      <c r="W33" s="92">
        <v>4.3</v>
      </c>
      <c r="X33" s="47"/>
      <c r="Y33" s="47"/>
      <c r="Z33" s="47"/>
      <c r="AA33" s="71"/>
      <c r="AB33" s="9">
        <v>4.3</v>
      </c>
      <c r="AC33" s="78">
        <v>4.3</v>
      </c>
      <c r="AD33" s="47"/>
      <c r="AE33" s="71"/>
      <c r="AF33" s="10">
        <v>4.2</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1776</v>
      </c>
      <c r="K35" s="71"/>
      <c r="L35" s="90" t="s">
        <v>1776</v>
      </c>
      <c r="M35" s="71"/>
      <c r="N35" s="90" t="s">
        <v>1776</v>
      </c>
      <c r="O35" s="71"/>
      <c r="P35" s="90" t="s">
        <v>1776</v>
      </c>
      <c r="Q35" s="47"/>
      <c r="R35" s="71"/>
      <c r="S35" s="90" t="s">
        <v>1776</v>
      </c>
      <c r="T35" s="71"/>
      <c r="U35" s="90" t="s">
        <v>1776</v>
      </c>
      <c r="V35" s="71"/>
      <c r="W35" s="90" t="s">
        <v>1776</v>
      </c>
      <c r="X35" s="47"/>
      <c r="Y35" s="47"/>
      <c r="Z35" s="47"/>
      <c r="AA35" s="71"/>
      <c r="AB35" s="5" t="s">
        <v>1776</v>
      </c>
      <c r="AC35" s="75" t="s">
        <v>1776</v>
      </c>
      <c r="AD35" s="47"/>
      <c r="AE35" s="71"/>
      <c r="AF35" s="6" t="s">
        <v>1776</v>
      </c>
    </row>
    <row r="36" spans="5:32" ht="13.15" customHeight="1" x14ac:dyDescent="0.25">
      <c r="E36" s="73" t="s">
        <v>58</v>
      </c>
      <c r="F36" s="47"/>
      <c r="G36" s="47"/>
      <c r="H36" s="47"/>
      <c r="I36" s="74"/>
      <c r="J36" s="89">
        <v>2.1</v>
      </c>
      <c r="K36" s="71"/>
      <c r="L36" s="89">
        <v>2</v>
      </c>
      <c r="M36" s="71"/>
      <c r="N36" s="89">
        <v>2</v>
      </c>
      <c r="O36" s="71"/>
      <c r="P36" s="89">
        <v>2</v>
      </c>
      <c r="Q36" s="47"/>
      <c r="R36" s="71"/>
      <c r="S36" s="89">
        <v>2</v>
      </c>
      <c r="T36" s="71"/>
      <c r="U36" s="89">
        <v>0.9</v>
      </c>
      <c r="V36" s="71"/>
      <c r="W36" s="89">
        <v>0.8</v>
      </c>
      <c r="X36" s="47"/>
      <c r="Y36" s="47"/>
      <c r="Z36" s="47"/>
      <c r="AA36" s="71"/>
      <c r="AB36" s="3">
        <v>0.8</v>
      </c>
      <c r="AC36" s="72">
        <v>0.8</v>
      </c>
      <c r="AD36" s="47"/>
      <c r="AE36" s="71"/>
      <c r="AF36" s="4">
        <v>0.7</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1.1000000000000001</v>
      </c>
      <c r="K39" s="71"/>
      <c r="L39" s="89">
        <v>1.1000000000000001</v>
      </c>
      <c r="M39" s="71"/>
      <c r="N39" s="89">
        <v>1.1000000000000001</v>
      </c>
      <c r="O39" s="71"/>
      <c r="P39" s="89">
        <v>1.1000000000000001</v>
      </c>
      <c r="Q39" s="47"/>
      <c r="R39" s="71"/>
      <c r="S39" s="89">
        <v>1.1000000000000001</v>
      </c>
      <c r="T39" s="71"/>
      <c r="U39" s="89">
        <v>1.1000000000000001</v>
      </c>
      <c r="V39" s="71"/>
      <c r="W39" s="89">
        <v>1.1000000000000001</v>
      </c>
      <c r="X39" s="47"/>
      <c r="Y39" s="47"/>
      <c r="Z39" s="47"/>
      <c r="AA39" s="71"/>
      <c r="AB39" s="3">
        <v>1</v>
      </c>
      <c r="AC39" s="72">
        <v>0.8</v>
      </c>
      <c r="AD39" s="47"/>
      <c r="AE39" s="71"/>
      <c r="AF39" s="4">
        <v>0.8</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1.1000000000000001</v>
      </c>
      <c r="AC40" s="72">
        <v>1.1000000000000001</v>
      </c>
      <c r="AD40" s="47"/>
      <c r="AE40" s="71"/>
      <c r="AF40" s="4">
        <v>1.1000000000000001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89"/>
      <c r="K43" s="71"/>
      <c r="L43" s="89"/>
      <c r="M43" s="71"/>
      <c r="N43" s="89"/>
      <c r="O43" s="71"/>
      <c r="P43" s="89"/>
      <c r="Q43" s="47"/>
      <c r="R43" s="71"/>
      <c r="S43" s="89"/>
      <c r="T43" s="71"/>
      <c r="U43" s="90"/>
      <c r="V43" s="71"/>
      <c r="W43" s="90"/>
      <c r="X43" s="47"/>
      <c r="Y43" s="47"/>
      <c r="Z43" s="47"/>
      <c r="AA43" s="71"/>
      <c r="AB43" s="5"/>
      <c r="AC43" s="75"/>
      <c r="AD43" s="47"/>
      <c r="AE43" s="71"/>
      <c r="AF43" s="6"/>
    </row>
    <row r="44" spans="5:32" x14ac:dyDescent="0.25">
      <c r="E44" s="73" t="s">
        <v>89</v>
      </c>
      <c r="F44" s="47"/>
      <c r="G44" s="47"/>
      <c r="H44" s="47"/>
      <c r="I44" s="74"/>
      <c r="J44" s="89"/>
      <c r="K44" s="71"/>
      <c r="L44" s="89"/>
      <c r="M44" s="71"/>
      <c r="N44" s="89"/>
      <c r="O44" s="71"/>
      <c r="P44" s="89"/>
      <c r="Q44" s="47"/>
      <c r="R44" s="71"/>
      <c r="S44" s="89"/>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95"/>
      <c r="L46" s="93" t="s">
        <v>944</v>
      </c>
      <c r="M46" s="95"/>
      <c r="N46" s="93" t="s">
        <v>944</v>
      </c>
      <c r="O46" s="95"/>
      <c r="P46" s="93" t="s">
        <v>944</v>
      </c>
      <c r="Q46" s="98"/>
      <c r="R46" s="95"/>
      <c r="S46" s="93" t="s">
        <v>944</v>
      </c>
      <c r="T46" s="95"/>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fvD0Lg+G4/BMrSL1MpM6ErmXTZpSmhGGhqRy5UxOb4NDRvDXdwnr/WjSbRRpF5XfBvgKtANzJXiUJShpscfFw==" saltValue="Qynr5LSW8M44wsWmuRndf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8E9BAD8-0F98-43FA-B635-8F0628934C3D}"/>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MOSI - Mt Sibley (33/11kV)</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1777</v>
      </c>
      <c r="J3" s="49"/>
      <c r="K3" s="49"/>
      <c r="L3" s="49"/>
      <c r="M3" s="49"/>
      <c r="N3" s="49"/>
      <c r="O3" s="49"/>
      <c r="P3" s="49"/>
      <c r="Q3" s="49"/>
      <c r="R3" s="49"/>
      <c r="S3" s="49"/>
      <c r="V3" s="51" t="s">
        <v>922</v>
      </c>
      <c r="W3" s="49"/>
      <c r="Y3" s="52" t="s">
        <v>975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1297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1537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1778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1779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18.5</v>
      </c>
      <c r="K26" s="71"/>
      <c r="L26" s="89">
        <v>18.5</v>
      </c>
      <c r="M26" s="71"/>
      <c r="N26" s="89">
        <v>18.5</v>
      </c>
      <c r="O26" s="71"/>
      <c r="P26" s="89">
        <v>18.5</v>
      </c>
      <c r="Q26" s="47"/>
      <c r="R26" s="71"/>
      <c r="S26" s="89">
        <v>18.5</v>
      </c>
      <c r="T26" s="71"/>
      <c r="U26" s="89">
        <v>20.6</v>
      </c>
      <c r="V26" s="71"/>
      <c r="W26" s="89">
        <v>20.6</v>
      </c>
      <c r="X26" s="47"/>
      <c r="Y26" s="47"/>
      <c r="Z26" s="47"/>
      <c r="AA26" s="71"/>
      <c r="AB26" s="3">
        <v>20.6</v>
      </c>
      <c r="AC26" s="72">
        <v>20.6</v>
      </c>
      <c r="AD26" s="47"/>
      <c r="AE26" s="71"/>
      <c r="AF26" s="4">
        <v>20.6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7.4</v>
      </c>
      <c r="K28" s="71"/>
      <c r="L28" s="89">
        <v>7.5</v>
      </c>
      <c r="M28" s="71"/>
      <c r="N28" s="89">
        <v>7.5</v>
      </c>
      <c r="O28" s="71"/>
      <c r="P28" s="89">
        <v>7.6</v>
      </c>
      <c r="Q28" s="47"/>
      <c r="R28" s="71"/>
      <c r="S28" s="89">
        <v>7.7</v>
      </c>
      <c r="T28" s="71"/>
      <c r="U28" s="89">
        <v>6.5</v>
      </c>
      <c r="V28" s="71"/>
      <c r="W28" s="89">
        <v>6.5</v>
      </c>
      <c r="X28" s="47"/>
      <c r="Y28" s="47"/>
      <c r="Z28" s="47"/>
      <c r="AA28" s="71"/>
      <c r="AB28" s="3">
        <v>6.5</v>
      </c>
      <c r="AC28" s="72">
        <v>6.6</v>
      </c>
      <c r="AD28" s="47"/>
      <c r="AE28" s="71"/>
      <c r="AF28" s="4">
        <v>6.7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0.98499999999999999</v>
      </c>
      <c r="K31" s="71"/>
      <c r="L31" s="91">
        <v>0.99099999999999999</v>
      </c>
      <c r="M31" s="71"/>
      <c r="N31" s="91">
        <v>0.98499999999999999</v>
      </c>
      <c r="O31" s="71"/>
      <c r="P31" s="91">
        <v>0.98499999999999999</v>
      </c>
      <c r="Q31" s="47"/>
      <c r="R31" s="71"/>
      <c r="S31" s="91">
        <v>0.98499999999999999</v>
      </c>
      <c r="T31" s="71"/>
      <c r="U31" s="91">
        <v>0.98699999999999999</v>
      </c>
      <c r="V31" s="71"/>
      <c r="W31" s="91">
        <v>0.98699999999999999</v>
      </c>
      <c r="X31" s="47"/>
      <c r="Y31" s="47"/>
      <c r="Z31" s="47"/>
      <c r="AA31" s="71"/>
      <c r="AB31" s="7">
        <v>0.98699999999999999</v>
      </c>
      <c r="AC31" s="76">
        <v>0.98699999999999999</v>
      </c>
      <c r="AD31" s="47"/>
      <c r="AE31" s="71"/>
      <c r="AF31" s="8">
        <v>0.98699999999999999</v>
      </c>
    </row>
    <row r="32" spans="4:32" ht="13.15" customHeight="1" x14ac:dyDescent="0.25">
      <c r="E32" s="73" t="s">
        <v>42</v>
      </c>
      <c r="F32" s="47"/>
      <c r="G32" s="47"/>
      <c r="H32" s="47"/>
      <c r="I32" s="74"/>
      <c r="J32" s="89">
        <v>9.3000000000000007</v>
      </c>
      <c r="K32" s="71"/>
      <c r="L32" s="89">
        <v>9.3000000000000007</v>
      </c>
      <c r="M32" s="71"/>
      <c r="N32" s="89">
        <v>9.3000000000000007</v>
      </c>
      <c r="O32" s="71"/>
      <c r="P32" s="89">
        <v>9.3000000000000007</v>
      </c>
      <c r="Q32" s="47"/>
      <c r="R32" s="71"/>
      <c r="S32" s="89">
        <v>9.3000000000000007</v>
      </c>
      <c r="T32" s="71"/>
      <c r="U32" s="89">
        <v>10.3</v>
      </c>
      <c r="V32" s="71"/>
      <c r="W32" s="89">
        <v>10.3</v>
      </c>
      <c r="X32" s="47"/>
      <c r="Y32" s="47"/>
      <c r="Z32" s="47"/>
      <c r="AA32" s="71"/>
      <c r="AB32" s="3">
        <v>10.3</v>
      </c>
      <c r="AC32" s="72">
        <v>10.3</v>
      </c>
      <c r="AD32" s="47"/>
      <c r="AE32" s="71"/>
      <c r="AF32" s="4">
        <v>10.3</v>
      </c>
    </row>
    <row r="33" spans="5:32" ht="13.15" customHeight="1" x14ac:dyDescent="0.25">
      <c r="E33" s="77" t="s">
        <v>46</v>
      </c>
      <c r="F33" s="47"/>
      <c r="G33" s="47"/>
      <c r="H33" s="47"/>
      <c r="I33" s="74"/>
      <c r="J33" s="92">
        <v>7</v>
      </c>
      <c r="K33" s="71"/>
      <c r="L33" s="92">
        <v>7.1</v>
      </c>
      <c r="M33" s="71"/>
      <c r="N33" s="92">
        <v>7.1</v>
      </c>
      <c r="O33" s="71"/>
      <c r="P33" s="92">
        <v>7.2</v>
      </c>
      <c r="Q33" s="47"/>
      <c r="R33" s="71"/>
      <c r="S33" s="92">
        <v>7.3</v>
      </c>
      <c r="T33" s="71"/>
      <c r="U33" s="92">
        <v>6</v>
      </c>
      <c r="V33" s="71"/>
      <c r="W33" s="92">
        <v>6</v>
      </c>
      <c r="X33" s="47"/>
      <c r="Y33" s="47"/>
      <c r="Z33" s="47"/>
      <c r="AA33" s="71"/>
      <c r="AB33" s="9">
        <v>6</v>
      </c>
      <c r="AC33" s="78">
        <v>6</v>
      </c>
      <c r="AD33" s="47"/>
      <c r="AE33" s="71"/>
      <c r="AF33" s="10">
        <v>6.1</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1780</v>
      </c>
      <c r="K35" s="71"/>
      <c r="L35" s="90" t="s">
        <v>1780</v>
      </c>
      <c r="M35" s="71"/>
      <c r="N35" s="90" t="s">
        <v>1780</v>
      </c>
      <c r="O35" s="71"/>
      <c r="P35" s="90" t="s">
        <v>1780</v>
      </c>
      <c r="Q35" s="47"/>
      <c r="R35" s="71"/>
      <c r="S35" s="90" t="s">
        <v>1780</v>
      </c>
      <c r="T35" s="71"/>
      <c r="U35" s="90" t="s">
        <v>1780</v>
      </c>
      <c r="V35" s="71"/>
      <c r="W35" s="90" t="s">
        <v>1780</v>
      </c>
      <c r="X35" s="47"/>
      <c r="Y35" s="47"/>
      <c r="Z35" s="47"/>
      <c r="AA35" s="71"/>
      <c r="AB35" s="5" t="s">
        <v>1780</v>
      </c>
      <c r="AC35" s="75" t="s">
        <v>1780</v>
      </c>
      <c r="AD35" s="47"/>
      <c r="AE35" s="71"/>
      <c r="AF35" s="6" t="s">
        <v>1780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iur2NVlcQZN/hLbDVVxwMh6hFQjNeKR3GJrQKcEfRpKgMbS08aXT2SN/fQnYDD6dX/oz6fHAkgdFlFsKKG8NQ==" saltValue="KE+Ao9zIokmaB7NaPmQg5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9997DA7-F5D9-4102-9166-1D15B9234E6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MOSS - Mossman (66/22kV)</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1781</v>
      </c>
      <c r="J3" s="49"/>
      <c r="K3" s="49"/>
      <c r="L3" s="49"/>
      <c r="M3" s="49"/>
      <c r="N3" s="49"/>
      <c r="O3" s="49"/>
      <c r="P3" s="49"/>
      <c r="Q3" s="49"/>
      <c r="R3" s="49"/>
      <c r="S3" s="49"/>
      <c r="V3" s="51" t="s">
        <v>922</v>
      </c>
      <c r="W3" s="49"/>
      <c r="Y3" s="52" t="s">
        <v>1782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1783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1784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1785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20</v>
      </c>
      <c r="K26" s="71"/>
      <c r="L26" s="89">
        <v>20</v>
      </c>
      <c r="M26" s="71"/>
      <c r="N26" s="89">
        <v>20</v>
      </c>
      <c r="O26" s="71"/>
      <c r="P26" s="89">
        <v>20</v>
      </c>
      <c r="Q26" s="47"/>
      <c r="R26" s="71"/>
      <c r="S26" s="89">
        <v>20</v>
      </c>
      <c r="T26" s="71"/>
      <c r="U26" s="89">
        <v>20</v>
      </c>
      <c r="V26" s="71"/>
      <c r="W26" s="89">
        <v>20</v>
      </c>
      <c r="X26" s="47"/>
      <c r="Y26" s="47"/>
      <c r="Z26" s="47"/>
      <c r="AA26" s="71"/>
      <c r="AB26" s="3">
        <v>20</v>
      </c>
      <c r="AC26" s="72">
        <v>20</v>
      </c>
      <c r="AD26" s="47"/>
      <c r="AE26" s="71"/>
      <c r="AF26" s="4">
        <v>20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8.1999999999999993</v>
      </c>
      <c r="K28" s="71"/>
      <c r="L28" s="89">
        <v>9.1</v>
      </c>
      <c r="M28" s="71"/>
      <c r="N28" s="89">
        <v>10.1</v>
      </c>
      <c r="O28" s="71"/>
      <c r="P28" s="89">
        <v>10.1</v>
      </c>
      <c r="Q28" s="47"/>
      <c r="R28" s="71"/>
      <c r="S28" s="89">
        <v>10.199999999999999</v>
      </c>
      <c r="T28" s="71"/>
      <c r="U28" s="89">
        <v>6.3</v>
      </c>
      <c r="V28" s="71"/>
      <c r="W28" s="89">
        <v>7.1</v>
      </c>
      <c r="X28" s="47"/>
      <c r="Y28" s="47"/>
      <c r="Z28" s="47"/>
      <c r="AA28" s="71"/>
      <c r="AB28" s="3">
        <v>8</v>
      </c>
      <c r="AC28" s="72">
        <v>8.1</v>
      </c>
      <c r="AD28" s="47"/>
      <c r="AE28" s="71"/>
      <c r="AF28" s="4">
        <v>8.1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0.98599999999999999</v>
      </c>
      <c r="K31" s="71"/>
      <c r="L31" s="91">
        <v>0.98499999999999999</v>
      </c>
      <c r="M31" s="71"/>
      <c r="N31" s="91">
        <v>0.98499999999999999</v>
      </c>
      <c r="O31" s="71"/>
      <c r="P31" s="91">
        <v>0.98499999999999999</v>
      </c>
      <c r="Q31" s="47"/>
      <c r="R31" s="71"/>
      <c r="S31" s="91">
        <v>0.98499999999999999</v>
      </c>
      <c r="T31" s="71"/>
      <c r="U31" s="91">
        <v>0.995</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10</v>
      </c>
      <c r="K32" s="71"/>
      <c r="L32" s="89">
        <v>10</v>
      </c>
      <c r="M32" s="71"/>
      <c r="N32" s="89">
        <v>10</v>
      </c>
      <c r="O32" s="71"/>
      <c r="P32" s="89">
        <v>10</v>
      </c>
      <c r="Q32" s="47"/>
      <c r="R32" s="71"/>
      <c r="S32" s="89">
        <v>10</v>
      </c>
      <c r="T32" s="71"/>
      <c r="U32" s="89">
        <v>10</v>
      </c>
      <c r="V32" s="71"/>
      <c r="W32" s="89">
        <v>10</v>
      </c>
      <c r="X32" s="47"/>
      <c r="Y32" s="47"/>
      <c r="Z32" s="47"/>
      <c r="AA32" s="71"/>
      <c r="AB32" s="3">
        <v>10</v>
      </c>
      <c r="AC32" s="72">
        <v>10</v>
      </c>
      <c r="AD32" s="47"/>
      <c r="AE32" s="71"/>
      <c r="AF32" s="4">
        <v>10</v>
      </c>
    </row>
    <row r="33" spans="5:32" ht="13.15" customHeight="1" x14ac:dyDescent="0.25">
      <c r="E33" s="77" t="s">
        <v>46</v>
      </c>
      <c r="F33" s="47"/>
      <c r="G33" s="47"/>
      <c r="H33" s="47"/>
      <c r="I33" s="74"/>
      <c r="J33" s="92">
        <v>7.9</v>
      </c>
      <c r="K33" s="71"/>
      <c r="L33" s="92">
        <v>8.8000000000000007</v>
      </c>
      <c r="M33" s="71"/>
      <c r="N33" s="92">
        <v>9.8000000000000007</v>
      </c>
      <c r="O33" s="71"/>
      <c r="P33" s="92">
        <v>9.8000000000000007</v>
      </c>
      <c r="Q33" s="47"/>
      <c r="R33" s="71"/>
      <c r="S33" s="92">
        <v>9.9</v>
      </c>
      <c r="T33" s="71"/>
      <c r="U33" s="92">
        <v>5.8</v>
      </c>
      <c r="V33" s="71"/>
      <c r="W33" s="92">
        <v>6.7</v>
      </c>
      <c r="X33" s="47"/>
      <c r="Y33" s="47"/>
      <c r="Z33" s="47"/>
      <c r="AA33" s="71"/>
      <c r="AB33" s="9">
        <v>7.6</v>
      </c>
      <c r="AC33" s="78">
        <v>7.6</v>
      </c>
      <c r="AD33" s="47"/>
      <c r="AE33" s="71"/>
      <c r="AF33" s="10">
        <v>7.7</v>
      </c>
    </row>
    <row r="34" spans="5:32" ht="20.25" customHeight="1" x14ac:dyDescent="0.25">
      <c r="E34" s="73" t="s">
        <v>940</v>
      </c>
      <c r="F34" s="47"/>
      <c r="G34" s="47"/>
      <c r="H34" s="47"/>
      <c r="I34" s="74"/>
      <c r="J34" s="90">
        <v>0.4</v>
      </c>
      <c r="K34" s="71"/>
      <c r="L34" s="90">
        <v>0.4</v>
      </c>
      <c r="M34" s="71"/>
      <c r="N34" s="90">
        <v>0.5</v>
      </c>
      <c r="O34" s="71"/>
      <c r="P34" s="90">
        <v>0.5</v>
      </c>
      <c r="Q34" s="47"/>
      <c r="R34" s="71"/>
      <c r="S34" s="90">
        <v>0.5</v>
      </c>
      <c r="T34" s="71"/>
      <c r="U34" s="90">
        <v>0.3</v>
      </c>
      <c r="V34" s="71"/>
      <c r="W34" s="90">
        <v>0.3</v>
      </c>
      <c r="X34" s="47"/>
      <c r="Y34" s="47"/>
      <c r="Z34" s="47"/>
      <c r="AA34" s="71"/>
      <c r="AB34" s="5">
        <v>0.4</v>
      </c>
      <c r="AC34" s="75">
        <v>0.4</v>
      </c>
      <c r="AD34" s="47"/>
      <c r="AE34" s="71"/>
      <c r="AF34" s="6">
        <v>0.4</v>
      </c>
    </row>
    <row r="35" spans="5:32" ht="20.25" customHeight="1" x14ac:dyDescent="0.25">
      <c r="E35" s="73" t="s">
        <v>941</v>
      </c>
      <c r="F35" s="47"/>
      <c r="G35" s="47"/>
      <c r="H35" s="47"/>
      <c r="I35" s="74"/>
      <c r="J35" s="90" t="s">
        <v>1139</v>
      </c>
      <c r="K35" s="71"/>
      <c r="L35" s="90" t="s">
        <v>1139</v>
      </c>
      <c r="M35" s="71"/>
      <c r="N35" s="90" t="s">
        <v>1139</v>
      </c>
      <c r="O35" s="71"/>
      <c r="P35" s="90" t="s">
        <v>1139</v>
      </c>
      <c r="Q35" s="47"/>
      <c r="R35" s="71"/>
      <c r="S35" s="90" t="s">
        <v>1139</v>
      </c>
      <c r="T35" s="71"/>
      <c r="U35" s="90" t="s">
        <v>1139</v>
      </c>
      <c r="V35" s="71"/>
      <c r="W35" s="90" t="s">
        <v>1139</v>
      </c>
      <c r="X35" s="47"/>
      <c r="Y35" s="47"/>
      <c r="Z35" s="47"/>
      <c r="AA35" s="71"/>
      <c r="AB35" s="5" t="s">
        <v>1139</v>
      </c>
      <c r="AC35" s="75" t="s">
        <v>1139</v>
      </c>
      <c r="AD35" s="47"/>
      <c r="AE35" s="71"/>
      <c r="AF35" s="6" t="s">
        <v>1139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pSwvYBEQEqIuwaAjQCSUTZvWKKuZU0lRUcqzSdxDQyfNshwdK28MkinrxiAkJB0ECj/cYad+NxhK5zaBKLyY3A==" saltValue="zaW2uCKYAxFEGP0b3+sdN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E58081F-50ED-4B34-9891-AFAF49EEA21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MOUR - Moura (66/22kV)</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1786</v>
      </c>
      <c r="J3" s="49"/>
      <c r="K3" s="49"/>
      <c r="L3" s="49"/>
      <c r="M3" s="49"/>
      <c r="N3" s="49"/>
      <c r="O3" s="49"/>
      <c r="P3" s="49"/>
      <c r="Q3" s="49"/>
      <c r="R3" s="49"/>
      <c r="S3" s="49"/>
      <c r="V3" s="51" t="s">
        <v>922</v>
      </c>
      <c r="W3" s="49"/>
      <c r="Y3" s="52" t="s">
        <v>1572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1787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1788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1789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29.6</v>
      </c>
      <c r="K26" s="71"/>
      <c r="L26" s="89">
        <v>29.6</v>
      </c>
      <c r="M26" s="71"/>
      <c r="N26" s="89">
        <v>29.6</v>
      </c>
      <c r="O26" s="71"/>
      <c r="P26" s="89">
        <v>29.6</v>
      </c>
      <c r="Q26" s="47"/>
      <c r="R26" s="71"/>
      <c r="S26" s="89">
        <v>29.6</v>
      </c>
      <c r="T26" s="71"/>
      <c r="U26" s="89">
        <v>35.4</v>
      </c>
      <c r="V26" s="71"/>
      <c r="W26" s="89">
        <v>35.4</v>
      </c>
      <c r="X26" s="47"/>
      <c r="Y26" s="47"/>
      <c r="Z26" s="47"/>
      <c r="AA26" s="71"/>
      <c r="AB26" s="3">
        <v>35.4</v>
      </c>
      <c r="AC26" s="72">
        <v>35.4</v>
      </c>
      <c r="AD26" s="47"/>
      <c r="AE26" s="71"/>
      <c r="AF26" s="4">
        <v>35.4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14.1</v>
      </c>
      <c r="K28" s="71"/>
      <c r="L28" s="89">
        <v>14.6</v>
      </c>
      <c r="M28" s="71"/>
      <c r="N28" s="89">
        <v>14.8</v>
      </c>
      <c r="O28" s="71"/>
      <c r="P28" s="89">
        <v>15</v>
      </c>
      <c r="Q28" s="47"/>
      <c r="R28" s="71"/>
      <c r="S28" s="89">
        <v>15.1</v>
      </c>
      <c r="T28" s="71"/>
      <c r="U28" s="89">
        <v>13.1</v>
      </c>
      <c r="V28" s="71"/>
      <c r="W28" s="89">
        <v>13.6</v>
      </c>
      <c r="X28" s="47"/>
      <c r="Y28" s="47"/>
      <c r="Z28" s="47"/>
      <c r="AA28" s="71"/>
      <c r="AB28" s="3">
        <v>13.6</v>
      </c>
      <c r="AC28" s="72">
        <v>13.8</v>
      </c>
      <c r="AD28" s="47"/>
      <c r="AE28" s="71"/>
      <c r="AF28" s="4">
        <v>13.9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0.94599999999999995</v>
      </c>
      <c r="K31" s="71"/>
      <c r="L31" s="91">
        <v>0.94599999999999995</v>
      </c>
      <c r="M31" s="71"/>
      <c r="N31" s="91">
        <v>0.94599999999999995</v>
      </c>
      <c r="O31" s="71"/>
      <c r="P31" s="91">
        <v>0.94599999999999995</v>
      </c>
      <c r="Q31" s="47"/>
      <c r="R31" s="71"/>
      <c r="S31" s="91">
        <v>0.94599999999999995</v>
      </c>
      <c r="T31" s="71"/>
      <c r="U31" s="91">
        <v>0.96599999999999997</v>
      </c>
      <c r="V31" s="71"/>
      <c r="W31" s="91">
        <v>0.96599999999999997</v>
      </c>
      <c r="X31" s="47"/>
      <c r="Y31" s="47"/>
      <c r="Z31" s="47"/>
      <c r="AA31" s="71"/>
      <c r="AB31" s="7">
        <v>0.96599999999999997</v>
      </c>
      <c r="AC31" s="76">
        <v>0.96599999999999997</v>
      </c>
      <c r="AD31" s="47"/>
      <c r="AE31" s="71"/>
      <c r="AF31" s="8">
        <v>0.96599999999999997</v>
      </c>
    </row>
    <row r="32" spans="4:32" ht="13.15" customHeight="1" x14ac:dyDescent="0.25">
      <c r="E32" s="73" t="s">
        <v>42</v>
      </c>
      <c r="F32" s="47"/>
      <c r="G32" s="47"/>
      <c r="H32" s="47"/>
      <c r="I32" s="74"/>
      <c r="J32" s="89">
        <v>17</v>
      </c>
      <c r="K32" s="71"/>
      <c r="L32" s="89">
        <v>17</v>
      </c>
      <c r="M32" s="71"/>
      <c r="N32" s="89">
        <v>17</v>
      </c>
      <c r="O32" s="71"/>
      <c r="P32" s="89">
        <v>17</v>
      </c>
      <c r="Q32" s="47"/>
      <c r="R32" s="71"/>
      <c r="S32" s="89">
        <v>17</v>
      </c>
      <c r="T32" s="71"/>
      <c r="U32" s="89">
        <v>18.7</v>
      </c>
      <c r="V32" s="71"/>
      <c r="W32" s="89">
        <v>18.7</v>
      </c>
      <c r="X32" s="47"/>
      <c r="Y32" s="47"/>
      <c r="Z32" s="47"/>
      <c r="AA32" s="71"/>
      <c r="AB32" s="3">
        <v>18.7</v>
      </c>
      <c r="AC32" s="72">
        <v>18.7</v>
      </c>
      <c r="AD32" s="47"/>
      <c r="AE32" s="71"/>
      <c r="AF32" s="4">
        <v>18.7</v>
      </c>
    </row>
    <row r="33" spans="5:32" ht="13.15" customHeight="1" x14ac:dyDescent="0.25">
      <c r="E33" s="77" t="s">
        <v>46</v>
      </c>
      <c r="F33" s="47"/>
      <c r="G33" s="47"/>
      <c r="H33" s="47"/>
      <c r="I33" s="74"/>
      <c r="J33" s="92">
        <v>12.9</v>
      </c>
      <c r="K33" s="71"/>
      <c r="L33" s="92">
        <v>13.4</v>
      </c>
      <c r="M33" s="71"/>
      <c r="N33" s="92">
        <v>13.6</v>
      </c>
      <c r="O33" s="71"/>
      <c r="P33" s="92">
        <v>13.7</v>
      </c>
      <c r="Q33" s="47"/>
      <c r="R33" s="71"/>
      <c r="S33" s="92">
        <v>13.9</v>
      </c>
      <c r="T33" s="71"/>
      <c r="U33" s="92">
        <v>12.4</v>
      </c>
      <c r="V33" s="71"/>
      <c r="W33" s="92">
        <v>12.9</v>
      </c>
      <c r="X33" s="47"/>
      <c r="Y33" s="47"/>
      <c r="Z33" s="47"/>
      <c r="AA33" s="71"/>
      <c r="AB33" s="9">
        <v>12.9</v>
      </c>
      <c r="AC33" s="78">
        <v>13.1</v>
      </c>
      <c r="AD33" s="47"/>
      <c r="AE33" s="71"/>
      <c r="AF33" s="10">
        <v>13.2</v>
      </c>
    </row>
    <row r="34" spans="5:32" ht="20.25" customHeight="1" x14ac:dyDescent="0.25">
      <c r="E34" s="73" t="s">
        <v>940</v>
      </c>
      <c r="F34" s="47"/>
      <c r="G34" s="47"/>
      <c r="H34" s="47"/>
      <c r="I34" s="74"/>
      <c r="J34" s="90">
        <v>0.6</v>
      </c>
      <c r="K34" s="71"/>
      <c r="L34" s="90">
        <v>0.7</v>
      </c>
      <c r="M34" s="71"/>
      <c r="N34" s="90">
        <v>0.7</v>
      </c>
      <c r="O34" s="71"/>
      <c r="P34" s="90">
        <v>0.7</v>
      </c>
      <c r="Q34" s="47"/>
      <c r="R34" s="71"/>
      <c r="S34" s="90">
        <v>0.7</v>
      </c>
      <c r="T34" s="71"/>
      <c r="U34" s="90">
        <v>0.6</v>
      </c>
      <c r="V34" s="71"/>
      <c r="W34" s="90">
        <v>0.6</v>
      </c>
      <c r="X34" s="47"/>
      <c r="Y34" s="47"/>
      <c r="Z34" s="47"/>
      <c r="AA34" s="71"/>
      <c r="AB34" s="5">
        <v>0.6</v>
      </c>
      <c r="AC34" s="75">
        <v>0.7</v>
      </c>
      <c r="AD34" s="47"/>
      <c r="AE34" s="71"/>
      <c r="AF34" s="6">
        <v>0.7</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lmUz+1OJ7gFM5Q9Y1w5jutpCZd3KnpwvM5c7BMlugIkBL09B+2I4Ch0mjA97/LMBvOOn0WRbHO9ux0bFt3wl+g==" saltValue="2Sdjw1kVdRUVpCUCaVDp0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73C8BB2-813F-44A0-BB70-424DA2FB002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MURG - Murgon (66/11kV)</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1790</v>
      </c>
      <c r="J3" s="49"/>
      <c r="K3" s="49"/>
      <c r="L3" s="49"/>
      <c r="M3" s="49"/>
      <c r="N3" s="49"/>
      <c r="O3" s="49"/>
      <c r="P3" s="49"/>
      <c r="Q3" s="49"/>
      <c r="R3" s="49"/>
      <c r="S3" s="49"/>
      <c r="V3" s="51" t="s">
        <v>922</v>
      </c>
      <c r="W3" s="49"/>
      <c r="Y3" s="52" t="s">
        <v>1002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1792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1793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1.1000000000000001</v>
      </c>
      <c r="K26" s="71"/>
      <c r="L26" s="89">
        <v>1.1000000000000001</v>
      </c>
      <c r="M26" s="71"/>
      <c r="N26" s="89">
        <v>1.1000000000000001</v>
      </c>
      <c r="O26" s="71"/>
      <c r="P26" s="89">
        <v>1.1000000000000001</v>
      </c>
      <c r="Q26" s="47"/>
      <c r="R26" s="71"/>
      <c r="S26" s="89">
        <v>1.1000000000000001</v>
      </c>
      <c r="T26" s="71"/>
      <c r="U26" s="89">
        <v>1.1000000000000001</v>
      </c>
      <c r="V26" s="71"/>
      <c r="W26" s="89">
        <v>1.1000000000000001</v>
      </c>
      <c r="X26" s="47"/>
      <c r="Y26" s="47"/>
      <c r="Z26" s="47"/>
      <c r="AA26" s="71"/>
      <c r="AB26" s="3">
        <v>1.1000000000000001</v>
      </c>
      <c r="AC26" s="72">
        <v>1.1000000000000001</v>
      </c>
      <c r="AD26" s="47"/>
      <c r="AE26" s="71"/>
      <c r="AF26" s="4">
        <v>1.1000000000000001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0.4</v>
      </c>
      <c r="K28" s="71"/>
      <c r="L28" s="89">
        <v>0.4</v>
      </c>
      <c r="M28" s="71"/>
      <c r="N28" s="89">
        <v>0.4</v>
      </c>
      <c r="O28" s="71"/>
      <c r="P28" s="89">
        <v>0.4</v>
      </c>
      <c r="Q28" s="47"/>
      <c r="R28" s="71"/>
      <c r="S28" s="89">
        <v>0.4</v>
      </c>
      <c r="T28" s="71"/>
      <c r="U28" s="89">
        <v>0.3</v>
      </c>
      <c r="V28" s="71"/>
      <c r="W28" s="89">
        <v>0.3</v>
      </c>
      <c r="X28" s="47"/>
      <c r="Y28" s="47"/>
      <c r="Z28" s="47"/>
      <c r="AA28" s="71"/>
      <c r="AB28" s="3">
        <v>0.3</v>
      </c>
      <c r="AC28" s="72">
        <v>0.3</v>
      </c>
      <c r="AD28" s="47"/>
      <c r="AE28" s="71"/>
      <c r="AF28" s="4">
        <v>0.3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v>
      </c>
      <c r="K31" s="71"/>
      <c r="L31" s="91">
        <v>0.97</v>
      </c>
      <c r="M31" s="71"/>
      <c r="N31" s="91">
        <v>0.97</v>
      </c>
      <c r="O31" s="71"/>
      <c r="P31" s="91">
        <v>0.96699999999999997</v>
      </c>
      <c r="Q31" s="47"/>
      <c r="R31" s="71"/>
      <c r="S31" s="91">
        <v>0.96699999999999997</v>
      </c>
      <c r="T31" s="71"/>
      <c r="U31" s="91">
        <v>0.96899999999999997</v>
      </c>
      <c r="V31" s="71"/>
      <c r="W31" s="91">
        <v>0.96899999999999997</v>
      </c>
      <c r="X31" s="47"/>
      <c r="Y31" s="47"/>
      <c r="Z31" s="47"/>
      <c r="AA31" s="71"/>
      <c r="AB31" s="7">
        <v>0.96899999999999997</v>
      </c>
      <c r="AC31" s="76">
        <v>0.96899999999999997</v>
      </c>
      <c r="AD31" s="47"/>
      <c r="AE31" s="71"/>
      <c r="AF31" s="8">
        <v>0.96899999999999997</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0.4</v>
      </c>
      <c r="K33" s="71"/>
      <c r="L33" s="92">
        <v>0.4</v>
      </c>
      <c r="M33" s="71"/>
      <c r="N33" s="92">
        <v>0.4</v>
      </c>
      <c r="O33" s="71"/>
      <c r="P33" s="92">
        <v>0.4</v>
      </c>
      <c r="Q33" s="47"/>
      <c r="R33" s="71"/>
      <c r="S33" s="92">
        <v>0.4</v>
      </c>
      <c r="T33" s="71"/>
      <c r="U33" s="92">
        <v>0.3</v>
      </c>
      <c r="V33" s="71"/>
      <c r="W33" s="92">
        <v>0.3</v>
      </c>
      <c r="X33" s="47"/>
      <c r="Y33" s="47"/>
      <c r="Z33" s="47"/>
      <c r="AA33" s="71"/>
      <c r="AB33" s="9">
        <v>0.3</v>
      </c>
      <c r="AC33" s="78">
        <v>0.3</v>
      </c>
      <c r="AD33" s="47"/>
      <c r="AE33" s="71"/>
      <c r="AF33" s="10">
        <v>0.3</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1000</v>
      </c>
      <c r="K35" s="71"/>
      <c r="L35" s="90" t="s">
        <v>1000</v>
      </c>
      <c r="M35" s="71"/>
      <c r="N35" s="90" t="s">
        <v>1000</v>
      </c>
      <c r="O35" s="71"/>
      <c r="P35" s="90" t="s">
        <v>1000</v>
      </c>
      <c r="Q35" s="47"/>
      <c r="R35" s="71"/>
      <c r="S35" s="90" t="s">
        <v>1000</v>
      </c>
      <c r="T35" s="71"/>
      <c r="U35" s="90" t="s">
        <v>1000</v>
      </c>
      <c r="V35" s="71"/>
      <c r="W35" s="90" t="s">
        <v>1000</v>
      </c>
      <c r="X35" s="47"/>
      <c r="Y35" s="47"/>
      <c r="Z35" s="47"/>
      <c r="AA35" s="71"/>
      <c r="AB35" s="5" t="s">
        <v>1000</v>
      </c>
      <c r="AC35" s="75" t="s">
        <v>1000</v>
      </c>
      <c r="AD35" s="47"/>
      <c r="AE35" s="71"/>
      <c r="AF35" s="6" t="s">
        <v>1000</v>
      </c>
    </row>
    <row r="36" spans="5:32" ht="13.15" customHeight="1" x14ac:dyDescent="0.25">
      <c r="E36" s="73" t="s">
        <v>58</v>
      </c>
      <c r="F36" s="47"/>
      <c r="G36" s="47"/>
      <c r="H36" s="47"/>
      <c r="I36" s="74"/>
      <c r="J36" s="89">
        <v>0.4</v>
      </c>
      <c r="K36" s="71"/>
      <c r="L36" s="89">
        <v>0.4</v>
      </c>
      <c r="M36" s="71"/>
      <c r="N36" s="89">
        <v>0.4</v>
      </c>
      <c r="O36" s="71"/>
      <c r="P36" s="89">
        <v>0.4</v>
      </c>
      <c r="Q36" s="47"/>
      <c r="R36" s="71"/>
      <c r="S36" s="89">
        <v>0.4</v>
      </c>
      <c r="T36" s="71"/>
      <c r="U36" s="89">
        <v>0.3</v>
      </c>
      <c r="V36" s="71"/>
      <c r="W36" s="89">
        <v>0.3</v>
      </c>
      <c r="X36" s="47"/>
      <c r="Y36" s="47"/>
      <c r="Z36" s="47"/>
      <c r="AA36" s="71"/>
      <c r="AB36" s="3">
        <v>0.3</v>
      </c>
      <c r="AC36" s="72">
        <v>0.3</v>
      </c>
      <c r="AD36" s="47"/>
      <c r="AE36" s="71"/>
      <c r="AF36" s="4">
        <v>0.3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feK8IupDXD6VqNfVLjEtDbfg/LvjXCfq2JDT5GWOReGyUAW8fQFfGW12sAMayZNetmLjnkqidRxn0DpB2Nw6Q==" saltValue="UA5eictIGaPpPYlfZsq8v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4C8163E-0725-425D-BBD6-F0D71201A8A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MUTA - Mutarnee (66/11kV)</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1794</v>
      </c>
      <c r="J3" s="49"/>
      <c r="K3" s="49"/>
      <c r="L3" s="49"/>
      <c r="M3" s="49"/>
      <c r="N3" s="49"/>
      <c r="O3" s="49"/>
      <c r="P3" s="49"/>
      <c r="Q3" s="49"/>
      <c r="R3" s="49"/>
      <c r="S3" s="49"/>
      <c r="V3" s="51" t="s">
        <v>922</v>
      </c>
      <c r="W3" s="49"/>
      <c r="Y3" s="52" t="s">
        <v>1181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1795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1796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1797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49.4</v>
      </c>
      <c r="K26" s="71"/>
      <c r="L26" s="89">
        <v>49.4</v>
      </c>
      <c r="M26" s="71"/>
      <c r="N26" s="89">
        <v>49.4</v>
      </c>
      <c r="O26" s="71"/>
      <c r="P26" s="89">
        <v>49.4</v>
      </c>
      <c r="Q26" s="47"/>
      <c r="R26" s="71"/>
      <c r="S26" s="89">
        <v>49.4</v>
      </c>
      <c r="T26" s="71"/>
      <c r="U26" s="89">
        <v>54.6</v>
      </c>
      <c r="V26" s="71"/>
      <c r="W26" s="89">
        <v>54.6</v>
      </c>
      <c r="X26" s="47"/>
      <c r="Y26" s="47"/>
      <c r="Z26" s="47"/>
      <c r="AA26" s="71"/>
      <c r="AB26" s="3">
        <v>54.6</v>
      </c>
      <c r="AC26" s="72">
        <v>54.6</v>
      </c>
      <c r="AD26" s="47"/>
      <c r="AE26" s="71"/>
      <c r="AF26" s="4">
        <v>54.6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6.6</v>
      </c>
      <c r="K28" s="71"/>
      <c r="L28" s="89">
        <v>6.6</v>
      </c>
      <c r="M28" s="71"/>
      <c r="N28" s="89">
        <v>6.6</v>
      </c>
      <c r="O28" s="71"/>
      <c r="P28" s="89">
        <v>6.7</v>
      </c>
      <c r="Q28" s="47"/>
      <c r="R28" s="71"/>
      <c r="S28" s="89">
        <v>6.7</v>
      </c>
      <c r="T28" s="71"/>
      <c r="U28" s="89">
        <v>5.3</v>
      </c>
      <c r="V28" s="71"/>
      <c r="W28" s="89">
        <v>5.3</v>
      </c>
      <c r="X28" s="47"/>
      <c r="Y28" s="47"/>
      <c r="Z28" s="47"/>
      <c r="AA28" s="71"/>
      <c r="AB28" s="3">
        <v>5.3</v>
      </c>
      <c r="AC28" s="72">
        <v>5.3</v>
      </c>
      <c r="AD28" s="47"/>
      <c r="AE28" s="71"/>
      <c r="AF28" s="4">
        <v>5.3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0.999</v>
      </c>
      <c r="T31" s="71"/>
      <c r="U31" s="91">
        <v>0.89600000000000002</v>
      </c>
      <c r="V31" s="71"/>
      <c r="W31" s="91">
        <v>0.92100000000000004</v>
      </c>
      <c r="X31" s="47"/>
      <c r="Y31" s="47"/>
      <c r="Z31" s="47"/>
      <c r="AA31" s="71"/>
      <c r="AB31" s="7">
        <v>0.89600000000000002</v>
      </c>
      <c r="AC31" s="76">
        <v>0.89600000000000002</v>
      </c>
      <c r="AD31" s="47"/>
      <c r="AE31" s="71"/>
      <c r="AF31" s="8">
        <v>0.89600000000000002</v>
      </c>
    </row>
    <row r="32" spans="4:32" ht="13.15" customHeight="1" x14ac:dyDescent="0.25">
      <c r="E32" s="73" t="s">
        <v>42</v>
      </c>
      <c r="F32" s="47"/>
      <c r="G32" s="47"/>
      <c r="H32" s="47"/>
      <c r="I32" s="74"/>
      <c r="J32" s="89">
        <v>28.4</v>
      </c>
      <c r="K32" s="71"/>
      <c r="L32" s="89">
        <v>28.4</v>
      </c>
      <c r="M32" s="71"/>
      <c r="N32" s="89">
        <v>28.4</v>
      </c>
      <c r="O32" s="71"/>
      <c r="P32" s="89">
        <v>28.4</v>
      </c>
      <c r="Q32" s="47"/>
      <c r="R32" s="71"/>
      <c r="S32" s="89">
        <v>28.4</v>
      </c>
      <c r="T32" s="71"/>
      <c r="U32" s="89">
        <v>29.9</v>
      </c>
      <c r="V32" s="71"/>
      <c r="W32" s="89">
        <v>29.9</v>
      </c>
      <c r="X32" s="47"/>
      <c r="Y32" s="47"/>
      <c r="Z32" s="47"/>
      <c r="AA32" s="71"/>
      <c r="AB32" s="3">
        <v>29.9</v>
      </c>
      <c r="AC32" s="72">
        <v>29.9</v>
      </c>
      <c r="AD32" s="47"/>
      <c r="AE32" s="71"/>
      <c r="AF32" s="4">
        <v>29.9</v>
      </c>
    </row>
    <row r="33" spans="5:32" ht="13.15" customHeight="1" x14ac:dyDescent="0.25">
      <c r="E33" s="77" t="s">
        <v>46</v>
      </c>
      <c r="F33" s="47"/>
      <c r="G33" s="47"/>
      <c r="H33" s="47"/>
      <c r="I33" s="74"/>
      <c r="J33" s="92">
        <v>6.5</v>
      </c>
      <c r="K33" s="71"/>
      <c r="L33" s="92">
        <v>6.5</v>
      </c>
      <c r="M33" s="71"/>
      <c r="N33" s="92">
        <v>6.5</v>
      </c>
      <c r="O33" s="71"/>
      <c r="P33" s="92">
        <v>6.5</v>
      </c>
      <c r="Q33" s="47"/>
      <c r="R33" s="71"/>
      <c r="S33" s="92">
        <v>6.6</v>
      </c>
      <c r="T33" s="71"/>
      <c r="U33" s="92">
        <v>4.9000000000000004</v>
      </c>
      <c r="V33" s="71"/>
      <c r="W33" s="92">
        <v>5</v>
      </c>
      <c r="X33" s="47"/>
      <c r="Y33" s="47"/>
      <c r="Z33" s="47"/>
      <c r="AA33" s="71"/>
      <c r="AB33" s="9">
        <v>4.9000000000000004</v>
      </c>
      <c r="AC33" s="78">
        <v>5</v>
      </c>
      <c r="AD33" s="47"/>
      <c r="AE33" s="71"/>
      <c r="AF33" s="10">
        <v>5</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0.3</v>
      </c>
      <c r="X34" s="47"/>
      <c r="Y34" s="47"/>
      <c r="Z34" s="47"/>
      <c r="AA34" s="71"/>
      <c r="AB34" s="5">
        <v>0.2</v>
      </c>
      <c r="AC34" s="75">
        <v>0.3</v>
      </c>
      <c r="AD34" s="47"/>
      <c r="AE34" s="71"/>
      <c r="AF34" s="6">
        <v>0.3</v>
      </c>
    </row>
    <row r="35" spans="5:32" ht="20.25" customHeight="1" x14ac:dyDescent="0.25">
      <c r="E35" s="73" t="s">
        <v>941</v>
      </c>
      <c r="F35" s="47"/>
      <c r="G35" s="47"/>
      <c r="H35" s="47"/>
      <c r="I35" s="74"/>
      <c r="J35" s="90" t="s">
        <v>966</v>
      </c>
      <c r="K35" s="71"/>
      <c r="L35" s="90" t="s">
        <v>966</v>
      </c>
      <c r="M35" s="71"/>
      <c r="N35" s="90" t="s">
        <v>966</v>
      </c>
      <c r="O35" s="71"/>
      <c r="P35" s="90" t="s">
        <v>966</v>
      </c>
      <c r="Q35" s="47"/>
      <c r="R35" s="71"/>
      <c r="S35" s="90" t="s">
        <v>966</v>
      </c>
      <c r="T35" s="71"/>
      <c r="U35" s="90" t="s">
        <v>966</v>
      </c>
      <c r="V35" s="71"/>
      <c r="W35" s="90" t="s">
        <v>966</v>
      </c>
      <c r="X35" s="47"/>
      <c r="Y35" s="47"/>
      <c r="Z35" s="47"/>
      <c r="AA35" s="71"/>
      <c r="AB35" s="5" t="s">
        <v>966</v>
      </c>
      <c r="AC35" s="75" t="s">
        <v>966</v>
      </c>
      <c r="AD35" s="47"/>
      <c r="AE35" s="71"/>
      <c r="AF35" s="6" t="s">
        <v>966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KFbe1dRnRX9WPuxBIuiMBpvP0unQnotev9CY51zh6gqfJodVXNYMuxTXNvTzaLCypDZnLxkIaMKKfEd5UxL2A==" saltValue="cFp+/QMOMeQQsbcgloOT8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C526626-4E91-44EF-BE45-7ABB7BD35D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MUTO - Mundubbera Town (66/11kV)</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dimension ref="A1:AJ51"/>
  <sheetViews>
    <sheetView showGridLines="0" topLeftCell="A25"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1798</v>
      </c>
      <c r="J3" s="49"/>
      <c r="K3" s="49"/>
      <c r="L3" s="49"/>
      <c r="M3" s="49"/>
      <c r="N3" s="49"/>
      <c r="O3" s="49"/>
      <c r="P3" s="49"/>
      <c r="Q3" s="49"/>
      <c r="R3" s="49"/>
      <c r="S3" s="49"/>
      <c r="V3" s="51" t="s">
        <v>922</v>
      </c>
      <c r="W3" s="49"/>
      <c r="Y3" s="52" t="s">
        <v>1068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1749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1799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1800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13.7</v>
      </c>
      <c r="K26" s="71"/>
      <c r="L26" s="89">
        <v>13.7</v>
      </c>
      <c r="M26" s="71"/>
      <c r="N26" s="89">
        <v>13.7</v>
      </c>
      <c r="O26" s="71"/>
      <c r="P26" s="89">
        <v>13.7</v>
      </c>
      <c r="Q26" s="47"/>
      <c r="R26" s="71"/>
      <c r="S26" s="89">
        <v>13.7</v>
      </c>
      <c r="T26" s="71"/>
      <c r="U26" s="89">
        <v>15.6</v>
      </c>
      <c r="V26" s="71"/>
      <c r="W26" s="89">
        <v>15.6</v>
      </c>
      <c r="X26" s="47"/>
      <c r="Y26" s="47"/>
      <c r="Z26" s="47"/>
      <c r="AA26" s="71"/>
      <c r="AB26" s="3">
        <v>15.6</v>
      </c>
      <c r="AC26" s="72">
        <v>15.6</v>
      </c>
      <c r="AD26" s="47"/>
      <c r="AE26" s="71"/>
      <c r="AF26" s="4">
        <v>15.6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9.6</v>
      </c>
      <c r="K28" s="71"/>
      <c r="L28" s="89">
        <v>9.6</v>
      </c>
      <c r="M28" s="71"/>
      <c r="N28" s="89">
        <v>9.8000000000000007</v>
      </c>
      <c r="O28" s="71"/>
      <c r="P28" s="89">
        <v>9.9</v>
      </c>
      <c r="Q28" s="47"/>
      <c r="R28" s="71"/>
      <c r="S28" s="89">
        <v>10</v>
      </c>
      <c r="T28" s="71"/>
      <c r="U28" s="89">
        <v>6.9</v>
      </c>
      <c r="V28" s="71"/>
      <c r="W28" s="89">
        <v>6.9</v>
      </c>
      <c r="X28" s="47"/>
      <c r="Y28" s="47"/>
      <c r="Z28" s="47"/>
      <c r="AA28" s="71"/>
      <c r="AB28" s="3">
        <v>7</v>
      </c>
      <c r="AC28" s="72">
        <v>7.1</v>
      </c>
      <c r="AD28" s="47"/>
      <c r="AE28" s="71"/>
      <c r="AF28" s="4">
        <v>7.2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0.97399999999999998</v>
      </c>
      <c r="K31" s="71"/>
      <c r="L31" s="91">
        <v>0.97399999999999998</v>
      </c>
      <c r="M31" s="71"/>
      <c r="N31" s="91">
        <v>0.97399999999999998</v>
      </c>
      <c r="O31" s="71"/>
      <c r="P31" s="91">
        <v>0.97399999999999998</v>
      </c>
      <c r="Q31" s="47"/>
      <c r="R31" s="71"/>
      <c r="S31" s="91">
        <v>0.97399999999999998</v>
      </c>
      <c r="T31" s="71"/>
      <c r="U31" s="91">
        <v>0.98599999999999999</v>
      </c>
      <c r="V31" s="71"/>
      <c r="W31" s="91">
        <v>0.98599999999999999</v>
      </c>
      <c r="X31" s="47"/>
      <c r="Y31" s="47"/>
      <c r="Z31" s="47"/>
      <c r="AA31" s="71"/>
      <c r="AB31" s="7">
        <v>0.98599999999999999</v>
      </c>
      <c r="AC31" s="76">
        <v>0.98599999999999999</v>
      </c>
      <c r="AD31" s="47"/>
      <c r="AE31" s="71"/>
      <c r="AF31" s="8">
        <v>0.98599999999999999</v>
      </c>
    </row>
    <row r="32" spans="4:32" ht="13.15" customHeight="1" x14ac:dyDescent="0.25">
      <c r="E32" s="73" t="s">
        <v>42</v>
      </c>
      <c r="F32" s="47"/>
      <c r="G32" s="47"/>
      <c r="H32" s="47"/>
      <c r="I32" s="74"/>
      <c r="J32" s="89">
        <v>6.8</v>
      </c>
      <c r="K32" s="71"/>
      <c r="L32" s="89">
        <v>6.8</v>
      </c>
      <c r="M32" s="71"/>
      <c r="N32" s="89">
        <v>6.8</v>
      </c>
      <c r="O32" s="71"/>
      <c r="P32" s="89">
        <v>6.8</v>
      </c>
      <c r="Q32" s="47"/>
      <c r="R32" s="71"/>
      <c r="S32" s="89">
        <v>6.8</v>
      </c>
      <c r="T32" s="71"/>
      <c r="U32" s="89">
        <v>7.8</v>
      </c>
      <c r="V32" s="71"/>
      <c r="W32" s="89">
        <v>7.8</v>
      </c>
      <c r="X32" s="47"/>
      <c r="Y32" s="47"/>
      <c r="Z32" s="47"/>
      <c r="AA32" s="71"/>
      <c r="AB32" s="3">
        <v>7.8</v>
      </c>
      <c r="AC32" s="72">
        <v>7.8</v>
      </c>
      <c r="AD32" s="47"/>
      <c r="AE32" s="71"/>
      <c r="AF32" s="4">
        <v>7.8</v>
      </c>
    </row>
    <row r="33" spans="5:32" ht="13.15" customHeight="1" x14ac:dyDescent="0.25">
      <c r="E33" s="77" t="s">
        <v>46</v>
      </c>
      <c r="F33" s="47"/>
      <c r="G33" s="47"/>
      <c r="H33" s="47"/>
      <c r="I33" s="74"/>
      <c r="J33" s="92">
        <v>8.1999999999999993</v>
      </c>
      <c r="K33" s="71"/>
      <c r="L33" s="92">
        <v>8.3000000000000007</v>
      </c>
      <c r="M33" s="71"/>
      <c r="N33" s="92">
        <v>8.4</v>
      </c>
      <c r="O33" s="71"/>
      <c r="P33" s="92">
        <v>8.5</v>
      </c>
      <c r="Q33" s="47"/>
      <c r="R33" s="71"/>
      <c r="S33" s="92">
        <v>8.6</v>
      </c>
      <c r="T33" s="71"/>
      <c r="U33" s="92">
        <v>6.5</v>
      </c>
      <c r="V33" s="71"/>
      <c r="W33" s="92">
        <v>6.5</v>
      </c>
      <c r="X33" s="47"/>
      <c r="Y33" s="47"/>
      <c r="Z33" s="47"/>
      <c r="AA33" s="71"/>
      <c r="AB33" s="9">
        <v>6.6</v>
      </c>
      <c r="AC33" s="78">
        <v>6.7</v>
      </c>
      <c r="AD33" s="47"/>
      <c r="AE33" s="71"/>
      <c r="AF33" s="10">
        <v>6.8</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89">
        <v>1.4</v>
      </c>
      <c r="K36" s="71"/>
      <c r="L36" s="89">
        <v>1.5</v>
      </c>
      <c r="M36" s="71"/>
      <c r="N36" s="89">
        <v>1.6</v>
      </c>
      <c r="O36" s="71"/>
      <c r="P36" s="89">
        <v>1.7</v>
      </c>
      <c r="Q36" s="47"/>
      <c r="R36" s="71"/>
      <c r="S36" s="89">
        <v>1.8</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1.8</v>
      </c>
      <c r="K40" s="71"/>
      <c r="L40" s="89">
        <v>1.8</v>
      </c>
      <c r="M40" s="71"/>
      <c r="N40" s="89">
        <v>1.8</v>
      </c>
      <c r="O40" s="71"/>
      <c r="P40" s="89">
        <v>1.8</v>
      </c>
      <c r="Q40" s="47"/>
      <c r="R40" s="71"/>
      <c r="S40" s="89">
        <v>1.8</v>
      </c>
      <c r="T40" s="71"/>
      <c r="U40" s="89">
        <v>1.8</v>
      </c>
      <c r="V40" s="71"/>
      <c r="W40" s="89">
        <v>1.8</v>
      </c>
      <c r="X40" s="47"/>
      <c r="Y40" s="47"/>
      <c r="Z40" s="47"/>
      <c r="AA40" s="71"/>
      <c r="AB40" s="3">
        <v>1.8</v>
      </c>
      <c r="AC40" s="72">
        <v>1.8</v>
      </c>
      <c r="AD40" s="47"/>
      <c r="AE40" s="71"/>
      <c r="AF40" s="4">
        <v>1.8</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89">
        <v>0.6</v>
      </c>
      <c r="K43" s="71"/>
      <c r="L43" s="89">
        <v>0.7</v>
      </c>
      <c r="M43" s="71"/>
      <c r="N43" s="89">
        <v>0.8</v>
      </c>
      <c r="O43" s="71"/>
      <c r="P43" s="89">
        <v>0.9</v>
      </c>
      <c r="Q43" s="47"/>
      <c r="R43" s="71"/>
      <c r="S43" s="89">
        <v>1</v>
      </c>
      <c r="T43" s="71"/>
      <c r="U43" s="90"/>
      <c r="V43" s="71"/>
      <c r="W43" s="90"/>
      <c r="X43" s="47"/>
      <c r="Y43" s="47"/>
      <c r="Z43" s="47"/>
      <c r="AA43" s="71"/>
      <c r="AB43" s="5"/>
      <c r="AC43" s="75"/>
      <c r="AD43" s="47"/>
      <c r="AE43" s="71"/>
      <c r="AF43" s="6"/>
    </row>
    <row r="44" spans="5:32" x14ac:dyDescent="0.25">
      <c r="E44" s="73" t="s">
        <v>89</v>
      </c>
      <c r="F44" s="47"/>
      <c r="G44" s="47"/>
      <c r="H44" s="47"/>
      <c r="I44" s="74"/>
      <c r="J44" s="89">
        <v>0.6</v>
      </c>
      <c r="K44" s="71"/>
      <c r="L44" s="89">
        <v>0.7</v>
      </c>
      <c r="M44" s="71"/>
      <c r="N44" s="89">
        <v>0.8</v>
      </c>
      <c r="O44" s="71"/>
      <c r="P44" s="89">
        <v>0.9</v>
      </c>
      <c r="Q44" s="47"/>
      <c r="R44" s="71"/>
      <c r="S44" s="89">
        <v>1</v>
      </c>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95"/>
      <c r="L46" s="93" t="s">
        <v>944</v>
      </c>
      <c r="M46" s="95"/>
      <c r="N46" s="93" t="s">
        <v>944</v>
      </c>
      <c r="O46" s="95"/>
      <c r="P46" s="93" t="s">
        <v>944</v>
      </c>
      <c r="Q46" s="98"/>
      <c r="R46" s="95"/>
      <c r="S46" s="93" t="s">
        <v>944</v>
      </c>
      <c r="T46" s="95"/>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rIs9FPS+82/as/UBBJK3/Ig8vT26fqJsh0G5bpWGaobtQjrWr8C+pdyGCzK87OBIo8/ZdqPCkKpeD/zClkAKig==" saltValue="PDiLVJVrAVRzQjxTAvTQ+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E8FCA4E-3738-44E1-B431-75968C9E27EC}"/>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NANA - Nanango (66/11kV)</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1035</v>
      </c>
      <c r="J3" s="49"/>
      <c r="K3" s="49"/>
      <c r="L3" s="49"/>
      <c r="M3" s="49"/>
      <c r="N3" s="49"/>
      <c r="O3" s="49"/>
      <c r="P3" s="49"/>
      <c r="Q3" s="49"/>
      <c r="R3" s="49"/>
      <c r="S3" s="49"/>
      <c r="V3" s="51" t="s">
        <v>922</v>
      </c>
      <c r="W3" s="49"/>
      <c r="Y3" s="52" t="s">
        <v>1036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1037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1038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1039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20.9</v>
      </c>
      <c r="K26" s="71"/>
      <c r="L26" s="89">
        <v>20.9</v>
      </c>
      <c r="M26" s="71"/>
      <c r="N26" s="89">
        <v>20.9</v>
      </c>
      <c r="O26" s="71"/>
      <c r="P26" s="89">
        <v>20.9</v>
      </c>
      <c r="Q26" s="47"/>
      <c r="R26" s="71"/>
      <c r="S26" s="89">
        <v>20.9</v>
      </c>
      <c r="T26" s="71"/>
      <c r="U26" s="89">
        <v>23.3</v>
      </c>
      <c r="V26" s="71"/>
      <c r="W26" s="89">
        <v>23.3</v>
      </c>
      <c r="X26" s="47"/>
      <c r="Y26" s="47"/>
      <c r="Z26" s="47"/>
      <c r="AA26" s="71"/>
      <c r="AB26" s="3">
        <v>23.3</v>
      </c>
      <c r="AC26" s="72">
        <v>23.3</v>
      </c>
      <c r="AD26" s="47"/>
      <c r="AE26" s="71"/>
      <c r="AF26" s="4">
        <v>23.3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8.3000000000000007</v>
      </c>
      <c r="K28" s="71"/>
      <c r="L28" s="89">
        <v>8.3000000000000007</v>
      </c>
      <c r="M28" s="71"/>
      <c r="N28" s="89">
        <v>8.4</v>
      </c>
      <c r="O28" s="71"/>
      <c r="P28" s="89">
        <v>8.4</v>
      </c>
      <c r="Q28" s="47"/>
      <c r="R28" s="71"/>
      <c r="S28" s="89">
        <v>8.5</v>
      </c>
      <c r="T28" s="71"/>
      <c r="U28" s="89">
        <v>6.6</v>
      </c>
      <c r="V28" s="71"/>
      <c r="W28" s="89">
        <v>6.6</v>
      </c>
      <c r="X28" s="47"/>
      <c r="Y28" s="47"/>
      <c r="Z28" s="47"/>
      <c r="AA28" s="71"/>
      <c r="AB28" s="3">
        <v>6.6</v>
      </c>
      <c r="AC28" s="72">
        <v>6.6</v>
      </c>
      <c r="AD28" s="47"/>
      <c r="AE28" s="71"/>
      <c r="AF28" s="4">
        <v>6.7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v>
      </c>
      <c r="K31" s="71"/>
      <c r="L31" s="91">
        <v>0.96</v>
      </c>
      <c r="M31" s="71"/>
      <c r="N31" s="91">
        <v>0.96</v>
      </c>
      <c r="O31" s="71"/>
      <c r="P31" s="91">
        <v>0.96</v>
      </c>
      <c r="Q31" s="47"/>
      <c r="R31" s="71"/>
      <c r="S31" s="91">
        <v>0.96</v>
      </c>
      <c r="T31" s="71"/>
      <c r="U31" s="91">
        <v>0.96099999999999997</v>
      </c>
      <c r="V31" s="71"/>
      <c r="W31" s="91">
        <v>0.96099999999999997</v>
      </c>
      <c r="X31" s="47"/>
      <c r="Y31" s="47"/>
      <c r="Z31" s="47"/>
      <c r="AA31" s="71"/>
      <c r="AB31" s="7">
        <v>0.96099999999999997</v>
      </c>
      <c r="AC31" s="76">
        <v>0.96099999999999997</v>
      </c>
      <c r="AD31" s="47"/>
      <c r="AE31" s="71"/>
      <c r="AF31" s="8">
        <v>0.96099999999999997</v>
      </c>
    </row>
    <row r="32" spans="4:32" ht="13.15" customHeight="1" x14ac:dyDescent="0.25">
      <c r="E32" s="73" t="s">
        <v>42</v>
      </c>
      <c r="F32" s="47"/>
      <c r="G32" s="47"/>
      <c r="H32" s="47"/>
      <c r="I32" s="74"/>
      <c r="J32" s="89">
        <v>12</v>
      </c>
      <c r="K32" s="71"/>
      <c r="L32" s="89">
        <v>12</v>
      </c>
      <c r="M32" s="71"/>
      <c r="N32" s="89">
        <v>12</v>
      </c>
      <c r="O32" s="71"/>
      <c r="P32" s="89">
        <v>12</v>
      </c>
      <c r="Q32" s="47"/>
      <c r="R32" s="71"/>
      <c r="S32" s="89">
        <v>12</v>
      </c>
      <c r="T32" s="71"/>
      <c r="U32" s="89">
        <v>12.9</v>
      </c>
      <c r="V32" s="71"/>
      <c r="W32" s="89">
        <v>12.9</v>
      </c>
      <c r="X32" s="47"/>
      <c r="Y32" s="47"/>
      <c r="Z32" s="47"/>
      <c r="AA32" s="71"/>
      <c r="AB32" s="3">
        <v>12.9</v>
      </c>
      <c r="AC32" s="72">
        <v>12.9</v>
      </c>
      <c r="AD32" s="47"/>
      <c r="AE32" s="71"/>
      <c r="AF32" s="4">
        <v>12.9</v>
      </c>
    </row>
    <row r="33" spans="5:32" ht="13.15" customHeight="1" x14ac:dyDescent="0.25">
      <c r="E33" s="77" t="s">
        <v>46</v>
      </c>
      <c r="F33" s="47"/>
      <c r="G33" s="47"/>
      <c r="H33" s="47"/>
      <c r="I33" s="74"/>
      <c r="J33" s="92">
        <v>7.8</v>
      </c>
      <c r="K33" s="71"/>
      <c r="L33" s="92">
        <v>7.8</v>
      </c>
      <c r="M33" s="71"/>
      <c r="N33" s="92">
        <v>7.8</v>
      </c>
      <c r="O33" s="71"/>
      <c r="P33" s="92">
        <v>7.9</v>
      </c>
      <c r="Q33" s="47"/>
      <c r="R33" s="71"/>
      <c r="S33" s="92">
        <v>7.9</v>
      </c>
      <c r="T33" s="71"/>
      <c r="U33" s="92">
        <v>6.1</v>
      </c>
      <c r="V33" s="71"/>
      <c r="W33" s="92">
        <v>6.2</v>
      </c>
      <c r="X33" s="47"/>
      <c r="Y33" s="47"/>
      <c r="Z33" s="47"/>
      <c r="AA33" s="71"/>
      <c r="AB33" s="9">
        <v>6.1</v>
      </c>
      <c r="AC33" s="78">
        <v>6.2</v>
      </c>
      <c r="AD33" s="47"/>
      <c r="AE33" s="71"/>
      <c r="AF33" s="10">
        <v>6.2</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966</v>
      </c>
      <c r="K35" s="71"/>
      <c r="L35" s="90" t="s">
        <v>966</v>
      </c>
      <c r="M35" s="71"/>
      <c r="N35" s="90" t="s">
        <v>966</v>
      </c>
      <c r="O35" s="71"/>
      <c r="P35" s="90" t="s">
        <v>966</v>
      </c>
      <c r="Q35" s="47"/>
      <c r="R35" s="71"/>
      <c r="S35" s="90" t="s">
        <v>966</v>
      </c>
      <c r="T35" s="71"/>
      <c r="U35" s="90" t="s">
        <v>966</v>
      </c>
      <c r="V35" s="71"/>
      <c r="W35" s="90" t="s">
        <v>966</v>
      </c>
      <c r="X35" s="47"/>
      <c r="Y35" s="47"/>
      <c r="Z35" s="47"/>
      <c r="AA35" s="71"/>
      <c r="AB35" s="5" t="s">
        <v>966</v>
      </c>
      <c r="AC35" s="75" t="s">
        <v>966</v>
      </c>
      <c r="AD35" s="47"/>
      <c r="AE35" s="71"/>
      <c r="AF35" s="6" t="s">
        <v>966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AdYBPzkGgUQnU1tkpsKxE7GsYorAnsIE4Lm+/zCGH1QgZUH2KNNzqnMGdg+nveXpw5fst/izx5tG3hBHBmCiGg==" saltValue="8QBNeRWwSrsBFKJ+XaRaX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E8FEB25-439D-4DC9-B692-2922964C547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BEWE - Bedford Weir (66/22kV)</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1801</v>
      </c>
      <c r="J3" s="49"/>
      <c r="K3" s="49"/>
      <c r="L3" s="49"/>
      <c r="M3" s="49"/>
      <c r="N3" s="49"/>
      <c r="O3" s="49"/>
      <c r="P3" s="49"/>
      <c r="Q3" s="49"/>
      <c r="R3" s="49"/>
      <c r="S3" s="49"/>
      <c r="V3" s="51" t="s">
        <v>922</v>
      </c>
      <c r="W3" s="49"/>
      <c r="Y3" s="52" t="s">
        <v>1284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1802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1803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1804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v>
      </c>
      <c r="K26" s="71"/>
      <c r="L26" s="89">
        <v>2</v>
      </c>
      <c r="M26" s="71"/>
      <c r="N26" s="89">
        <v>2</v>
      </c>
      <c r="O26" s="71"/>
      <c r="P26" s="89">
        <v>2</v>
      </c>
      <c r="Q26" s="47"/>
      <c r="R26" s="71"/>
      <c r="S26" s="89">
        <v>2</v>
      </c>
      <c r="T26" s="71"/>
      <c r="U26" s="89">
        <v>2</v>
      </c>
      <c r="V26" s="71"/>
      <c r="W26" s="89">
        <v>2</v>
      </c>
      <c r="X26" s="47"/>
      <c r="Y26" s="47"/>
      <c r="Z26" s="47"/>
      <c r="AA26" s="71"/>
      <c r="AB26" s="3">
        <v>2</v>
      </c>
      <c r="AC26" s="72">
        <v>2</v>
      </c>
      <c r="AD26" s="47"/>
      <c r="AE26" s="71"/>
      <c r="AF26" s="4">
        <v>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v>
      </c>
      <c r="K28" s="71"/>
      <c r="L28" s="89">
        <v>1.2</v>
      </c>
      <c r="M28" s="71"/>
      <c r="N28" s="89">
        <v>1.2</v>
      </c>
      <c r="O28" s="71"/>
      <c r="P28" s="89">
        <v>1.2</v>
      </c>
      <c r="Q28" s="47"/>
      <c r="R28" s="71"/>
      <c r="S28" s="89">
        <v>1.2</v>
      </c>
      <c r="T28" s="71"/>
      <c r="U28" s="89">
        <v>0.6</v>
      </c>
      <c r="V28" s="71"/>
      <c r="W28" s="89">
        <v>0.6</v>
      </c>
      <c r="X28" s="47"/>
      <c r="Y28" s="47"/>
      <c r="Z28" s="47"/>
      <c r="AA28" s="71"/>
      <c r="AB28" s="3">
        <v>0.6</v>
      </c>
      <c r="AC28" s="72">
        <v>0.6</v>
      </c>
      <c r="AD28" s="47"/>
      <c r="AE28" s="71"/>
      <c r="AF28" s="4">
        <v>0.6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0.91900000000000004</v>
      </c>
      <c r="K31" s="71"/>
      <c r="L31" s="91">
        <v>0.91900000000000004</v>
      </c>
      <c r="M31" s="71"/>
      <c r="N31" s="91">
        <v>0.91900000000000004</v>
      </c>
      <c r="O31" s="71"/>
      <c r="P31" s="91">
        <v>0.91900000000000004</v>
      </c>
      <c r="Q31" s="47"/>
      <c r="R31" s="71"/>
      <c r="S31" s="91">
        <v>0.91900000000000004</v>
      </c>
      <c r="T31" s="71"/>
      <c r="U31" s="91">
        <v>0.96799999999999997</v>
      </c>
      <c r="V31" s="71"/>
      <c r="W31" s="91">
        <v>0.96799999999999997</v>
      </c>
      <c r="X31" s="47"/>
      <c r="Y31" s="47"/>
      <c r="Z31" s="47"/>
      <c r="AA31" s="71"/>
      <c r="AB31" s="7">
        <v>0.96799999999999997</v>
      </c>
      <c r="AC31" s="76">
        <v>0.96799999999999997</v>
      </c>
      <c r="AD31" s="47"/>
      <c r="AE31" s="71"/>
      <c r="AF31" s="8">
        <v>0.96799999999999997</v>
      </c>
    </row>
    <row r="32" spans="4:32" ht="13.15" customHeight="1" x14ac:dyDescent="0.25">
      <c r="E32" s="73" t="s">
        <v>42</v>
      </c>
      <c r="F32" s="47"/>
      <c r="G32" s="47"/>
      <c r="H32" s="47"/>
      <c r="I32" s="74"/>
      <c r="J32" s="89">
        <v>1.1000000000000001</v>
      </c>
      <c r="K32" s="71"/>
      <c r="L32" s="89">
        <v>1.1000000000000001</v>
      </c>
      <c r="M32" s="71"/>
      <c r="N32" s="89">
        <v>1.1000000000000001</v>
      </c>
      <c r="O32" s="71"/>
      <c r="P32" s="89">
        <v>1.1000000000000001</v>
      </c>
      <c r="Q32" s="47"/>
      <c r="R32" s="71"/>
      <c r="S32" s="89">
        <v>1.1000000000000001</v>
      </c>
      <c r="T32" s="71"/>
      <c r="U32" s="89">
        <v>1.1000000000000001</v>
      </c>
      <c r="V32" s="71"/>
      <c r="W32" s="89">
        <v>1.1000000000000001</v>
      </c>
      <c r="X32" s="47"/>
      <c r="Y32" s="47"/>
      <c r="Z32" s="47"/>
      <c r="AA32" s="71"/>
      <c r="AB32" s="3">
        <v>1.1000000000000001</v>
      </c>
      <c r="AC32" s="72">
        <v>1.1000000000000001</v>
      </c>
      <c r="AD32" s="47"/>
      <c r="AE32" s="71"/>
      <c r="AF32" s="4">
        <v>1.1000000000000001</v>
      </c>
    </row>
    <row r="33" spans="5:32" ht="13.15" customHeight="1" x14ac:dyDescent="0.25">
      <c r="E33" s="77" t="s">
        <v>46</v>
      </c>
      <c r="F33" s="47"/>
      <c r="G33" s="47"/>
      <c r="H33" s="47"/>
      <c r="I33" s="74"/>
      <c r="J33" s="92">
        <v>1.2</v>
      </c>
      <c r="K33" s="71"/>
      <c r="L33" s="92">
        <v>1.2</v>
      </c>
      <c r="M33" s="71"/>
      <c r="N33" s="92">
        <v>1.2</v>
      </c>
      <c r="O33" s="71"/>
      <c r="P33" s="92">
        <v>1.2</v>
      </c>
      <c r="Q33" s="47"/>
      <c r="R33" s="71"/>
      <c r="S33" s="92">
        <v>1.2</v>
      </c>
      <c r="T33" s="71"/>
      <c r="U33" s="92">
        <v>0.6</v>
      </c>
      <c r="V33" s="71"/>
      <c r="W33" s="92">
        <v>0.6</v>
      </c>
      <c r="X33" s="47"/>
      <c r="Y33" s="47"/>
      <c r="Z33" s="47"/>
      <c r="AA33" s="71"/>
      <c r="AB33" s="9">
        <v>0.6</v>
      </c>
      <c r="AC33" s="78">
        <v>0.6</v>
      </c>
      <c r="AD33" s="47"/>
      <c r="AE33" s="71"/>
      <c r="AF33" s="10">
        <v>0.6</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1094</v>
      </c>
      <c r="K35" s="71"/>
      <c r="L35" s="90" t="s">
        <v>1094</v>
      </c>
      <c r="M35" s="71"/>
      <c r="N35" s="90" t="s">
        <v>1094</v>
      </c>
      <c r="O35" s="71"/>
      <c r="P35" s="90" t="s">
        <v>1094</v>
      </c>
      <c r="Q35" s="47"/>
      <c r="R35" s="71"/>
      <c r="S35" s="90" t="s">
        <v>1094</v>
      </c>
      <c r="T35" s="71"/>
      <c r="U35" s="90" t="s">
        <v>1094</v>
      </c>
      <c r="V35" s="71"/>
      <c r="W35" s="90" t="s">
        <v>1094</v>
      </c>
      <c r="X35" s="47"/>
      <c r="Y35" s="47"/>
      <c r="Z35" s="47"/>
      <c r="AA35" s="71"/>
      <c r="AB35" s="5" t="s">
        <v>1094</v>
      </c>
      <c r="AC35" s="75" t="s">
        <v>1094</v>
      </c>
      <c r="AD35" s="47"/>
      <c r="AE35" s="71"/>
      <c r="AF35" s="6" t="s">
        <v>1094</v>
      </c>
    </row>
    <row r="36" spans="5:32" ht="13.15" customHeight="1" x14ac:dyDescent="0.25">
      <c r="E36" s="73" t="s">
        <v>58</v>
      </c>
      <c r="F36" s="47"/>
      <c r="G36" s="47"/>
      <c r="H36" s="47"/>
      <c r="I36" s="74"/>
      <c r="J36" s="89">
        <v>0.1</v>
      </c>
      <c r="K36" s="71"/>
      <c r="L36" s="89">
        <v>0.1</v>
      </c>
      <c r="M36" s="71"/>
      <c r="N36" s="89">
        <v>0.1</v>
      </c>
      <c r="O36" s="71"/>
      <c r="P36" s="89">
        <v>0.1</v>
      </c>
      <c r="Q36" s="47"/>
      <c r="R36" s="71"/>
      <c r="S36" s="89">
        <v>0.1</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3gKVr3ScWKD8xmF1OPqPUHza13KWiS7hDxbzhEM8YMsi/f5ZGez+GPjmJWRqhT3dkyqJeirO7pNVqd1hINJ2Tg==" saltValue="LbSBDh2OqzY5I5bhLSTqb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DC20162-42A7-4921-B34B-4BA0FCD93FF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NAND - Nandi (33/11kV)</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1805</v>
      </c>
      <c r="J3" s="49"/>
      <c r="K3" s="49"/>
      <c r="L3" s="49"/>
      <c r="M3" s="49"/>
      <c r="N3" s="49"/>
      <c r="O3" s="49"/>
      <c r="P3" s="49"/>
      <c r="Q3" s="49"/>
      <c r="R3" s="49"/>
      <c r="S3" s="49"/>
      <c r="V3" s="51" t="s">
        <v>922</v>
      </c>
      <c r="W3" s="49"/>
      <c r="Y3" s="52" t="s">
        <v>1806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1807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1808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1809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v>
      </c>
      <c r="K26" s="71"/>
      <c r="L26" s="89">
        <v>10</v>
      </c>
      <c r="M26" s="71"/>
      <c r="N26" s="89">
        <v>10</v>
      </c>
      <c r="O26" s="71"/>
      <c r="P26" s="89">
        <v>10</v>
      </c>
      <c r="Q26" s="47"/>
      <c r="R26" s="71"/>
      <c r="S26" s="89">
        <v>10</v>
      </c>
      <c r="T26" s="71"/>
      <c r="U26" s="89">
        <v>10</v>
      </c>
      <c r="V26" s="71"/>
      <c r="W26" s="89">
        <v>10</v>
      </c>
      <c r="X26" s="47"/>
      <c r="Y26" s="47"/>
      <c r="Z26" s="47"/>
      <c r="AA26" s="71"/>
      <c r="AB26" s="3">
        <v>10</v>
      </c>
      <c r="AC26" s="72">
        <v>10</v>
      </c>
      <c r="AD26" s="47"/>
      <c r="AE26" s="71"/>
      <c r="AF26" s="4">
        <v>10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3.3</v>
      </c>
      <c r="K28" s="71"/>
      <c r="L28" s="89">
        <v>3.3</v>
      </c>
      <c r="M28" s="71"/>
      <c r="N28" s="89">
        <v>3.4</v>
      </c>
      <c r="O28" s="71"/>
      <c r="P28" s="89">
        <v>3.4</v>
      </c>
      <c r="Q28" s="47"/>
      <c r="R28" s="71"/>
      <c r="S28" s="89">
        <v>3.4</v>
      </c>
      <c r="T28" s="71"/>
      <c r="U28" s="89">
        <v>2.8</v>
      </c>
      <c r="V28" s="71"/>
      <c r="W28" s="89">
        <v>2.8</v>
      </c>
      <c r="X28" s="47"/>
      <c r="Y28" s="47"/>
      <c r="Z28" s="47"/>
      <c r="AA28" s="71"/>
      <c r="AB28" s="3">
        <v>2.8</v>
      </c>
      <c r="AC28" s="72">
        <v>2.8</v>
      </c>
      <c r="AD28" s="47"/>
      <c r="AE28" s="71"/>
      <c r="AF28" s="4">
        <v>2.8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0.99099999999999999</v>
      </c>
      <c r="K31" s="71"/>
      <c r="L31" s="91">
        <v>0.99099999999999999</v>
      </c>
      <c r="M31" s="71"/>
      <c r="N31" s="91">
        <v>0.99099999999999999</v>
      </c>
      <c r="O31" s="71"/>
      <c r="P31" s="91">
        <v>0.99099999999999999</v>
      </c>
      <c r="Q31" s="47"/>
      <c r="R31" s="71"/>
      <c r="S31" s="91">
        <v>0.99099999999999999</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5</v>
      </c>
      <c r="K32" s="71"/>
      <c r="L32" s="89">
        <v>5</v>
      </c>
      <c r="M32" s="71"/>
      <c r="N32" s="89">
        <v>5</v>
      </c>
      <c r="O32" s="71"/>
      <c r="P32" s="89">
        <v>5</v>
      </c>
      <c r="Q32" s="47"/>
      <c r="R32" s="71"/>
      <c r="S32" s="89">
        <v>5</v>
      </c>
      <c r="T32" s="71"/>
      <c r="U32" s="89">
        <v>5</v>
      </c>
      <c r="V32" s="71"/>
      <c r="W32" s="89">
        <v>5</v>
      </c>
      <c r="X32" s="47"/>
      <c r="Y32" s="47"/>
      <c r="Z32" s="47"/>
      <c r="AA32" s="71"/>
      <c r="AB32" s="3">
        <v>5</v>
      </c>
      <c r="AC32" s="72">
        <v>5</v>
      </c>
      <c r="AD32" s="47"/>
      <c r="AE32" s="71"/>
      <c r="AF32" s="4">
        <v>5</v>
      </c>
    </row>
    <row r="33" spans="5:32" ht="13.15" customHeight="1" x14ac:dyDescent="0.25">
      <c r="E33" s="77" t="s">
        <v>46</v>
      </c>
      <c r="F33" s="47"/>
      <c r="G33" s="47"/>
      <c r="H33" s="47"/>
      <c r="I33" s="74"/>
      <c r="J33" s="92">
        <v>3.3</v>
      </c>
      <c r="K33" s="71"/>
      <c r="L33" s="92">
        <v>3.3</v>
      </c>
      <c r="M33" s="71"/>
      <c r="N33" s="92">
        <v>3.3</v>
      </c>
      <c r="O33" s="71"/>
      <c r="P33" s="92">
        <v>3.3</v>
      </c>
      <c r="Q33" s="47"/>
      <c r="R33" s="71"/>
      <c r="S33" s="92">
        <v>3.3</v>
      </c>
      <c r="T33" s="71"/>
      <c r="U33" s="92">
        <v>2.6</v>
      </c>
      <c r="V33" s="71"/>
      <c r="W33" s="92">
        <v>2.6</v>
      </c>
      <c r="X33" s="47"/>
      <c r="Y33" s="47"/>
      <c r="Z33" s="47"/>
      <c r="AA33" s="71"/>
      <c r="AB33" s="9">
        <v>2.6</v>
      </c>
      <c r="AC33" s="78">
        <v>2.7</v>
      </c>
      <c r="AD33" s="47"/>
      <c r="AE33" s="71"/>
      <c r="AF33" s="10">
        <v>2.7</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966</v>
      </c>
      <c r="K35" s="71"/>
      <c r="L35" s="90" t="s">
        <v>966</v>
      </c>
      <c r="M35" s="71"/>
      <c r="N35" s="90" t="s">
        <v>966</v>
      </c>
      <c r="O35" s="71"/>
      <c r="P35" s="90" t="s">
        <v>966</v>
      </c>
      <c r="Q35" s="47"/>
      <c r="R35" s="71"/>
      <c r="S35" s="90" t="s">
        <v>966</v>
      </c>
      <c r="T35" s="71"/>
      <c r="U35" s="90" t="s">
        <v>966</v>
      </c>
      <c r="V35" s="71"/>
      <c r="W35" s="90" t="s">
        <v>966</v>
      </c>
      <c r="X35" s="47"/>
      <c r="Y35" s="47"/>
      <c r="Z35" s="47"/>
      <c r="AA35" s="71"/>
      <c r="AB35" s="5" t="s">
        <v>966</v>
      </c>
      <c r="AC35" s="75" t="s">
        <v>966</v>
      </c>
      <c r="AD35" s="47"/>
      <c r="AE35" s="71"/>
      <c r="AF35" s="6" t="s">
        <v>966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gzjbMwyTSmV8DdjHjEhr2vnKNioKm9X4w3SHrZ/vFdIKz5SLBnS/G3JvwsWY9L6/fZE6Ydw9blhVEKgObhVRQ==" saltValue="PAhK2QnfSKVjo5fOpEbRM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7F856EC-633F-45A2-950C-A9D4FB190B7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NEBO - Nebo (132/11kV)</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1810</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1811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1812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1813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65.5</v>
      </c>
      <c r="K26" s="71"/>
      <c r="L26" s="89">
        <v>65.5</v>
      </c>
      <c r="M26" s="71"/>
      <c r="N26" s="89">
        <v>65.5</v>
      </c>
      <c r="O26" s="71"/>
      <c r="P26" s="89">
        <v>65.5</v>
      </c>
      <c r="Q26" s="47"/>
      <c r="R26" s="71"/>
      <c r="S26" s="89">
        <v>65.5</v>
      </c>
      <c r="T26" s="71"/>
      <c r="U26" s="89">
        <v>68</v>
      </c>
      <c r="V26" s="71"/>
      <c r="W26" s="89">
        <v>68</v>
      </c>
      <c r="X26" s="47"/>
      <c r="Y26" s="47"/>
      <c r="Z26" s="47"/>
      <c r="AA26" s="71"/>
      <c r="AB26" s="3">
        <v>68</v>
      </c>
      <c r="AC26" s="72">
        <v>68</v>
      </c>
      <c r="AD26" s="47"/>
      <c r="AE26" s="71"/>
      <c r="AF26" s="4">
        <v>68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17.8</v>
      </c>
      <c r="K28" s="71"/>
      <c r="L28" s="89">
        <v>17.8</v>
      </c>
      <c r="M28" s="71"/>
      <c r="N28" s="89">
        <v>17.899999999999999</v>
      </c>
      <c r="O28" s="71"/>
      <c r="P28" s="89">
        <v>18</v>
      </c>
      <c r="Q28" s="47"/>
      <c r="R28" s="71"/>
      <c r="S28" s="89">
        <v>18.100000000000001</v>
      </c>
      <c r="T28" s="71"/>
      <c r="U28" s="89">
        <v>9.1</v>
      </c>
      <c r="V28" s="71"/>
      <c r="W28" s="89">
        <v>9.1999999999999993</v>
      </c>
      <c r="X28" s="47"/>
      <c r="Y28" s="47"/>
      <c r="Z28" s="47"/>
      <c r="AA28" s="71"/>
      <c r="AB28" s="3">
        <v>9.1</v>
      </c>
      <c r="AC28" s="72">
        <v>9.1999999999999993</v>
      </c>
      <c r="AD28" s="47"/>
      <c r="AE28" s="71"/>
      <c r="AF28" s="4">
        <v>9.3000000000000007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0.98399999999999999</v>
      </c>
      <c r="K31" s="71"/>
      <c r="L31" s="91">
        <v>0.98399999999999999</v>
      </c>
      <c r="M31" s="71"/>
      <c r="N31" s="91">
        <v>0.98299999999999998</v>
      </c>
      <c r="O31" s="71"/>
      <c r="P31" s="91">
        <v>0.98299999999999998</v>
      </c>
      <c r="Q31" s="47"/>
      <c r="R31" s="71"/>
      <c r="S31" s="91">
        <v>0.98299999999999998</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36.799999999999997</v>
      </c>
      <c r="K32" s="71"/>
      <c r="L32" s="89">
        <v>36.799999999999997</v>
      </c>
      <c r="M32" s="71"/>
      <c r="N32" s="89">
        <v>36.799999999999997</v>
      </c>
      <c r="O32" s="71"/>
      <c r="P32" s="89">
        <v>36.799999999999997</v>
      </c>
      <c r="Q32" s="47"/>
      <c r="R32" s="71"/>
      <c r="S32" s="89">
        <v>36.799999999999997</v>
      </c>
      <c r="T32" s="71"/>
      <c r="U32" s="89">
        <v>37.4</v>
      </c>
      <c r="V32" s="71"/>
      <c r="W32" s="89">
        <v>37.4</v>
      </c>
      <c r="X32" s="47"/>
      <c r="Y32" s="47"/>
      <c r="Z32" s="47"/>
      <c r="AA32" s="71"/>
      <c r="AB32" s="3">
        <v>37.4</v>
      </c>
      <c r="AC32" s="72">
        <v>37.4</v>
      </c>
      <c r="AD32" s="47"/>
      <c r="AE32" s="71"/>
      <c r="AF32" s="4">
        <v>37.4</v>
      </c>
    </row>
    <row r="33" spans="5:32" ht="13.15" customHeight="1" x14ac:dyDescent="0.25">
      <c r="E33" s="77" t="s">
        <v>46</v>
      </c>
      <c r="F33" s="47"/>
      <c r="G33" s="47"/>
      <c r="H33" s="47"/>
      <c r="I33" s="74"/>
      <c r="J33" s="92">
        <v>16.2</v>
      </c>
      <c r="K33" s="71"/>
      <c r="L33" s="92">
        <v>16.2</v>
      </c>
      <c r="M33" s="71"/>
      <c r="N33" s="92">
        <v>16.399999999999999</v>
      </c>
      <c r="O33" s="71"/>
      <c r="P33" s="92">
        <v>16.399999999999999</v>
      </c>
      <c r="Q33" s="47"/>
      <c r="R33" s="71"/>
      <c r="S33" s="92">
        <v>16.5</v>
      </c>
      <c r="T33" s="71"/>
      <c r="U33" s="92">
        <v>8.8000000000000007</v>
      </c>
      <c r="V33" s="71"/>
      <c r="W33" s="92">
        <v>8.8000000000000007</v>
      </c>
      <c r="X33" s="47"/>
      <c r="Y33" s="47"/>
      <c r="Z33" s="47"/>
      <c r="AA33" s="71"/>
      <c r="AB33" s="9">
        <v>8.8000000000000007</v>
      </c>
      <c r="AC33" s="78">
        <v>8.9</v>
      </c>
      <c r="AD33" s="47"/>
      <c r="AE33" s="71"/>
      <c r="AF33" s="10">
        <v>8.9</v>
      </c>
    </row>
    <row r="34" spans="5:32" ht="20.25" customHeight="1" x14ac:dyDescent="0.25">
      <c r="E34" s="73" t="s">
        <v>940</v>
      </c>
      <c r="F34" s="47"/>
      <c r="G34" s="47"/>
      <c r="H34" s="47"/>
      <c r="I34" s="74"/>
      <c r="J34" s="90">
        <v>0.8</v>
      </c>
      <c r="K34" s="71"/>
      <c r="L34" s="90">
        <v>0.8</v>
      </c>
      <c r="M34" s="71"/>
      <c r="N34" s="90">
        <v>0.8</v>
      </c>
      <c r="O34" s="71"/>
      <c r="P34" s="90">
        <v>0.8</v>
      </c>
      <c r="Q34" s="47"/>
      <c r="R34" s="71"/>
      <c r="S34" s="90">
        <v>0.8</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1814</v>
      </c>
      <c r="K35" s="71"/>
      <c r="L35" s="90" t="s">
        <v>1814</v>
      </c>
      <c r="M35" s="71"/>
      <c r="N35" s="90" t="s">
        <v>1814</v>
      </c>
      <c r="O35" s="71"/>
      <c r="P35" s="90" t="s">
        <v>1814</v>
      </c>
      <c r="Q35" s="47"/>
      <c r="R35" s="71"/>
      <c r="S35" s="90" t="s">
        <v>1814</v>
      </c>
      <c r="T35" s="71"/>
      <c r="U35" s="90" t="s">
        <v>1814</v>
      </c>
      <c r="V35" s="71"/>
      <c r="W35" s="90" t="s">
        <v>1814</v>
      </c>
      <c r="X35" s="47"/>
      <c r="Y35" s="47"/>
      <c r="Z35" s="47"/>
      <c r="AA35" s="71"/>
      <c r="AB35" s="5" t="s">
        <v>1814</v>
      </c>
      <c r="AC35" s="75" t="s">
        <v>1814</v>
      </c>
      <c r="AD35" s="47"/>
      <c r="AE35" s="71"/>
      <c r="AF35" s="6" t="s">
        <v>1814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7tAa/cFj81/lA1deOXZrtajnaAW3NXCsnLZvcHUGLbOLJ4ydhQ7KKEUbFq5dNuWbcpGpZvAaScRJKqxEvLOrQ==" saltValue="2z+jZo8+JqJOE6AWWZzCj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3EB762F-F3C2-46D1-A901-C20EBB201A6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NESM - Neil Smith (66/11kV)</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1815</v>
      </c>
      <c r="J3" s="49"/>
      <c r="K3" s="49"/>
      <c r="L3" s="49"/>
      <c r="M3" s="49"/>
      <c r="N3" s="49"/>
      <c r="O3" s="49"/>
      <c r="P3" s="49"/>
      <c r="Q3" s="49"/>
      <c r="R3" s="49"/>
      <c r="S3" s="49"/>
      <c r="V3" s="51" t="s">
        <v>922</v>
      </c>
      <c r="W3" s="49"/>
      <c r="Y3" s="52" t="s">
        <v>1228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1816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1817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1818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10.8</v>
      </c>
      <c r="K26" s="71"/>
      <c r="L26" s="89">
        <v>10.8</v>
      </c>
      <c r="M26" s="71"/>
      <c r="N26" s="89">
        <v>10.8</v>
      </c>
      <c r="O26" s="71"/>
      <c r="P26" s="89">
        <v>10.8</v>
      </c>
      <c r="Q26" s="47"/>
      <c r="R26" s="71"/>
      <c r="S26" s="89">
        <v>10.8</v>
      </c>
      <c r="T26" s="71"/>
      <c r="U26" s="89">
        <v>13.1</v>
      </c>
      <c r="V26" s="71"/>
      <c r="W26" s="89">
        <v>13.1</v>
      </c>
      <c r="X26" s="47"/>
      <c r="Y26" s="47"/>
      <c r="Z26" s="47"/>
      <c r="AA26" s="71"/>
      <c r="AB26" s="3">
        <v>13.1</v>
      </c>
      <c r="AC26" s="72">
        <v>13.1</v>
      </c>
      <c r="AD26" s="47"/>
      <c r="AE26" s="71"/>
      <c r="AF26" s="4">
        <v>13.1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v>
      </c>
      <c r="K28" s="71"/>
      <c r="L28" s="89">
        <v>4</v>
      </c>
      <c r="M28" s="71"/>
      <c r="N28" s="89">
        <v>4</v>
      </c>
      <c r="O28" s="71"/>
      <c r="P28" s="89">
        <v>4</v>
      </c>
      <c r="Q28" s="47"/>
      <c r="R28" s="71"/>
      <c r="S28" s="89">
        <v>4</v>
      </c>
      <c r="T28" s="71"/>
      <c r="U28" s="89">
        <v>2.1</v>
      </c>
      <c r="V28" s="71"/>
      <c r="W28" s="89">
        <v>2.1</v>
      </c>
      <c r="X28" s="47"/>
      <c r="Y28" s="47"/>
      <c r="Z28" s="47"/>
      <c r="AA28" s="71"/>
      <c r="AB28" s="3">
        <v>2.1</v>
      </c>
      <c r="AC28" s="72">
        <v>2.1</v>
      </c>
      <c r="AD28" s="47"/>
      <c r="AE28" s="71"/>
      <c r="AF28" s="4">
        <v>2.1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0.995</v>
      </c>
      <c r="K31" s="71"/>
      <c r="L31" s="91">
        <v>0.995</v>
      </c>
      <c r="M31" s="71"/>
      <c r="N31" s="91">
        <v>0.995</v>
      </c>
      <c r="O31" s="71"/>
      <c r="P31" s="91">
        <v>0.995</v>
      </c>
      <c r="Q31" s="47"/>
      <c r="R31" s="71"/>
      <c r="S31" s="91">
        <v>0.995</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6.2</v>
      </c>
      <c r="K32" s="71"/>
      <c r="L32" s="89">
        <v>6.2</v>
      </c>
      <c r="M32" s="71"/>
      <c r="N32" s="89">
        <v>6.2</v>
      </c>
      <c r="O32" s="71"/>
      <c r="P32" s="89">
        <v>6.2</v>
      </c>
      <c r="Q32" s="47"/>
      <c r="R32" s="71"/>
      <c r="S32" s="89">
        <v>6.2</v>
      </c>
      <c r="T32" s="71"/>
      <c r="U32" s="89">
        <v>7.2</v>
      </c>
      <c r="V32" s="71"/>
      <c r="W32" s="89">
        <v>7.2</v>
      </c>
      <c r="X32" s="47"/>
      <c r="Y32" s="47"/>
      <c r="Z32" s="47"/>
      <c r="AA32" s="71"/>
      <c r="AB32" s="3">
        <v>7.2</v>
      </c>
      <c r="AC32" s="72">
        <v>7.2</v>
      </c>
      <c r="AD32" s="47"/>
      <c r="AE32" s="71"/>
      <c r="AF32" s="4">
        <v>7.2</v>
      </c>
    </row>
    <row r="33" spans="5:32" ht="13.15" customHeight="1" x14ac:dyDescent="0.25">
      <c r="E33" s="77" t="s">
        <v>46</v>
      </c>
      <c r="F33" s="47"/>
      <c r="G33" s="47"/>
      <c r="H33" s="47"/>
      <c r="I33" s="74"/>
      <c r="J33" s="92">
        <v>3.8</v>
      </c>
      <c r="K33" s="71"/>
      <c r="L33" s="92">
        <v>3.8</v>
      </c>
      <c r="M33" s="71"/>
      <c r="N33" s="92">
        <v>3.8</v>
      </c>
      <c r="O33" s="71"/>
      <c r="P33" s="92">
        <v>3.8</v>
      </c>
      <c r="Q33" s="47"/>
      <c r="R33" s="71"/>
      <c r="S33" s="92">
        <v>3.8</v>
      </c>
      <c r="T33" s="71"/>
      <c r="U33" s="92">
        <v>1.9</v>
      </c>
      <c r="V33" s="71"/>
      <c r="W33" s="92">
        <v>1.9</v>
      </c>
      <c r="X33" s="47"/>
      <c r="Y33" s="47"/>
      <c r="Z33" s="47"/>
      <c r="AA33" s="71"/>
      <c r="AB33" s="9">
        <v>1.9</v>
      </c>
      <c r="AC33" s="78">
        <v>1.9</v>
      </c>
      <c r="AD33" s="47"/>
      <c r="AE33" s="71"/>
      <c r="AF33" s="10">
        <v>2</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1819</v>
      </c>
      <c r="K35" s="71"/>
      <c r="L35" s="90" t="s">
        <v>1819</v>
      </c>
      <c r="M35" s="71"/>
      <c r="N35" s="90" t="s">
        <v>1819</v>
      </c>
      <c r="O35" s="71"/>
      <c r="P35" s="90" t="s">
        <v>1819</v>
      </c>
      <c r="Q35" s="47"/>
      <c r="R35" s="71"/>
      <c r="S35" s="90" t="s">
        <v>1819</v>
      </c>
      <c r="T35" s="71"/>
      <c r="U35" s="90" t="s">
        <v>1819</v>
      </c>
      <c r="V35" s="71"/>
      <c r="W35" s="90" t="s">
        <v>1819</v>
      </c>
      <c r="X35" s="47"/>
      <c r="Y35" s="47"/>
      <c r="Z35" s="47"/>
      <c r="AA35" s="71"/>
      <c r="AB35" s="5" t="s">
        <v>1819</v>
      </c>
      <c r="AC35" s="75" t="s">
        <v>1819</v>
      </c>
      <c r="AD35" s="47"/>
      <c r="AE35" s="71"/>
      <c r="AF35" s="6" t="s">
        <v>1819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0.3</v>
      </c>
      <c r="K39" s="71"/>
      <c r="L39" s="89">
        <v>0.3</v>
      </c>
      <c r="M39" s="71"/>
      <c r="N39" s="89">
        <v>0.3</v>
      </c>
      <c r="O39" s="71"/>
      <c r="P39" s="89">
        <v>0.3</v>
      </c>
      <c r="Q39" s="47"/>
      <c r="R39" s="71"/>
      <c r="S39" s="89">
        <v>0.3</v>
      </c>
      <c r="T39" s="71"/>
      <c r="U39" s="89">
        <v>0.3</v>
      </c>
      <c r="V39" s="71"/>
      <c r="W39" s="89">
        <v>0.3</v>
      </c>
      <c r="X39" s="47"/>
      <c r="Y39" s="47"/>
      <c r="Z39" s="47"/>
      <c r="AA39" s="71"/>
      <c r="AB39" s="3">
        <v>0.3</v>
      </c>
      <c r="AC39" s="72">
        <v>0.3</v>
      </c>
      <c r="AD39" s="47"/>
      <c r="AE39" s="71"/>
      <c r="AF39" s="4">
        <v>0.3</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f7Uk4G6DJWe94Ctih0d91/yHZyqsUb9kqWGIAz37yNqbbUuor0VdibazOEqnqI8Fl5U6jZms3NwgWfaf8KSYA==" saltValue="gwnCSTu3GC7fUaeBIWyRo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63AF007-E277-474D-B162-23E523F5952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NOCL - North Cloncurry (66/11kV)</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1820</v>
      </c>
      <c r="J3" s="49"/>
      <c r="K3" s="49"/>
      <c r="L3" s="49"/>
      <c r="M3" s="49"/>
      <c r="N3" s="49"/>
      <c r="O3" s="49"/>
      <c r="P3" s="49"/>
      <c r="Q3" s="49"/>
      <c r="R3" s="49"/>
      <c r="S3" s="49"/>
      <c r="V3" s="51" t="s">
        <v>922</v>
      </c>
      <c r="W3" s="49"/>
      <c r="Y3" s="52" t="s">
        <v>1821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1822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1823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1824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47.7</v>
      </c>
      <c r="K26" s="71"/>
      <c r="L26" s="89">
        <v>47.7</v>
      </c>
      <c r="M26" s="71"/>
      <c r="N26" s="89">
        <v>47.7</v>
      </c>
      <c r="O26" s="71"/>
      <c r="P26" s="89">
        <v>47.7</v>
      </c>
      <c r="Q26" s="47"/>
      <c r="R26" s="71"/>
      <c r="S26" s="89">
        <v>47.7</v>
      </c>
      <c r="T26" s="71"/>
      <c r="U26" s="89">
        <v>53.1</v>
      </c>
      <c r="V26" s="71"/>
      <c r="W26" s="89">
        <v>53.1</v>
      </c>
      <c r="X26" s="47"/>
      <c r="Y26" s="47"/>
      <c r="Z26" s="47"/>
      <c r="AA26" s="71"/>
      <c r="AB26" s="3">
        <v>53.1</v>
      </c>
      <c r="AC26" s="72">
        <v>53.1</v>
      </c>
      <c r="AD26" s="47"/>
      <c r="AE26" s="71"/>
      <c r="AF26" s="4">
        <v>53.1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26</v>
      </c>
      <c r="K28" s="71"/>
      <c r="L28" s="89">
        <v>26.3</v>
      </c>
      <c r="M28" s="71"/>
      <c r="N28" s="89">
        <v>26.7</v>
      </c>
      <c r="O28" s="71"/>
      <c r="P28" s="89">
        <v>27.2</v>
      </c>
      <c r="Q28" s="47"/>
      <c r="R28" s="71"/>
      <c r="S28" s="89">
        <v>27.6</v>
      </c>
      <c r="T28" s="71"/>
      <c r="U28" s="89">
        <v>16.100000000000001</v>
      </c>
      <c r="V28" s="71"/>
      <c r="W28" s="89">
        <v>16.100000000000001</v>
      </c>
      <c r="X28" s="47"/>
      <c r="Y28" s="47"/>
      <c r="Z28" s="47"/>
      <c r="AA28" s="71"/>
      <c r="AB28" s="3">
        <v>16.3</v>
      </c>
      <c r="AC28" s="72">
        <v>16.600000000000001</v>
      </c>
      <c r="AD28" s="47"/>
      <c r="AE28" s="71"/>
      <c r="AF28" s="4">
        <v>16.899999999999999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0.996</v>
      </c>
      <c r="K31" s="71"/>
      <c r="L31" s="91">
        <v>0.996</v>
      </c>
      <c r="M31" s="71"/>
      <c r="N31" s="91">
        <v>0.996</v>
      </c>
      <c r="O31" s="71"/>
      <c r="P31" s="91">
        <v>0.996</v>
      </c>
      <c r="Q31" s="47"/>
      <c r="R31" s="71"/>
      <c r="S31" s="91">
        <v>0.996</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26.9</v>
      </c>
      <c r="K32" s="71"/>
      <c r="L32" s="89">
        <v>26.9</v>
      </c>
      <c r="M32" s="71"/>
      <c r="N32" s="89">
        <v>26.9</v>
      </c>
      <c r="O32" s="71"/>
      <c r="P32" s="89">
        <v>26.9</v>
      </c>
      <c r="Q32" s="47"/>
      <c r="R32" s="71"/>
      <c r="S32" s="89">
        <v>26.9</v>
      </c>
      <c r="T32" s="71"/>
      <c r="U32" s="89">
        <v>29.1</v>
      </c>
      <c r="V32" s="71"/>
      <c r="W32" s="89">
        <v>29.1</v>
      </c>
      <c r="X32" s="47"/>
      <c r="Y32" s="47"/>
      <c r="Z32" s="47"/>
      <c r="AA32" s="71"/>
      <c r="AB32" s="3">
        <v>29.1</v>
      </c>
      <c r="AC32" s="72">
        <v>29.1</v>
      </c>
      <c r="AD32" s="47"/>
      <c r="AE32" s="71"/>
      <c r="AF32" s="4">
        <v>29.1</v>
      </c>
    </row>
    <row r="33" spans="5:32" ht="13.15" customHeight="1" x14ac:dyDescent="0.25">
      <c r="E33" s="77" t="s">
        <v>46</v>
      </c>
      <c r="F33" s="47"/>
      <c r="G33" s="47"/>
      <c r="H33" s="47"/>
      <c r="I33" s="74"/>
      <c r="J33" s="92">
        <v>24.2</v>
      </c>
      <c r="K33" s="71"/>
      <c r="L33" s="92">
        <v>24.5</v>
      </c>
      <c r="M33" s="71"/>
      <c r="N33" s="92">
        <v>24.9</v>
      </c>
      <c r="O33" s="71"/>
      <c r="P33" s="92">
        <v>25.4</v>
      </c>
      <c r="Q33" s="47"/>
      <c r="R33" s="71"/>
      <c r="S33" s="92">
        <v>25.8</v>
      </c>
      <c r="T33" s="71"/>
      <c r="U33" s="92">
        <v>15.5</v>
      </c>
      <c r="V33" s="71"/>
      <c r="W33" s="92">
        <v>15.6</v>
      </c>
      <c r="X33" s="47"/>
      <c r="Y33" s="47"/>
      <c r="Z33" s="47"/>
      <c r="AA33" s="71"/>
      <c r="AB33" s="9">
        <v>15.8</v>
      </c>
      <c r="AC33" s="78">
        <v>16.100000000000001</v>
      </c>
      <c r="AD33" s="47"/>
      <c r="AE33" s="71"/>
      <c r="AF33" s="10">
        <v>16.3</v>
      </c>
    </row>
    <row r="34" spans="5:32" ht="20.25" customHeight="1" x14ac:dyDescent="0.25">
      <c r="E34" s="73" t="s">
        <v>940</v>
      </c>
      <c r="F34" s="47"/>
      <c r="G34" s="47"/>
      <c r="H34" s="47"/>
      <c r="I34" s="74"/>
      <c r="J34" s="90">
        <v>1.2</v>
      </c>
      <c r="K34" s="71"/>
      <c r="L34" s="90">
        <v>1.2</v>
      </c>
      <c r="M34" s="71"/>
      <c r="N34" s="90">
        <v>1.2</v>
      </c>
      <c r="O34" s="71"/>
      <c r="P34" s="90">
        <v>1.3</v>
      </c>
      <c r="Q34" s="47"/>
      <c r="R34" s="71"/>
      <c r="S34" s="90">
        <v>1.3</v>
      </c>
      <c r="T34" s="71"/>
      <c r="U34" s="90">
        <v>0.8</v>
      </c>
      <c r="V34" s="71"/>
      <c r="W34" s="90">
        <v>0.8</v>
      </c>
      <c r="X34" s="47"/>
      <c r="Y34" s="47"/>
      <c r="Z34" s="47"/>
      <c r="AA34" s="71"/>
      <c r="AB34" s="5">
        <v>0.8</v>
      </c>
      <c r="AC34" s="75">
        <v>0.8</v>
      </c>
      <c r="AD34" s="47"/>
      <c r="AE34" s="71"/>
      <c r="AF34" s="6">
        <v>0.8</v>
      </c>
    </row>
    <row r="35" spans="5:32" ht="20.25" customHeight="1" x14ac:dyDescent="0.25">
      <c r="E35" s="73" t="s">
        <v>941</v>
      </c>
      <c r="F35" s="47"/>
      <c r="G35" s="47"/>
      <c r="H35" s="47"/>
      <c r="I35" s="74"/>
      <c r="J35" s="90" t="s">
        <v>1825</v>
      </c>
      <c r="K35" s="71"/>
      <c r="L35" s="90" t="s">
        <v>1825</v>
      </c>
      <c r="M35" s="71"/>
      <c r="N35" s="90" t="s">
        <v>1825</v>
      </c>
      <c r="O35" s="71"/>
      <c r="P35" s="90" t="s">
        <v>1825</v>
      </c>
      <c r="Q35" s="47"/>
      <c r="R35" s="71"/>
      <c r="S35" s="90" t="s">
        <v>1825</v>
      </c>
      <c r="T35" s="71"/>
      <c r="U35" s="90" t="s">
        <v>1825</v>
      </c>
      <c r="V35" s="71"/>
      <c r="W35" s="90" t="s">
        <v>1825</v>
      </c>
      <c r="X35" s="47"/>
      <c r="Y35" s="47"/>
      <c r="Z35" s="47"/>
      <c r="AA35" s="71"/>
      <c r="AB35" s="5" t="s">
        <v>1825</v>
      </c>
      <c r="AC35" s="75" t="s">
        <v>1825</v>
      </c>
      <c r="AD35" s="47"/>
      <c r="AE35" s="71"/>
      <c r="AF35" s="6" t="s">
        <v>1825</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NELLcS82G/IlFF/expull45A9b1QZ4/G8QVfOxG0h7UZjXbT6kJ9Sed2UUYA4j6MlFUY6c2oNsxdUEPF4dTl6A==" saltValue="YqEkR7v1cXY7b351vhHab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6938CA7-BCC4-49B5-A093-FEAB6F1A92E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NOMA - North Mackay (33/11kV)</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1826</v>
      </c>
      <c r="J3" s="49"/>
      <c r="K3" s="49"/>
      <c r="L3" s="49"/>
      <c r="M3" s="49"/>
      <c r="N3" s="49"/>
      <c r="O3" s="49"/>
      <c r="P3" s="49"/>
      <c r="Q3" s="49"/>
      <c r="R3" s="49"/>
      <c r="S3" s="49"/>
      <c r="V3" s="51" t="s">
        <v>922</v>
      </c>
      <c r="W3" s="49"/>
      <c r="Y3" s="52" t="s">
        <v>1277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1827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1397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1828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1829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10.199999999999999</v>
      </c>
      <c r="K26" s="71"/>
      <c r="L26" s="89">
        <v>10.199999999999999</v>
      </c>
      <c r="M26" s="71"/>
      <c r="N26" s="89">
        <v>10.199999999999999</v>
      </c>
      <c r="O26" s="71"/>
      <c r="P26" s="89">
        <v>10.199999999999999</v>
      </c>
      <c r="Q26" s="47"/>
      <c r="R26" s="71"/>
      <c r="S26" s="89">
        <v>10.199999999999999</v>
      </c>
      <c r="T26" s="71"/>
      <c r="U26" s="89">
        <v>10.199999999999999</v>
      </c>
      <c r="V26" s="71"/>
      <c r="W26" s="89">
        <v>10.199999999999999</v>
      </c>
      <c r="X26" s="47"/>
      <c r="Y26" s="47"/>
      <c r="Z26" s="47"/>
      <c r="AA26" s="71"/>
      <c r="AB26" s="3">
        <v>10.199999999999999</v>
      </c>
      <c r="AC26" s="72">
        <v>10.199999999999999</v>
      </c>
      <c r="AD26" s="47"/>
      <c r="AE26" s="71"/>
      <c r="AF26" s="4">
        <v>10.199999999999999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4.8</v>
      </c>
      <c r="K28" s="71"/>
      <c r="L28" s="89">
        <v>4.8</v>
      </c>
      <c r="M28" s="71"/>
      <c r="N28" s="89">
        <v>4.8</v>
      </c>
      <c r="O28" s="71"/>
      <c r="P28" s="89">
        <v>4.8</v>
      </c>
      <c r="Q28" s="47"/>
      <c r="R28" s="71"/>
      <c r="S28" s="89">
        <v>4.9000000000000004</v>
      </c>
      <c r="T28" s="71"/>
      <c r="U28" s="89">
        <v>3.7</v>
      </c>
      <c r="V28" s="71"/>
      <c r="W28" s="89">
        <v>3.6</v>
      </c>
      <c r="X28" s="47"/>
      <c r="Y28" s="47"/>
      <c r="Z28" s="47"/>
      <c r="AA28" s="71"/>
      <c r="AB28" s="3">
        <v>3.6</v>
      </c>
      <c r="AC28" s="72">
        <v>3.6</v>
      </c>
      <c r="AD28" s="47"/>
      <c r="AE28" s="71"/>
      <c r="AF28" s="4">
        <v>3.7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0.99199999999999999</v>
      </c>
      <c r="K31" s="71"/>
      <c r="L31" s="91">
        <v>0.99199999999999999</v>
      </c>
      <c r="M31" s="71"/>
      <c r="N31" s="91">
        <v>0.99199999999999999</v>
      </c>
      <c r="O31" s="71"/>
      <c r="P31" s="91">
        <v>0.99199999999999999</v>
      </c>
      <c r="Q31" s="47"/>
      <c r="R31" s="71"/>
      <c r="S31" s="91">
        <v>0.99199999999999999</v>
      </c>
      <c r="T31" s="71"/>
      <c r="U31" s="91">
        <v>0.92900000000000005</v>
      </c>
      <c r="V31" s="71"/>
      <c r="W31" s="91">
        <v>0.92900000000000005</v>
      </c>
      <c r="X31" s="47"/>
      <c r="Y31" s="47"/>
      <c r="Z31" s="47"/>
      <c r="AA31" s="71"/>
      <c r="AB31" s="7">
        <v>0.92900000000000005</v>
      </c>
      <c r="AC31" s="76">
        <v>0.92900000000000005</v>
      </c>
      <c r="AD31" s="47"/>
      <c r="AE31" s="71"/>
      <c r="AF31" s="8">
        <v>0.92900000000000005</v>
      </c>
    </row>
    <row r="32" spans="4:32" ht="13.15" customHeight="1" x14ac:dyDescent="0.25">
      <c r="E32" s="73" t="s">
        <v>42</v>
      </c>
      <c r="F32" s="47"/>
      <c r="G32" s="47"/>
      <c r="H32" s="47"/>
      <c r="I32" s="74"/>
      <c r="J32" s="89">
        <v>5.2</v>
      </c>
      <c r="K32" s="71"/>
      <c r="L32" s="89">
        <v>5.2</v>
      </c>
      <c r="M32" s="71"/>
      <c r="N32" s="89">
        <v>5.2</v>
      </c>
      <c r="O32" s="71"/>
      <c r="P32" s="89">
        <v>5.2</v>
      </c>
      <c r="Q32" s="47"/>
      <c r="R32" s="71"/>
      <c r="S32" s="89">
        <v>5.2</v>
      </c>
      <c r="T32" s="71"/>
      <c r="U32" s="89">
        <v>5.8</v>
      </c>
      <c r="V32" s="71"/>
      <c r="W32" s="89">
        <v>5.8</v>
      </c>
      <c r="X32" s="47"/>
      <c r="Y32" s="47"/>
      <c r="Z32" s="47"/>
      <c r="AA32" s="71"/>
      <c r="AB32" s="3">
        <v>5.8</v>
      </c>
      <c r="AC32" s="72">
        <v>5.8</v>
      </c>
      <c r="AD32" s="47"/>
      <c r="AE32" s="71"/>
      <c r="AF32" s="4">
        <v>5.8</v>
      </c>
    </row>
    <row r="33" spans="5:32" ht="13.15" customHeight="1" x14ac:dyDescent="0.25">
      <c r="E33" s="77" t="s">
        <v>46</v>
      </c>
      <c r="F33" s="47"/>
      <c r="G33" s="47"/>
      <c r="H33" s="47"/>
      <c r="I33" s="74"/>
      <c r="J33" s="92">
        <v>4.5999999999999996</v>
      </c>
      <c r="K33" s="71"/>
      <c r="L33" s="92">
        <v>4.5</v>
      </c>
      <c r="M33" s="71"/>
      <c r="N33" s="92">
        <v>4.5999999999999996</v>
      </c>
      <c r="O33" s="71"/>
      <c r="P33" s="92">
        <v>4.5999999999999996</v>
      </c>
      <c r="Q33" s="47"/>
      <c r="R33" s="71"/>
      <c r="S33" s="92">
        <v>4.5999999999999996</v>
      </c>
      <c r="T33" s="71"/>
      <c r="U33" s="92">
        <v>3.5</v>
      </c>
      <c r="V33" s="71"/>
      <c r="W33" s="92">
        <v>3.5</v>
      </c>
      <c r="X33" s="47"/>
      <c r="Y33" s="47"/>
      <c r="Z33" s="47"/>
      <c r="AA33" s="71"/>
      <c r="AB33" s="9">
        <v>3.4</v>
      </c>
      <c r="AC33" s="78">
        <v>3.5</v>
      </c>
      <c r="AD33" s="47"/>
      <c r="AE33" s="71"/>
      <c r="AF33" s="10">
        <v>3.5</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1149</v>
      </c>
      <c r="K35" s="71"/>
      <c r="L35" s="90" t="s">
        <v>1149</v>
      </c>
      <c r="M35" s="71"/>
      <c r="N35" s="90" t="s">
        <v>1149</v>
      </c>
      <c r="O35" s="71"/>
      <c r="P35" s="90" t="s">
        <v>1149</v>
      </c>
      <c r="Q35" s="47"/>
      <c r="R35" s="71"/>
      <c r="S35" s="90" t="s">
        <v>1149</v>
      </c>
      <c r="T35" s="71"/>
      <c r="U35" s="90" t="s">
        <v>1149</v>
      </c>
      <c r="V35" s="71"/>
      <c r="W35" s="90" t="s">
        <v>1149</v>
      </c>
      <c r="X35" s="47"/>
      <c r="Y35" s="47"/>
      <c r="Z35" s="47"/>
      <c r="AA35" s="71"/>
      <c r="AB35" s="5" t="s">
        <v>1149</v>
      </c>
      <c r="AC35" s="75" t="s">
        <v>1149</v>
      </c>
      <c r="AD35" s="47"/>
      <c r="AE35" s="71"/>
      <c r="AF35" s="6" t="s">
        <v>1149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1.3</v>
      </c>
      <c r="K40" s="71"/>
      <c r="L40" s="89">
        <v>1.3</v>
      </c>
      <c r="M40" s="71"/>
      <c r="N40" s="89">
        <v>1.3</v>
      </c>
      <c r="O40" s="71"/>
      <c r="P40" s="89">
        <v>1.3</v>
      </c>
      <c r="Q40" s="47"/>
      <c r="R40" s="71"/>
      <c r="S40" s="89">
        <v>1.3</v>
      </c>
      <c r="T40" s="71"/>
      <c r="U40" s="89">
        <v>1.3</v>
      </c>
      <c r="V40" s="71"/>
      <c r="W40" s="89">
        <v>1.3</v>
      </c>
      <c r="X40" s="47"/>
      <c r="Y40" s="47"/>
      <c r="Z40" s="47"/>
      <c r="AA40" s="71"/>
      <c r="AB40" s="3">
        <v>1.3</v>
      </c>
      <c r="AC40" s="72">
        <v>1.3</v>
      </c>
      <c r="AD40" s="47"/>
      <c r="AE40" s="71"/>
      <c r="AF40" s="4">
        <v>1.3</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1.29999995231628</v>
      </c>
      <c r="K42" s="71"/>
      <c r="L42" s="89">
        <v>1.29999995231628</v>
      </c>
      <c r="M42" s="71"/>
      <c r="N42" s="89">
        <v>1.29999995231628</v>
      </c>
      <c r="O42" s="71"/>
      <c r="P42" s="89">
        <v>1.29999995231628</v>
      </c>
      <c r="Q42" s="47"/>
      <c r="R42" s="71"/>
      <c r="S42" s="89">
        <v>1.29999995231628</v>
      </c>
      <c r="T42" s="71"/>
      <c r="U42" s="89">
        <v>1.29999995231628</v>
      </c>
      <c r="V42" s="71"/>
      <c r="W42" s="89">
        <v>1.29999995231628</v>
      </c>
      <c r="X42" s="47"/>
      <c r="Y42" s="47"/>
      <c r="Z42" s="47"/>
      <c r="AA42" s="71"/>
      <c r="AB42" s="3">
        <v>1.29999995231628</v>
      </c>
      <c r="AC42" s="72">
        <v>1.29999995231628</v>
      </c>
      <c r="AD42" s="47"/>
      <c r="AE42" s="71"/>
      <c r="AF42" s="4">
        <v>1.29999995231628</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6JgDi7glNCi/+RilZKmpgFxihfUeJFHM/0uYxpah1J6j7UJbRk8SfEjHNPtzHspBwg2yP2wReE2Ir5mTqJUSDQ==" saltValue="cbrAy4moamFAxUj8whfZD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1331942-B81A-49D3-9AF1-7F8F4B5A178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NORM - Normanton (66/22kV)</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1830</v>
      </c>
      <c r="J3" s="49"/>
      <c r="K3" s="49"/>
      <c r="L3" s="49"/>
      <c r="M3" s="49"/>
      <c r="N3" s="49"/>
      <c r="O3" s="49"/>
      <c r="P3" s="49"/>
      <c r="Q3" s="49"/>
      <c r="R3" s="49"/>
      <c r="S3" s="49"/>
      <c r="V3" s="51" t="s">
        <v>922</v>
      </c>
      <c r="W3" s="49"/>
      <c r="Y3" s="52" t="s">
        <v>1090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1831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1832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1833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22</v>
      </c>
      <c r="K26" s="71"/>
      <c r="L26" s="89">
        <v>22</v>
      </c>
      <c r="M26" s="71"/>
      <c r="N26" s="89">
        <v>22</v>
      </c>
      <c r="O26" s="71"/>
      <c r="P26" s="89">
        <v>22</v>
      </c>
      <c r="Q26" s="47"/>
      <c r="R26" s="71"/>
      <c r="S26" s="89">
        <v>22</v>
      </c>
      <c r="T26" s="71"/>
      <c r="U26" s="89">
        <v>22</v>
      </c>
      <c r="V26" s="71"/>
      <c r="W26" s="89">
        <v>22</v>
      </c>
      <c r="X26" s="47"/>
      <c r="Y26" s="47"/>
      <c r="Z26" s="47"/>
      <c r="AA26" s="71"/>
      <c r="AB26" s="3">
        <v>22</v>
      </c>
      <c r="AC26" s="72">
        <v>22</v>
      </c>
      <c r="AD26" s="47"/>
      <c r="AE26" s="71"/>
      <c r="AF26" s="4">
        <v>22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2.2000000000000002</v>
      </c>
      <c r="K28" s="71"/>
      <c r="L28" s="89">
        <v>2.2000000000000002</v>
      </c>
      <c r="M28" s="71"/>
      <c r="N28" s="89">
        <v>2.2000000000000002</v>
      </c>
      <c r="O28" s="71"/>
      <c r="P28" s="89">
        <v>2.2000000000000002</v>
      </c>
      <c r="Q28" s="47"/>
      <c r="R28" s="71"/>
      <c r="S28" s="89">
        <v>2.2000000000000002</v>
      </c>
      <c r="T28" s="71"/>
      <c r="U28" s="89">
        <v>0.9</v>
      </c>
      <c r="V28" s="71"/>
      <c r="W28" s="89">
        <v>0.9</v>
      </c>
      <c r="X28" s="47"/>
      <c r="Y28" s="47"/>
      <c r="Z28" s="47"/>
      <c r="AA28" s="71"/>
      <c r="AB28" s="3">
        <v>0.9</v>
      </c>
      <c r="AC28" s="72">
        <v>0.9</v>
      </c>
      <c r="AD28" s="47"/>
      <c r="AE28" s="71"/>
      <c r="AF28" s="4">
        <v>0.9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0.88400000000000001</v>
      </c>
      <c r="K31" s="71"/>
      <c r="L31" s="91">
        <v>0.88400000000000001</v>
      </c>
      <c r="M31" s="71"/>
      <c r="N31" s="91">
        <v>0.88400000000000001</v>
      </c>
      <c r="O31" s="71"/>
      <c r="P31" s="91">
        <v>0.873</v>
      </c>
      <c r="Q31" s="47"/>
      <c r="R31" s="71"/>
      <c r="S31" s="91">
        <v>0.873</v>
      </c>
      <c r="T31" s="71"/>
      <c r="U31" s="91">
        <v>0.91800000000000004</v>
      </c>
      <c r="V31" s="71"/>
      <c r="W31" s="91">
        <v>0.91800000000000004</v>
      </c>
      <c r="X31" s="47"/>
      <c r="Y31" s="47"/>
      <c r="Z31" s="47"/>
      <c r="AA31" s="71"/>
      <c r="AB31" s="7">
        <v>0.91800000000000004</v>
      </c>
      <c r="AC31" s="76">
        <v>0.91800000000000004</v>
      </c>
      <c r="AD31" s="47"/>
      <c r="AE31" s="71"/>
      <c r="AF31" s="8">
        <v>0.91800000000000004</v>
      </c>
    </row>
    <row r="32" spans="4:32" ht="13.15" customHeight="1" x14ac:dyDescent="0.25">
      <c r="E32" s="73" t="s">
        <v>42</v>
      </c>
      <c r="F32" s="47"/>
      <c r="G32" s="47"/>
      <c r="H32" s="47"/>
      <c r="I32" s="74"/>
      <c r="J32" s="89">
        <v>11.5</v>
      </c>
      <c r="K32" s="71"/>
      <c r="L32" s="89">
        <v>11.5</v>
      </c>
      <c r="M32" s="71"/>
      <c r="N32" s="89">
        <v>11.5</v>
      </c>
      <c r="O32" s="71"/>
      <c r="P32" s="89">
        <v>11.5</v>
      </c>
      <c r="Q32" s="47"/>
      <c r="R32" s="71"/>
      <c r="S32" s="89">
        <v>11.5</v>
      </c>
      <c r="T32" s="71"/>
      <c r="U32" s="89">
        <v>13</v>
      </c>
      <c r="V32" s="71"/>
      <c r="W32" s="89">
        <v>13</v>
      </c>
      <c r="X32" s="47"/>
      <c r="Y32" s="47"/>
      <c r="Z32" s="47"/>
      <c r="AA32" s="71"/>
      <c r="AB32" s="3">
        <v>13</v>
      </c>
      <c r="AC32" s="72">
        <v>13</v>
      </c>
      <c r="AD32" s="47"/>
      <c r="AE32" s="71"/>
      <c r="AF32" s="4">
        <v>13</v>
      </c>
    </row>
    <row r="33" spans="5:32" ht="13.15" customHeight="1" x14ac:dyDescent="0.25">
      <c r="E33" s="77" t="s">
        <v>46</v>
      </c>
      <c r="F33" s="47"/>
      <c r="G33" s="47"/>
      <c r="H33" s="47"/>
      <c r="I33" s="74"/>
      <c r="J33" s="92">
        <v>2.2000000000000002</v>
      </c>
      <c r="K33" s="71"/>
      <c r="L33" s="92">
        <v>2.2000000000000002</v>
      </c>
      <c r="M33" s="71"/>
      <c r="N33" s="92">
        <v>2.2000000000000002</v>
      </c>
      <c r="O33" s="71"/>
      <c r="P33" s="92">
        <v>2.2000000000000002</v>
      </c>
      <c r="Q33" s="47"/>
      <c r="R33" s="71"/>
      <c r="S33" s="92">
        <v>2.2000000000000002</v>
      </c>
      <c r="T33" s="71"/>
      <c r="U33" s="92">
        <v>0.8</v>
      </c>
      <c r="V33" s="71"/>
      <c r="W33" s="92">
        <v>0.8</v>
      </c>
      <c r="X33" s="47"/>
      <c r="Y33" s="47"/>
      <c r="Z33" s="47"/>
      <c r="AA33" s="71"/>
      <c r="AB33" s="9">
        <v>0.8</v>
      </c>
      <c r="AC33" s="78">
        <v>0.8</v>
      </c>
      <c r="AD33" s="47"/>
      <c r="AE33" s="71"/>
      <c r="AF33" s="10">
        <v>0.8</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1179</v>
      </c>
      <c r="K35" s="71"/>
      <c r="L35" s="90" t="s">
        <v>1179</v>
      </c>
      <c r="M35" s="71"/>
      <c r="N35" s="90" t="s">
        <v>1179</v>
      </c>
      <c r="O35" s="71"/>
      <c r="P35" s="90" t="s">
        <v>1179</v>
      </c>
      <c r="Q35" s="47"/>
      <c r="R35" s="71"/>
      <c r="S35" s="90" t="s">
        <v>1179</v>
      </c>
      <c r="T35" s="71"/>
      <c r="U35" s="90" t="s">
        <v>1179</v>
      </c>
      <c r="V35" s="71"/>
      <c r="W35" s="90" t="s">
        <v>1179</v>
      </c>
      <c r="X35" s="47"/>
      <c r="Y35" s="47"/>
      <c r="Z35" s="47"/>
      <c r="AA35" s="71"/>
      <c r="AB35" s="5" t="s">
        <v>1179</v>
      </c>
      <c r="AC35" s="75" t="s">
        <v>1179</v>
      </c>
      <c r="AD35" s="47"/>
      <c r="AE35" s="71"/>
      <c r="AF35" s="6" t="s">
        <v>1179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FGL4NRe6FeBhh6MqCCVR7lGkDSHlHNuk8UBhIhQkCUxdTqB4RXMzm1V0XeyjuNsObSV6miftxv8GRRCw/e8Q==" saltValue="NpDQIG2DWbAkrQlw+Atcq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F890847-0BAB-4839-AAE3-71756E6178D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NORW - Norwin (33/11kV)</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1834</v>
      </c>
      <c r="J3" s="49"/>
      <c r="K3" s="49"/>
      <c r="L3" s="49"/>
      <c r="M3" s="49"/>
      <c r="N3" s="49"/>
      <c r="O3" s="49"/>
      <c r="P3" s="49"/>
      <c r="Q3" s="49"/>
      <c r="R3" s="49"/>
      <c r="S3" s="49"/>
      <c r="V3" s="51" t="s">
        <v>922</v>
      </c>
      <c r="W3" s="49"/>
      <c r="Y3" s="52" t="s">
        <v>1155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1835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1836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1837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31.1</v>
      </c>
      <c r="K26" s="71"/>
      <c r="L26" s="89">
        <v>31.1</v>
      </c>
      <c r="M26" s="71"/>
      <c r="N26" s="89">
        <v>31.1</v>
      </c>
      <c r="O26" s="71"/>
      <c r="P26" s="89">
        <v>31.1</v>
      </c>
      <c r="Q26" s="47"/>
      <c r="R26" s="71"/>
      <c r="S26" s="89">
        <v>31.1</v>
      </c>
      <c r="T26" s="71"/>
      <c r="U26" s="89">
        <v>34.5</v>
      </c>
      <c r="V26" s="71"/>
      <c r="W26" s="89">
        <v>34.5</v>
      </c>
      <c r="X26" s="47"/>
      <c r="Y26" s="47"/>
      <c r="Z26" s="47"/>
      <c r="AA26" s="71"/>
      <c r="AB26" s="3">
        <v>34.5</v>
      </c>
      <c r="AC26" s="72">
        <v>34.5</v>
      </c>
      <c r="AD26" s="47"/>
      <c r="AE26" s="71"/>
      <c r="AF26" s="4">
        <v>34.5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19.100000000000001</v>
      </c>
      <c r="K28" s="71"/>
      <c r="L28" s="89">
        <v>19</v>
      </c>
      <c r="M28" s="71"/>
      <c r="N28" s="89">
        <v>19</v>
      </c>
      <c r="O28" s="71"/>
      <c r="P28" s="89">
        <v>19</v>
      </c>
      <c r="Q28" s="47"/>
      <c r="R28" s="71"/>
      <c r="S28" s="89">
        <v>19.100000000000001</v>
      </c>
      <c r="T28" s="71"/>
      <c r="U28" s="89">
        <v>20.3</v>
      </c>
      <c r="V28" s="71"/>
      <c r="W28" s="89">
        <v>20.100000000000001</v>
      </c>
      <c r="X28" s="47"/>
      <c r="Y28" s="47"/>
      <c r="Z28" s="47"/>
      <c r="AA28" s="71"/>
      <c r="AB28" s="3">
        <v>19.899999999999999</v>
      </c>
      <c r="AC28" s="72">
        <v>19.899999999999999</v>
      </c>
      <c r="AD28" s="47"/>
      <c r="AE28" s="71"/>
      <c r="AF28" s="4">
        <v>20</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0.88300000000000001</v>
      </c>
      <c r="K31" s="71"/>
      <c r="L31" s="91">
        <v>0.88300000000000001</v>
      </c>
      <c r="M31" s="71"/>
      <c r="N31" s="91">
        <v>0.88300000000000001</v>
      </c>
      <c r="O31" s="71"/>
      <c r="P31" s="91">
        <v>0.88300000000000001</v>
      </c>
      <c r="Q31" s="47"/>
      <c r="R31" s="71"/>
      <c r="S31" s="91">
        <v>0.88300000000000001</v>
      </c>
      <c r="T31" s="71"/>
      <c r="U31" s="91">
        <v>0.94</v>
      </c>
      <c r="V31" s="71"/>
      <c r="W31" s="91">
        <v>0.94</v>
      </c>
      <c r="X31" s="47"/>
      <c r="Y31" s="47"/>
      <c r="Z31" s="47"/>
      <c r="AA31" s="71"/>
      <c r="AB31" s="7">
        <v>0.94</v>
      </c>
      <c r="AC31" s="76">
        <v>0.94</v>
      </c>
      <c r="AD31" s="47"/>
      <c r="AE31" s="71"/>
      <c r="AF31" s="8">
        <v>0.94</v>
      </c>
    </row>
    <row r="32" spans="4:32" ht="13.15" customHeight="1" x14ac:dyDescent="0.25">
      <c r="E32" s="73" t="s">
        <v>42</v>
      </c>
      <c r="F32" s="47"/>
      <c r="G32" s="47"/>
      <c r="H32" s="47"/>
      <c r="I32" s="74"/>
      <c r="J32" s="89">
        <v>23.6</v>
      </c>
      <c r="K32" s="71"/>
      <c r="L32" s="89">
        <v>23.6</v>
      </c>
      <c r="M32" s="71"/>
      <c r="N32" s="89">
        <v>23.6</v>
      </c>
      <c r="O32" s="71"/>
      <c r="P32" s="89">
        <v>23.6</v>
      </c>
      <c r="Q32" s="47"/>
      <c r="R32" s="71"/>
      <c r="S32" s="89">
        <v>23.6</v>
      </c>
      <c r="T32" s="71"/>
      <c r="U32" s="89">
        <v>26.5</v>
      </c>
      <c r="V32" s="71"/>
      <c r="W32" s="89">
        <v>26.5</v>
      </c>
      <c r="X32" s="47"/>
      <c r="Y32" s="47"/>
      <c r="Z32" s="47"/>
      <c r="AA32" s="71"/>
      <c r="AB32" s="3">
        <v>26.5</v>
      </c>
      <c r="AC32" s="72">
        <v>26.5</v>
      </c>
      <c r="AD32" s="47"/>
      <c r="AE32" s="71"/>
      <c r="AF32" s="4">
        <v>26.5</v>
      </c>
    </row>
    <row r="33" spans="5:32" ht="13.15" customHeight="1" x14ac:dyDescent="0.25">
      <c r="E33" s="77" t="s">
        <v>46</v>
      </c>
      <c r="F33" s="47"/>
      <c r="G33" s="47"/>
      <c r="H33" s="47"/>
      <c r="I33" s="74"/>
      <c r="J33" s="92">
        <v>18.100000000000001</v>
      </c>
      <c r="K33" s="71"/>
      <c r="L33" s="92">
        <v>18</v>
      </c>
      <c r="M33" s="71"/>
      <c r="N33" s="92">
        <v>18</v>
      </c>
      <c r="O33" s="71"/>
      <c r="P33" s="92">
        <v>18</v>
      </c>
      <c r="Q33" s="47"/>
      <c r="R33" s="71"/>
      <c r="S33" s="92">
        <v>18.100000000000001</v>
      </c>
      <c r="T33" s="71"/>
      <c r="U33" s="92">
        <v>18.7</v>
      </c>
      <c r="V33" s="71"/>
      <c r="W33" s="92">
        <v>18.5</v>
      </c>
      <c r="X33" s="47"/>
      <c r="Y33" s="47"/>
      <c r="Z33" s="47"/>
      <c r="AA33" s="71"/>
      <c r="AB33" s="9">
        <v>18.399999999999999</v>
      </c>
      <c r="AC33" s="78">
        <v>18.399999999999999</v>
      </c>
      <c r="AD33" s="47"/>
      <c r="AE33" s="71"/>
      <c r="AF33" s="10">
        <v>18.399999999999999</v>
      </c>
    </row>
    <row r="34" spans="5:32" ht="20.25" customHeight="1" x14ac:dyDescent="0.25">
      <c r="E34" s="73" t="s">
        <v>940</v>
      </c>
      <c r="F34" s="47"/>
      <c r="G34" s="47"/>
      <c r="H34" s="47"/>
      <c r="I34" s="74"/>
      <c r="J34" s="90">
        <v>0.9</v>
      </c>
      <c r="K34" s="71"/>
      <c r="L34" s="90">
        <v>0.9</v>
      </c>
      <c r="M34" s="71"/>
      <c r="N34" s="90">
        <v>0.9</v>
      </c>
      <c r="O34" s="71"/>
      <c r="P34" s="90">
        <v>0.9</v>
      </c>
      <c r="Q34" s="47"/>
      <c r="R34" s="71"/>
      <c r="S34" s="90">
        <v>0.9</v>
      </c>
      <c r="T34" s="71"/>
      <c r="U34" s="90">
        <v>0.9</v>
      </c>
      <c r="V34" s="71"/>
      <c r="W34" s="90">
        <v>0.9</v>
      </c>
      <c r="X34" s="47"/>
      <c r="Y34" s="47"/>
      <c r="Z34" s="47"/>
      <c r="AA34" s="71"/>
      <c r="AB34" s="5">
        <v>0.9</v>
      </c>
      <c r="AC34" s="75">
        <v>0.9</v>
      </c>
      <c r="AD34" s="47"/>
      <c r="AE34" s="71"/>
      <c r="AF34" s="6">
        <v>0.9</v>
      </c>
    </row>
    <row r="35" spans="5:32" ht="20.25" customHeight="1" x14ac:dyDescent="0.25">
      <c r="E35" s="73" t="s">
        <v>941</v>
      </c>
      <c r="F35" s="47"/>
      <c r="G35" s="47"/>
      <c r="H35" s="47"/>
      <c r="I35" s="74"/>
      <c r="J35" s="90" t="s">
        <v>1437</v>
      </c>
      <c r="K35" s="71"/>
      <c r="L35" s="90" t="s">
        <v>1437</v>
      </c>
      <c r="M35" s="71"/>
      <c r="N35" s="90" t="s">
        <v>1437</v>
      </c>
      <c r="O35" s="71"/>
      <c r="P35" s="90" t="s">
        <v>1437</v>
      </c>
      <c r="Q35" s="47"/>
      <c r="R35" s="71"/>
      <c r="S35" s="90" t="s">
        <v>1437</v>
      </c>
      <c r="T35" s="71"/>
      <c r="U35" s="90" t="s">
        <v>1437</v>
      </c>
      <c r="V35" s="71"/>
      <c r="W35" s="90" t="s">
        <v>1437</v>
      </c>
      <c r="X35" s="47"/>
      <c r="Y35" s="47"/>
      <c r="Z35" s="47"/>
      <c r="AA35" s="71"/>
      <c r="AB35" s="5" t="s">
        <v>1437</v>
      </c>
      <c r="AC35" s="75" t="s">
        <v>1437</v>
      </c>
      <c r="AD35" s="47"/>
      <c r="AE35" s="71"/>
      <c r="AF35" s="6" t="s">
        <v>1437</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pmbZ+eUKjKYQB8LG73BE1zJqGDDsr2UA7YCRooA/FqBhulS0L6fd+gdxXLveNH3DuH2heeykg+ZpVXnKrlnKCA==" saltValue="6FoHf8VGgf+tyNFh9a6et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3A707FA-FCDC-4603-929F-B2BAA624DD9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NOST - North Street (33/11kV)</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1838</v>
      </c>
      <c r="J3" s="49"/>
      <c r="K3" s="49"/>
      <c r="L3" s="49"/>
      <c r="M3" s="49"/>
      <c r="N3" s="49"/>
      <c r="O3" s="49"/>
      <c r="P3" s="49"/>
      <c r="Q3" s="49"/>
      <c r="R3" s="49"/>
      <c r="S3" s="49"/>
      <c r="V3" s="51" t="s">
        <v>922</v>
      </c>
      <c r="W3" s="49"/>
      <c r="Y3" s="52" t="s">
        <v>1839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1840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1841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1842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49.7</v>
      </c>
      <c r="K26" s="71"/>
      <c r="L26" s="89">
        <v>49.7</v>
      </c>
      <c r="M26" s="71"/>
      <c r="N26" s="89">
        <v>49.7</v>
      </c>
      <c r="O26" s="71"/>
      <c r="P26" s="89">
        <v>49.7</v>
      </c>
      <c r="Q26" s="47"/>
      <c r="R26" s="71"/>
      <c r="S26" s="89">
        <v>49.7</v>
      </c>
      <c r="T26" s="71"/>
      <c r="U26" s="89">
        <v>56.3</v>
      </c>
      <c r="V26" s="71"/>
      <c r="W26" s="89">
        <v>56.3</v>
      </c>
      <c r="X26" s="47"/>
      <c r="Y26" s="47"/>
      <c r="Z26" s="47"/>
      <c r="AA26" s="71"/>
      <c r="AB26" s="3">
        <v>56.3</v>
      </c>
      <c r="AC26" s="72">
        <v>56.3</v>
      </c>
      <c r="AD26" s="47"/>
      <c r="AE26" s="71"/>
      <c r="AF26" s="4">
        <v>56.3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18.899999999999999</v>
      </c>
      <c r="K28" s="71"/>
      <c r="L28" s="89">
        <v>18.5</v>
      </c>
      <c r="M28" s="71"/>
      <c r="N28" s="89">
        <v>18.7</v>
      </c>
      <c r="O28" s="71"/>
      <c r="P28" s="89">
        <v>18.8</v>
      </c>
      <c r="Q28" s="47"/>
      <c r="R28" s="71"/>
      <c r="S28" s="89">
        <v>19</v>
      </c>
      <c r="T28" s="71"/>
      <c r="U28" s="89">
        <v>17.3</v>
      </c>
      <c r="V28" s="71"/>
      <c r="W28" s="89">
        <v>16.8</v>
      </c>
      <c r="X28" s="47"/>
      <c r="Y28" s="47"/>
      <c r="Z28" s="47"/>
      <c r="AA28" s="71"/>
      <c r="AB28" s="3">
        <v>16.5</v>
      </c>
      <c r="AC28" s="72">
        <v>16.600000000000001</v>
      </c>
      <c r="AD28" s="47"/>
      <c r="AE28" s="71"/>
      <c r="AF28" s="4">
        <v>16.8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0.96199999999999997</v>
      </c>
      <c r="K31" s="71"/>
      <c r="L31" s="91">
        <v>0.96199999999999997</v>
      </c>
      <c r="M31" s="71"/>
      <c r="N31" s="91">
        <v>0.96199999999999997</v>
      </c>
      <c r="O31" s="71"/>
      <c r="P31" s="91">
        <v>0.96199999999999997</v>
      </c>
      <c r="Q31" s="47"/>
      <c r="R31" s="71"/>
      <c r="S31" s="91">
        <v>0.96199999999999997</v>
      </c>
      <c r="T31" s="71"/>
      <c r="U31" s="91">
        <v>0.97</v>
      </c>
      <c r="V31" s="71"/>
      <c r="W31" s="91">
        <v>0.97</v>
      </c>
      <c r="X31" s="47"/>
      <c r="Y31" s="47"/>
      <c r="Z31" s="47"/>
      <c r="AA31" s="71"/>
      <c r="AB31" s="7">
        <v>0.97</v>
      </c>
      <c r="AC31" s="76">
        <v>0.97</v>
      </c>
      <c r="AD31" s="47"/>
      <c r="AE31" s="71"/>
      <c r="AF31" s="8">
        <v>0.97</v>
      </c>
    </row>
    <row r="32" spans="4:32" ht="13.15" customHeight="1" x14ac:dyDescent="0.25">
      <c r="E32" s="73" t="s">
        <v>42</v>
      </c>
      <c r="F32" s="47"/>
      <c r="G32" s="47"/>
      <c r="H32" s="47"/>
      <c r="I32" s="74"/>
      <c r="J32" s="89">
        <v>28.4</v>
      </c>
      <c r="K32" s="71"/>
      <c r="L32" s="89">
        <v>28.4</v>
      </c>
      <c r="M32" s="71"/>
      <c r="N32" s="89">
        <v>28.4</v>
      </c>
      <c r="O32" s="71"/>
      <c r="P32" s="89">
        <v>28.4</v>
      </c>
      <c r="Q32" s="47"/>
      <c r="R32" s="71"/>
      <c r="S32" s="89">
        <v>28.4</v>
      </c>
      <c r="T32" s="71"/>
      <c r="U32" s="89">
        <v>32.299999999999997</v>
      </c>
      <c r="V32" s="71"/>
      <c r="W32" s="89">
        <v>32.299999999999997</v>
      </c>
      <c r="X32" s="47"/>
      <c r="Y32" s="47"/>
      <c r="Z32" s="47"/>
      <c r="AA32" s="71"/>
      <c r="AB32" s="3">
        <v>32.299999999999997</v>
      </c>
      <c r="AC32" s="72">
        <v>32.299999999999997</v>
      </c>
      <c r="AD32" s="47"/>
      <c r="AE32" s="71"/>
      <c r="AF32" s="4">
        <v>32.299999999999997</v>
      </c>
    </row>
    <row r="33" spans="5:32" ht="13.15" customHeight="1" x14ac:dyDescent="0.25">
      <c r="E33" s="77" t="s">
        <v>46</v>
      </c>
      <c r="F33" s="47"/>
      <c r="G33" s="47"/>
      <c r="H33" s="47"/>
      <c r="I33" s="74"/>
      <c r="J33" s="92">
        <v>17.899999999999999</v>
      </c>
      <c r="K33" s="71"/>
      <c r="L33" s="92">
        <v>17.600000000000001</v>
      </c>
      <c r="M33" s="71"/>
      <c r="N33" s="92">
        <v>17.7</v>
      </c>
      <c r="O33" s="71"/>
      <c r="P33" s="92">
        <v>17.8</v>
      </c>
      <c r="Q33" s="47"/>
      <c r="R33" s="71"/>
      <c r="S33" s="92">
        <v>18</v>
      </c>
      <c r="T33" s="71"/>
      <c r="U33" s="92">
        <v>16.7</v>
      </c>
      <c r="V33" s="71"/>
      <c r="W33" s="92">
        <v>16.2</v>
      </c>
      <c r="X33" s="47"/>
      <c r="Y33" s="47"/>
      <c r="Z33" s="47"/>
      <c r="AA33" s="71"/>
      <c r="AB33" s="9">
        <v>15.9</v>
      </c>
      <c r="AC33" s="78">
        <v>16</v>
      </c>
      <c r="AD33" s="47"/>
      <c r="AE33" s="71"/>
      <c r="AF33" s="10">
        <v>16.2</v>
      </c>
    </row>
    <row r="34" spans="5:32" ht="20.25" customHeight="1" x14ac:dyDescent="0.25">
      <c r="E34" s="73" t="s">
        <v>940</v>
      </c>
      <c r="F34" s="47"/>
      <c r="G34" s="47"/>
      <c r="H34" s="47"/>
      <c r="I34" s="74"/>
      <c r="J34" s="90">
        <v>0.9</v>
      </c>
      <c r="K34" s="71"/>
      <c r="L34" s="90">
        <v>0.9</v>
      </c>
      <c r="M34" s="71"/>
      <c r="N34" s="90">
        <v>0.9</v>
      </c>
      <c r="O34" s="71"/>
      <c r="P34" s="90">
        <v>0.9</v>
      </c>
      <c r="Q34" s="47"/>
      <c r="R34" s="71"/>
      <c r="S34" s="90">
        <v>0.9</v>
      </c>
      <c r="T34" s="71"/>
      <c r="U34" s="90">
        <v>0.8</v>
      </c>
      <c r="V34" s="71"/>
      <c r="W34" s="90">
        <v>0.8</v>
      </c>
      <c r="X34" s="47"/>
      <c r="Y34" s="47"/>
      <c r="Z34" s="47"/>
      <c r="AA34" s="71"/>
      <c r="AB34" s="5">
        <v>0.8</v>
      </c>
      <c r="AC34" s="75">
        <v>0.8</v>
      </c>
      <c r="AD34" s="47"/>
      <c r="AE34" s="71"/>
      <c r="AF34" s="6">
        <v>0.8</v>
      </c>
    </row>
    <row r="35" spans="5:32" ht="20.25" customHeight="1" x14ac:dyDescent="0.25">
      <c r="E35" s="73" t="s">
        <v>941</v>
      </c>
      <c r="F35" s="47"/>
      <c r="G35" s="47"/>
      <c r="H35" s="47"/>
      <c r="I35" s="74"/>
      <c r="J35" s="90" t="s">
        <v>1102</v>
      </c>
      <c r="K35" s="71"/>
      <c r="L35" s="90" t="s">
        <v>1102</v>
      </c>
      <c r="M35" s="71"/>
      <c r="N35" s="90" t="s">
        <v>1102</v>
      </c>
      <c r="O35" s="71"/>
      <c r="P35" s="90" t="s">
        <v>1102</v>
      </c>
      <c r="Q35" s="47"/>
      <c r="R35" s="71"/>
      <c r="S35" s="90" t="s">
        <v>1102</v>
      </c>
      <c r="T35" s="71"/>
      <c r="U35" s="90" t="s">
        <v>1102</v>
      </c>
      <c r="V35" s="71"/>
      <c r="W35" s="90" t="s">
        <v>1102</v>
      </c>
      <c r="X35" s="47"/>
      <c r="Y35" s="47"/>
      <c r="Z35" s="47"/>
      <c r="AA35" s="71"/>
      <c r="AB35" s="5" t="s">
        <v>1102</v>
      </c>
      <c r="AC35" s="75" t="s">
        <v>1102</v>
      </c>
      <c r="AD35" s="47"/>
      <c r="AE35" s="71"/>
      <c r="AF35" s="6" t="s">
        <v>1102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gST1FCxTgfrouOzVJlK0gbU68MQhAr7zHwwR3kegW+bY7T9ULDlsB8+XNeN3M/VCf5OI+eOKLCuvchwYXtAnLQ==" saltValue="JhHjha5hiJJ75k7wVQHae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DBD1F16-0B4E-4E94-B51E-AD69282A794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OAKE - Oakey (33/11kV)</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1843</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1844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1845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74.2</v>
      </c>
      <c r="K26" s="71"/>
      <c r="L26" s="89">
        <v>74.2</v>
      </c>
      <c r="M26" s="71"/>
      <c r="N26" s="89">
        <v>74.2</v>
      </c>
      <c r="O26" s="71"/>
      <c r="P26" s="89">
        <v>74.2</v>
      </c>
      <c r="Q26" s="47"/>
      <c r="R26" s="71"/>
      <c r="S26" s="89">
        <v>74.2</v>
      </c>
      <c r="T26" s="71"/>
      <c r="U26" s="89">
        <v>77.599999999999994</v>
      </c>
      <c r="V26" s="71"/>
      <c r="W26" s="89">
        <v>77.599999999999994</v>
      </c>
      <c r="X26" s="47"/>
      <c r="Y26" s="47"/>
      <c r="Z26" s="47"/>
      <c r="AA26" s="71"/>
      <c r="AB26" s="3">
        <v>77.599999999999994</v>
      </c>
      <c r="AC26" s="72">
        <v>77.599999999999994</v>
      </c>
      <c r="AD26" s="47"/>
      <c r="AE26" s="71"/>
      <c r="AF26" s="4">
        <v>77.599999999999994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15.8</v>
      </c>
      <c r="K28" s="71"/>
      <c r="L28" s="89">
        <v>16.100000000000001</v>
      </c>
      <c r="M28" s="71"/>
      <c r="N28" s="89">
        <v>16.600000000000001</v>
      </c>
      <c r="O28" s="71"/>
      <c r="P28" s="89">
        <v>17</v>
      </c>
      <c r="Q28" s="47"/>
      <c r="R28" s="71"/>
      <c r="S28" s="89">
        <v>17.399999999999999</v>
      </c>
      <c r="T28" s="71"/>
      <c r="U28" s="89">
        <v>9.6</v>
      </c>
      <c r="V28" s="71"/>
      <c r="W28" s="89">
        <v>9.6999999999999993</v>
      </c>
      <c r="X28" s="47"/>
      <c r="Y28" s="47"/>
      <c r="Z28" s="47"/>
      <c r="AA28" s="71"/>
      <c r="AB28" s="3">
        <v>9.9</v>
      </c>
      <c r="AC28" s="72">
        <v>10.1</v>
      </c>
      <c r="AD28" s="47"/>
      <c r="AE28" s="71"/>
      <c r="AF28" s="4">
        <v>10.4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v>
      </c>
      <c r="K31" s="71"/>
      <c r="L31" s="91">
        <v>0.99</v>
      </c>
      <c r="M31" s="71"/>
      <c r="N31" s="91">
        <v>0.99</v>
      </c>
      <c r="O31" s="71"/>
      <c r="P31" s="91">
        <v>0.99</v>
      </c>
      <c r="Q31" s="47"/>
      <c r="R31" s="71"/>
      <c r="S31" s="91">
        <v>0.99</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41.2</v>
      </c>
      <c r="K32" s="71"/>
      <c r="L32" s="89">
        <v>41.2</v>
      </c>
      <c r="M32" s="71"/>
      <c r="N32" s="89">
        <v>41.2</v>
      </c>
      <c r="O32" s="71"/>
      <c r="P32" s="89">
        <v>41.2</v>
      </c>
      <c r="Q32" s="47"/>
      <c r="R32" s="71"/>
      <c r="S32" s="89">
        <v>41.2</v>
      </c>
      <c r="T32" s="71"/>
      <c r="U32" s="89">
        <v>42.8</v>
      </c>
      <c r="V32" s="71"/>
      <c r="W32" s="89">
        <v>42.8</v>
      </c>
      <c r="X32" s="47"/>
      <c r="Y32" s="47"/>
      <c r="Z32" s="47"/>
      <c r="AA32" s="71"/>
      <c r="AB32" s="3">
        <v>42.8</v>
      </c>
      <c r="AC32" s="72">
        <v>42.8</v>
      </c>
      <c r="AD32" s="47"/>
      <c r="AE32" s="71"/>
      <c r="AF32" s="4">
        <v>42.8</v>
      </c>
    </row>
    <row r="33" spans="5:32" ht="13.15" customHeight="1" x14ac:dyDescent="0.25">
      <c r="E33" s="77" t="s">
        <v>46</v>
      </c>
      <c r="F33" s="47"/>
      <c r="G33" s="47"/>
      <c r="H33" s="47"/>
      <c r="I33" s="74"/>
      <c r="J33" s="92">
        <v>14.9</v>
      </c>
      <c r="K33" s="71"/>
      <c r="L33" s="92">
        <v>15.2</v>
      </c>
      <c r="M33" s="71"/>
      <c r="N33" s="92">
        <v>15.6</v>
      </c>
      <c r="O33" s="71"/>
      <c r="P33" s="92">
        <v>16</v>
      </c>
      <c r="Q33" s="47"/>
      <c r="R33" s="71"/>
      <c r="S33" s="92">
        <v>16.3</v>
      </c>
      <c r="T33" s="71"/>
      <c r="U33" s="92">
        <v>9.1</v>
      </c>
      <c r="V33" s="71"/>
      <c r="W33" s="92">
        <v>9.3000000000000007</v>
      </c>
      <c r="X33" s="47"/>
      <c r="Y33" s="47"/>
      <c r="Z33" s="47"/>
      <c r="AA33" s="71"/>
      <c r="AB33" s="9">
        <v>9.4</v>
      </c>
      <c r="AC33" s="78">
        <v>9.6999999999999993</v>
      </c>
      <c r="AD33" s="47"/>
      <c r="AE33" s="71"/>
      <c r="AF33" s="10">
        <v>9.9</v>
      </c>
    </row>
    <row r="34" spans="5:32" ht="20.25" customHeight="1" x14ac:dyDescent="0.25">
      <c r="E34" s="73" t="s">
        <v>940</v>
      </c>
      <c r="F34" s="47"/>
      <c r="G34" s="47"/>
      <c r="H34" s="47"/>
      <c r="I34" s="74"/>
      <c r="J34" s="90">
        <v>0.7</v>
      </c>
      <c r="K34" s="71"/>
      <c r="L34" s="90">
        <v>0.8</v>
      </c>
      <c r="M34" s="71"/>
      <c r="N34" s="90">
        <v>0.8</v>
      </c>
      <c r="O34" s="71"/>
      <c r="P34" s="90">
        <v>0.8</v>
      </c>
      <c r="Q34" s="47"/>
      <c r="R34" s="71"/>
      <c r="S34" s="90">
        <v>0.8</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1029</v>
      </c>
      <c r="K35" s="71"/>
      <c r="L35" s="90" t="s">
        <v>1029</v>
      </c>
      <c r="M35" s="71"/>
      <c r="N35" s="90" t="s">
        <v>1029</v>
      </c>
      <c r="O35" s="71"/>
      <c r="P35" s="90" t="s">
        <v>1029</v>
      </c>
      <c r="Q35" s="47"/>
      <c r="R35" s="71"/>
      <c r="S35" s="90" t="s">
        <v>1029</v>
      </c>
      <c r="T35" s="71"/>
      <c r="U35" s="90" t="s">
        <v>1029</v>
      </c>
      <c r="V35" s="71"/>
      <c r="W35" s="90" t="s">
        <v>1029</v>
      </c>
      <c r="X35" s="47"/>
      <c r="Y35" s="47"/>
      <c r="Z35" s="47"/>
      <c r="AA35" s="71"/>
      <c r="AB35" s="5" t="s">
        <v>1029</v>
      </c>
      <c r="AC35" s="75" t="s">
        <v>1029</v>
      </c>
      <c r="AD35" s="47"/>
      <c r="AE35" s="71"/>
      <c r="AF35" s="6" t="s">
        <v>1029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YkNciBVEFQ05RFQT7exS5bf/K5qv5Jd7OieThbGM2SKFuIXQj6Ysltedm9ZroRSSreMZaKAGoaLicTJaQSZxoA==" saltValue="+busRMng6Ua0hmKUCbmkb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D10EE53-C8AD-4E3E-88B1-75037C97456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OONN - Oonoonba (66/11kV)</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2427C-862A-46C7-A90F-A86198ABE987}">
  <sheetPr codeName="Sheet39"/>
  <dimension ref="A1"/>
  <sheetViews>
    <sheetView workbookViewId="0">
      <selection activeCell="W4" sqref="W4"/>
    </sheetView>
  </sheetViews>
  <sheetFormatPr defaultRowHeight="15" x14ac:dyDescent="0.25"/>
  <cols>
    <col min="1" max="16384" width="9.140625" style="29"/>
  </cols>
  <sheetData/>
  <sheetProtection algorithmName="SHA-512" hashValue="L5AGnsQk+VZctjIP+AU01bAl/yIyrJus8jipyNVGRFxJ7WMoDRdNRwCzGJ7K02CKz+ziKQOYFYU8EqCm2v6XBA==" saltValue="/WIiZLx7e9XNI63gWVrQbQ==" spinCount="100000"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1040</v>
      </c>
      <c r="J3" s="49"/>
      <c r="K3" s="49"/>
      <c r="L3" s="49"/>
      <c r="M3" s="49"/>
      <c r="N3" s="49"/>
      <c r="O3" s="49"/>
      <c r="P3" s="49"/>
      <c r="Q3" s="49"/>
      <c r="R3" s="49"/>
      <c r="S3" s="49"/>
      <c r="V3" s="51" t="s">
        <v>922</v>
      </c>
      <c r="W3" s="49"/>
      <c r="Y3" s="52" t="s">
        <v>1041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1042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1043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1044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47.3</v>
      </c>
      <c r="K26" s="71"/>
      <c r="L26" s="89">
        <v>47.3</v>
      </c>
      <c r="M26" s="71"/>
      <c r="N26" s="89">
        <v>47.3</v>
      </c>
      <c r="O26" s="71"/>
      <c r="P26" s="89">
        <v>47.3</v>
      </c>
      <c r="Q26" s="47"/>
      <c r="R26" s="71"/>
      <c r="S26" s="89">
        <v>47.3</v>
      </c>
      <c r="T26" s="71"/>
      <c r="U26" s="89">
        <v>55</v>
      </c>
      <c r="V26" s="71"/>
      <c r="W26" s="89">
        <v>55</v>
      </c>
      <c r="X26" s="47"/>
      <c r="Y26" s="47"/>
      <c r="Z26" s="47"/>
      <c r="AA26" s="71"/>
      <c r="AB26" s="3">
        <v>55</v>
      </c>
      <c r="AC26" s="72">
        <v>55</v>
      </c>
      <c r="AD26" s="47"/>
      <c r="AE26" s="71"/>
      <c r="AF26" s="4">
        <v>55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18</v>
      </c>
      <c r="K28" s="71"/>
      <c r="L28" s="89">
        <v>18</v>
      </c>
      <c r="M28" s="71"/>
      <c r="N28" s="89">
        <v>18.100000000000001</v>
      </c>
      <c r="O28" s="71"/>
      <c r="P28" s="89">
        <v>18.100000000000001</v>
      </c>
      <c r="Q28" s="47"/>
      <c r="R28" s="71"/>
      <c r="S28" s="89">
        <v>18.2</v>
      </c>
      <c r="T28" s="71"/>
      <c r="U28" s="89">
        <v>11.7</v>
      </c>
      <c r="V28" s="71"/>
      <c r="W28" s="89">
        <v>11.7</v>
      </c>
      <c r="X28" s="47"/>
      <c r="Y28" s="47"/>
      <c r="Z28" s="47"/>
      <c r="AA28" s="71"/>
      <c r="AB28" s="3">
        <v>11.7</v>
      </c>
      <c r="AC28" s="72">
        <v>11.7</v>
      </c>
      <c r="AD28" s="47"/>
      <c r="AE28" s="71"/>
      <c r="AF28" s="4">
        <v>11.7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0.95699999999999996</v>
      </c>
      <c r="K31" s="71"/>
      <c r="L31" s="91">
        <v>0.95699999999999996</v>
      </c>
      <c r="M31" s="71"/>
      <c r="N31" s="91">
        <v>0.95699999999999996</v>
      </c>
      <c r="O31" s="71"/>
      <c r="P31" s="91">
        <v>0.95699999999999996</v>
      </c>
      <c r="Q31" s="47"/>
      <c r="R31" s="71"/>
      <c r="S31" s="91">
        <v>0.95699999999999996</v>
      </c>
      <c r="T31" s="71"/>
      <c r="U31" s="91">
        <v>0.96899999999999997</v>
      </c>
      <c r="V31" s="71"/>
      <c r="W31" s="91">
        <v>0.96899999999999997</v>
      </c>
      <c r="X31" s="47"/>
      <c r="Y31" s="47"/>
      <c r="Z31" s="47"/>
      <c r="AA31" s="71"/>
      <c r="AB31" s="7">
        <v>0.96899999999999997</v>
      </c>
      <c r="AC31" s="76">
        <v>0.96899999999999997</v>
      </c>
      <c r="AD31" s="47"/>
      <c r="AE31" s="71"/>
      <c r="AF31" s="8">
        <v>0.96899999999999997</v>
      </c>
    </row>
    <row r="32" spans="4:32" ht="13.15" customHeight="1" x14ac:dyDescent="0.25">
      <c r="E32" s="73" t="s">
        <v>42</v>
      </c>
      <c r="F32" s="47"/>
      <c r="G32" s="47"/>
      <c r="H32" s="47"/>
      <c r="I32" s="74"/>
      <c r="J32" s="89">
        <v>27.2</v>
      </c>
      <c r="K32" s="71"/>
      <c r="L32" s="89">
        <v>27.2</v>
      </c>
      <c r="M32" s="71"/>
      <c r="N32" s="89">
        <v>27.2</v>
      </c>
      <c r="O32" s="71"/>
      <c r="P32" s="89">
        <v>27.2</v>
      </c>
      <c r="Q32" s="47"/>
      <c r="R32" s="71"/>
      <c r="S32" s="89">
        <v>27.2</v>
      </c>
      <c r="T32" s="71"/>
      <c r="U32" s="89">
        <v>29.9</v>
      </c>
      <c r="V32" s="71"/>
      <c r="W32" s="89">
        <v>29.9</v>
      </c>
      <c r="X32" s="47"/>
      <c r="Y32" s="47"/>
      <c r="Z32" s="47"/>
      <c r="AA32" s="71"/>
      <c r="AB32" s="3">
        <v>29.9</v>
      </c>
      <c r="AC32" s="72">
        <v>29.9</v>
      </c>
      <c r="AD32" s="47"/>
      <c r="AE32" s="71"/>
      <c r="AF32" s="4">
        <v>29.9</v>
      </c>
    </row>
    <row r="33" spans="5:32" ht="13.15" customHeight="1" x14ac:dyDescent="0.25">
      <c r="E33" s="77" t="s">
        <v>46</v>
      </c>
      <c r="F33" s="47"/>
      <c r="G33" s="47"/>
      <c r="H33" s="47"/>
      <c r="I33" s="74"/>
      <c r="J33" s="92">
        <v>16.399999999999999</v>
      </c>
      <c r="K33" s="71"/>
      <c r="L33" s="92">
        <v>16.399999999999999</v>
      </c>
      <c r="M33" s="71"/>
      <c r="N33" s="92">
        <v>16.5</v>
      </c>
      <c r="O33" s="71"/>
      <c r="P33" s="92">
        <v>16.5</v>
      </c>
      <c r="Q33" s="47"/>
      <c r="R33" s="71"/>
      <c r="S33" s="92">
        <v>16.600000000000001</v>
      </c>
      <c r="T33" s="71"/>
      <c r="U33" s="92">
        <v>11.2</v>
      </c>
      <c r="V33" s="71"/>
      <c r="W33" s="92">
        <v>11.2</v>
      </c>
      <c r="X33" s="47"/>
      <c r="Y33" s="47"/>
      <c r="Z33" s="47"/>
      <c r="AA33" s="71"/>
      <c r="AB33" s="9">
        <v>11.1</v>
      </c>
      <c r="AC33" s="78">
        <v>11.2</v>
      </c>
      <c r="AD33" s="47"/>
      <c r="AE33" s="71"/>
      <c r="AF33" s="10">
        <v>11.2</v>
      </c>
    </row>
    <row r="34" spans="5:32" ht="20.25" customHeight="1" x14ac:dyDescent="0.25">
      <c r="E34" s="73" t="s">
        <v>940</v>
      </c>
      <c r="F34" s="47"/>
      <c r="G34" s="47"/>
      <c r="H34" s="47"/>
      <c r="I34" s="74"/>
      <c r="J34" s="90">
        <v>0.8</v>
      </c>
      <c r="K34" s="71"/>
      <c r="L34" s="90">
        <v>0.8</v>
      </c>
      <c r="M34" s="71"/>
      <c r="N34" s="90">
        <v>0.8</v>
      </c>
      <c r="O34" s="71"/>
      <c r="P34" s="90">
        <v>0.8</v>
      </c>
      <c r="Q34" s="47"/>
      <c r="R34" s="71"/>
      <c r="S34" s="90">
        <v>0.8</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1029</v>
      </c>
      <c r="K35" s="71"/>
      <c r="L35" s="90" t="s">
        <v>1029</v>
      </c>
      <c r="M35" s="71"/>
      <c r="N35" s="90" t="s">
        <v>1029</v>
      </c>
      <c r="O35" s="71"/>
      <c r="P35" s="90" t="s">
        <v>1029</v>
      </c>
      <c r="Q35" s="47"/>
      <c r="R35" s="71"/>
      <c r="S35" s="90" t="s">
        <v>1029</v>
      </c>
      <c r="T35" s="71"/>
      <c r="U35" s="90" t="s">
        <v>1029</v>
      </c>
      <c r="V35" s="71"/>
      <c r="W35" s="90" t="s">
        <v>1029</v>
      </c>
      <c r="X35" s="47"/>
      <c r="Y35" s="47"/>
      <c r="Z35" s="47"/>
      <c r="AA35" s="71"/>
      <c r="AB35" s="5" t="s">
        <v>1029</v>
      </c>
      <c r="AC35" s="75" t="s">
        <v>1029</v>
      </c>
      <c r="AD35" s="47"/>
      <c r="AE35" s="71"/>
      <c r="AF35" s="6" t="s">
        <v>1029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6.1</v>
      </c>
      <c r="K39" s="71"/>
      <c r="L39" s="89">
        <v>6.1</v>
      </c>
      <c r="M39" s="71"/>
      <c r="N39" s="89">
        <v>6.1</v>
      </c>
      <c r="O39" s="71"/>
      <c r="P39" s="89">
        <v>6.1</v>
      </c>
      <c r="Q39" s="47"/>
      <c r="R39" s="71"/>
      <c r="S39" s="89">
        <v>6.1</v>
      </c>
      <c r="T39" s="71"/>
      <c r="U39" s="89">
        <v>6.1</v>
      </c>
      <c r="V39" s="71"/>
      <c r="W39" s="89">
        <v>6.1</v>
      </c>
      <c r="X39" s="47"/>
      <c r="Y39" s="47"/>
      <c r="Z39" s="47"/>
      <c r="AA39" s="71"/>
      <c r="AB39" s="3">
        <v>6.1</v>
      </c>
      <c r="AC39" s="72">
        <v>6.1</v>
      </c>
      <c r="AD39" s="47"/>
      <c r="AE39" s="71"/>
      <c r="AF39" s="4">
        <v>6.1</v>
      </c>
    </row>
    <row r="40" spans="5:32" x14ac:dyDescent="0.25">
      <c r="E40" s="73" t="s">
        <v>73</v>
      </c>
      <c r="F40" s="47"/>
      <c r="G40" s="47"/>
      <c r="H40" s="47"/>
      <c r="I40" s="74"/>
      <c r="J40" s="89">
        <v>3.3</v>
      </c>
      <c r="K40" s="71"/>
      <c r="L40" s="89">
        <v>3.3</v>
      </c>
      <c r="M40" s="71"/>
      <c r="N40" s="89">
        <v>3.3</v>
      </c>
      <c r="O40" s="71"/>
      <c r="P40" s="89">
        <v>3.3</v>
      </c>
      <c r="Q40" s="47"/>
      <c r="R40" s="71"/>
      <c r="S40" s="89">
        <v>3.3</v>
      </c>
      <c r="T40" s="71"/>
      <c r="U40" s="89">
        <v>3.3</v>
      </c>
      <c r="V40" s="71"/>
      <c r="W40" s="89">
        <v>3.3</v>
      </c>
      <c r="X40" s="47"/>
      <c r="Y40" s="47"/>
      <c r="Z40" s="47"/>
      <c r="AA40" s="71"/>
      <c r="AB40" s="3">
        <v>3.3</v>
      </c>
      <c r="AC40" s="72">
        <v>3.3</v>
      </c>
      <c r="AD40" s="47"/>
      <c r="AE40" s="71"/>
      <c r="AF40" s="4">
        <v>3.3</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1.8999999761581401</v>
      </c>
      <c r="K42" s="71"/>
      <c r="L42" s="89">
        <v>1.8999999761581401</v>
      </c>
      <c r="M42" s="71"/>
      <c r="N42" s="89">
        <v>1.8999999761581401</v>
      </c>
      <c r="O42" s="71"/>
      <c r="P42" s="89">
        <v>1.8999999761581401</v>
      </c>
      <c r="Q42" s="47"/>
      <c r="R42" s="71"/>
      <c r="S42" s="89">
        <v>1.8999999761581401</v>
      </c>
      <c r="T42" s="71"/>
      <c r="U42" s="89">
        <v>1.8999999761581401</v>
      </c>
      <c r="V42" s="71"/>
      <c r="W42" s="89">
        <v>1.8999999761581401</v>
      </c>
      <c r="X42" s="47"/>
      <c r="Y42" s="47"/>
      <c r="Z42" s="47"/>
      <c r="AA42" s="71"/>
      <c r="AB42" s="3">
        <v>1.8999999761581401</v>
      </c>
      <c r="AC42" s="72">
        <v>1.8999999761581401</v>
      </c>
      <c r="AD42" s="47"/>
      <c r="AE42" s="71"/>
      <c r="AF42" s="4">
        <v>1.8999999761581401</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ZObjIo+MpkbD4ksMofbLl63dsG7DGNtJmWZIvD2zeM06vWD7je+rXz7yW/gALqQ5D+HoOXnKIU11JmDlNPkog==" saltValue="73FAzdpxeCB8gH6KYRhZ0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302CDF1-4868-4A40-8FF8-96FEEC6CFF3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BILO - Biloela (66/11kV)</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1846</v>
      </c>
      <c r="J3" s="49"/>
      <c r="K3" s="49"/>
      <c r="L3" s="49"/>
      <c r="M3" s="49"/>
      <c r="N3" s="49"/>
      <c r="O3" s="49"/>
      <c r="P3" s="49"/>
      <c r="Q3" s="49"/>
      <c r="R3" s="49"/>
      <c r="S3" s="49"/>
      <c r="V3" s="51" t="s">
        <v>922</v>
      </c>
      <c r="W3" s="49"/>
      <c r="Y3" s="52" t="s">
        <v>1439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1847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1848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1849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22</v>
      </c>
      <c r="K26" s="71"/>
      <c r="L26" s="89">
        <v>22</v>
      </c>
      <c r="M26" s="71"/>
      <c r="N26" s="89">
        <v>22</v>
      </c>
      <c r="O26" s="71"/>
      <c r="P26" s="89">
        <v>22</v>
      </c>
      <c r="Q26" s="47"/>
      <c r="R26" s="71"/>
      <c r="S26" s="89">
        <v>22</v>
      </c>
      <c r="T26" s="71"/>
      <c r="U26" s="89">
        <v>22</v>
      </c>
      <c r="V26" s="71"/>
      <c r="W26" s="89">
        <v>22</v>
      </c>
      <c r="X26" s="47"/>
      <c r="Y26" s="47"/>
      <c r="Z26" s="47"/>
      <c r="AA26" s="71"/>
      <c r="AB26" s="3">
        <v>22</v>
      </c>
      <c r="AC26" s="72">
        <v>22</v>
      </c>
      <c r="AD26" s="47"/>
      <c r="AE26" s="71"/>
      <c r="AF26" s="4">
        <v>22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6.9</v>
      </c>
      <c r="K28" s="71"/>
      <c r="L28" s="89">
        <v>6.9</v>
      </c>
      <c r="M28" s="71"/>
      <c r="N28" s="89">
        <v>7</v>
      </c>
      <c r="O28" s="71"/>
      <c r="P28" s="89">
        <v>7.1</v>
      </c>
      <c r="Q28" s="47"/>
      <c r="R28" s="71"/>
      <c r="S28" s="89">
        <v>7.2</v>
      </c>
      <c r="T28" s="71"/>
      <c r="U28" s="89">
        <v>3.5</v>
      </c>
      <c r="V28" s="71"/>
      <c r="W28" s="89">
        <v>3.5</v>
      </c>
      <c r="X28" s="47"/>
      <c r="Y28" s="47"/>
      <c r="Z28" s="47"/>
      <c r="AA28" s="71"/>
      <c r="AB28" s="3">
        <v>3.5</v>
      </c>
      <c r="AC28" s="72">
        <v>3.6</v>
      </c>
      <c r="AD28" s="47"/>
      <c r="AE28" s="71"/>
      <c r="AF28" s="4">
        <v>3.6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0.93700000000000006</v>
      </c>
      <c r="K31" s="71"/>
      <c r="L31" s="91">
        <v>0.93700000000000006</v>
      </c>
      <c r="M31" s="71"/>
      <c r="N31" s="91">
        <v>0.93700000000000006</v>
      </c>
      <c r="O31" s="71"/>
      <c r="P31" s="91">
        <v>0.93700000000000006</v>
      </c>
      <c r="Q31" s="47"/>
      <c r="R31" s="71"/>
      <c r="S31" s="91">
        <v>0.93700000000000006</v>
      </c>
      <c r="T31" s="71"/>
      <c r="U31" s="91">
        <v>0.96599999999999997</v>
      </c>
      <c r="V31" s="71"/>
      <c r="W31" s="91">
        <v>0.96599999999999997</v>
      </c>
      <c r="X31" s="47"/>
      <c r="Y31" s="47"/>
      <c r="Z31" s="47"/>
      <c r="AA31" s="71"/>
      <c r="AB31" s="7">
        <v>0.96599999999999997</v>
      </c>
      <c r="AC31" s="76">
        <v>0.96599999999999997</v>
      </c>
      <c r="AD31" s="47"/>
      <c r="AE31" s="71"/>
      <c r="AF31" s="8">
        <v>0.96599999999999997</v>
      </c>
    </row>
    <row r="32" spans="4:32" ht="13.15" customHeight="1" x14ac:dyDescent="0.25">
      <c r="E32" s="73" t="s">
        <v>42</v>
      </c>
      <c r="F32" s="47"/>
      <c r="G32" s="47"/>
      <c r="H32" s="47"/>
      <c r="I32" s="74"/>
      <c r="J32" s="89">
        <v>12</v>
      </c>
      <c r="K32" s="71"/>
      <c r="L32" s="89">
        <v>12</v>
      </c>
      <c r="M32" s="71"/>
      <c r="N32" s="89">
        <v>12</v>
      </c>
      <c r="O32" s="71"/>
      <c r="P32" s="89">
        <v>12</v>
      </c>
      <c r="Q32" s="47"/>
      <c r="R32" s="71"/>
      <c r="S32" s="89">
        <v>12</v>
      </c>
      <c r="T32" s="71"/>
      <c r="U32" s="89">
        <v>13</v>
      </c>
      <c r="V32" s="71"/>
      <c r="W32" s="89">
        <v>13</v>
      </c>
      <c r="X32" s="47"/>
      <c r="Y32" s="47"/>
      <c r="Z32" s="47"/>
      <c r="AA32" s="71"/>
      <c r="AB32" s="3">
        <v>13</v>
      </c>
      <c r="AC32" s="72">
        <v>13</v>
      </c>
      <c r="AD32" s="47"/>
      <c r="AE32" s="71"/>
      <c r="AF32" s="4">
        <v>13</v>
      </c>
    </row>
    <row r="33" spans="5:32" ht="13.15" customHeight="1" x14ac:dyDescent="0.25">
      <c r="E33" s="77" t="s">
        <v>46</v>
      </c>
      <c r="F33" s="47"/>
      <c r="G33" s="47"/>
      <c r="H33" s="47"/>
      <c r="I33" s="74"/>
      <c r="J33" s="92">
        <v>6.5</v>
      </c>
      <c r="K33" s="71"/>
      <c r="L33" s="92">
        <v>6.5</v>
      </c>
      <c r="M33" s="71"/>
      <c r="N33" s="92">
        <v>6.6</v>
      </c>
      <c r="O33" s="71"/>
      <c r="P33" s="92">
        <v>6.7</v>
      </c>
      <c r="Q33" s="47"/>
      <c r="R33" s="71"/>
      <c r="S33" s="92">
        <v>6.8</v>
      </c>
      <c r="T33" s="71"/>
      <c r="U33" s="92">
        <v>3.4</v>
      </c>
      <c r="V33" s="71"/>
      <c r="W33" s="92">
        <v>3.4</v>
      </c>
      <c r="X33" s="47"/>
      <c r="Y33" s="47"/>
      <c r="Z33" s="47"/>
      <c r="AA33" s="71"/>
      <c r="AB33" s="9">
        <v>3.4</v>
      </c>
      <c r="AC33" s="78">
        <v>3.4</v>
      </c>
      <c r="AD33" s="47"/>
      <c r="AE33" s="71"/>
      <c r="AF33" s="10">
        <v>3.5</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1220</v>
      </c>
      <c r="K35" s="71"/>
      <c r="L35" s="90" t="s">
        <v>1220</v>
      </c>
      <c r="M35" s="71"/>
      <c r="N35" s="90" t="s">
        <v>1220</v>
      </c>
      <c r="O35" s="71"/>
      <c r="P35" s="90" t="s">
        <v>1220</v>
      </c>
      <c r="Q35" s="47"/>
      <c r="R35" s="71"/>
      <c r="S35" s="90" t="s">
        <v>1220</v>
      </c>
      <c r="T35" s="71"/>
      <c r="U35" s="90" t="s">
        <v>1220</v>
      </c>
      <c r="V35" s="71"/>
      <c r="W35" s="90" t="s">
        <v>1220</v>
      </c>
      <c r="X35" s="47"/>
      <c r="Y35" s="47"/>
      <c r="Z35" s="47"/>
      <c r="AA35" s="71"/>
      <c r="AB35" s="5" t="s">
        <v>1220</v>
      </c>
      <c r="AC35" s="75" t="s">
        <v>1220</v>
      </c>
      <c r="AD35" s="47"/>
      <c r="AE35" s="71"/>
      <c r="AF35" s="6" t="s">
        <v>1220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wt7w7TDqBCURpMvhDtfy11wbTTDDiz0wvn8qX223PFIsEe5Uy58LtQDLmLcYVkACTvHpDQDhKtGr+HEM+bVvCg==" saltValue="eodqYulxktqR9AofsUSk2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CF5A15A-A5D7-4F7F-B1AD-C1564B17FE8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OWAN - Owanyilla (66/11kV)</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1850</v>
      </c>
      <c r="J3" s="49"/>
      <c r="K3" s="49"/>
      <c r="L3" s="49"/>
      <c r="M3" s="49"/>
      <c r="N3" s="49"/>
      <c r="O3" s="49"/>
      <c r="P3" s="49"/>
      <c r="Q3" s="49"/>
      <c r="R3" s="49"/>
      <c r="S3" s="49"/>
      <c r="V3" s="51" t="s">
        <v>922</v>
      </c>
      <c r="W3" s="49"/>
      <c r="Y3" s="52" t="s">
        <v>1090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1161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1851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1852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v>
      </c>
      <c r="K26" s="71"/>
      <c r="L26" s="89">
        <v>10</v>
      </c>
      <c r="M26" s="71"/>
      <c r="N26" s="89">
        <v>10</v>
      </c>
      <c r="O26" s="71"/>
      <c r="P26" s="89">
        <v>10</v>
      </c>
      <c r="Q26" s="47"/>
      <c r="R26" s="71"/>
      <c r="S26" s="89">
        <v>10</v>
      </c>
      <c r="T26" s="71"/>
      <c r="U26" s="89">
        <v>10</v>
      </c>
      <c r="V26" s="71"/>
      <c r="W26" s="89">
        <v>10</v>
      </c>
      <c r="X26" s="47"/>
      <c r="Y26" s="47"/>
      <c r="Z26" s="47"/>
      <c r="AA26" s="71"/>
      <c r="AB26" s="3">
        <v>10</v>
      </c>
      <c r="AC26" s="72">
        <v>10</v>
      </c>
      <c r="AD26" s="47"/>
      <c r="AE26" s="71"/>
      <c r="AF26" s="4">
        <v>10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8.1</v>
      </c>
      <c r="K28" s="71"/>
      <c r="L28" s="89">
        <v>8.1</v>
      </c>
      <c r="M28" s="71"/>
      <c r="N28" s="89">
        <v>8.1</v>
      </c>
      <c r="O28" s="71"/>
      <c r="P28" s="89">
        <v>8.1</v>
      </c>
      <c r="Q28" s="47"/>
      <c r="R28" s="71"/>
      <c r="S28" s="89">
        <v>8.1999999999999993</v>
      </c>
      <c r="T28" s="71"/>
      <c r="U28" s="89">
        <v>3.6</v>
      </c>
      <c r="V28" s="71"/>
      <c r="W28" s="89">
        <v>3.6</v>
      </c>
      <c r="X28" s="47"/>
      <c r="Y28" s="47"/>
      <c r="Z28" s="47"/>
      <c r="AA28" s="71"/>
      <c r="AB28" s="3">
        <v>3.6</v>
      </c>
      <c r="AC28" s="72">
        <v>3.6</v>
      </c>
      <c r="AD28" s="47"/>
      <c r="AE28" s="71"/>
      <c r="AF28" s="4">
        <v>3.6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0.80300000000000005</v>
      </c>
      <c r="K31" s="71"/>
      <c r="L31" s="91">
        <v>0.80300000000000005</v>
      </c>
      <c r="M31" s="71"/>
      <c r="N31" s="91">
        <v>0.80300000000000005</v>
      </c>
      <c r="O31" s="71"/>
      <c r="P31" s="91">
        <v>0.80300000000000005</v>
      </c>
      <c r="Q31" s="47"/>
      <c r="R31" s="71"/>
      <c r="S31" s="91">
        <v>0.80300000000000005</v>
      </c>
      <c r="T31" s="71"/>
      <c r="U31" s="91">
        <v>0.79600000000000004</v>
      </c>
      <c r="V31" s="71"/>
      <c r="W31" s="91">
        <v>0.79600000000000004</v>
      </c>
      <c r="X31" s="47"/>
      <c r="Y31" s="47"/>
      <c r="Z31" s="47"/>
      <c r="AA31" s="71"/>
      <c r="AB31" s="7">
        <v>0.79600000000000004</v>
      </c>
      <c r="AC31" s="76">
        <v>0.79600000000000004</v>
      </c>
      <c r="AD31" s="47"/>
      <c r="AE31" s="71"/>
      <c r="AF31" s="8">
        <v>0.79600000000000004</v>
      </c>
    </row>
    <row r="32" spans="4:32" ht="13.15" customHeight="1" x14ac:dyDescent="0.25">
      <c r="E32" s="73" t="s">
        <v>42</v>
      </c>
      <c r="F32" s="47"/>
      <c r="G32" s="47"/>
      <c r="H32" s="47"/>
      <c r="I32" s="74"/>
      <c r="J32" s="89">
        <v>5.5</v>
      </c>
      <c r="K32" s="71"/>
      <c r="L32" s="89">
        <v>5.5</v>
      </c>
      <c r="M32" s="71"/>
      <c r="N32" s="89">
        <v>5.5</v>
      </c>
      <c r="O32" s="71"/>
      <c r="P32" s="89">
        <v>5.5</v>
      </c>
      <c r="Q32" s="47"/>
      <c r="R32" s="71"/>
      <c r="S32" s="89">
        <v>5.5</v>
      </c>
      <c r="T32" s="71"/>
      <c r="U32" s="89">
        <v>5.5</v>
      </c>
      <c r="V32" s="71"/>
      <c r="W32" s="89">
        <v>5.5</v>
      </c>
      <c r="X32" s="47"/>
      <c r="Y32" s="47"/>
      <c r="Z32" s="47"/>
      <c r="AA32" s="71"/>
      <c r="AB32" s="3">
        <v>5.5</v>
      </c>
      <c r="AC32" s="72">
        <v>5.5</v>
      </c>
      <c r="AD32" s="47"/>
      <c r="AE32" s="71"/>
      <c r="AF32" s="4">
        <v>5.5</v>
      </c>
    </row>
    <row r="33" spans="5:32" ht="13.15" customHeight="1" x14ac:dyDescent="0.25">
      <c r="E33" s="77" t="s">
        <v>46</v>
      </c>
      <c r="F33" s="47"/>
      <c r="G33" s="47"/>
      <c r="H33" s="47"/>
      <c r="I33" s="74"/>
      <c r="J33" s="92">
        <v>7.9</v>
      </c>
      <c r="K33" s="71"/>
      <c r="L33" s="92">
        <v>7.9</v>
      </c>
      <c r="M33" s="71"/>
      <c r="N33" s="92">
        <v>7.9</v>
      </c>
      <c r="O33" s="71"/>
      <c r="P33" s="92">
        <v>7.9</v>
      </c>
      <c r="Q33" s="47"/>
      <c r="R33" s="71"/>
      <c r="S33" s="92">
        <v>8</v>
      </c>
      <c r="T33" s="71"/>
      <c r="U33" s="92">
        <v>3.3</v>
      </c>
      <c r="V33" s="71"/>
      <c r="W33" s="92">
        <v>3.3</v>
      </c>
      <c r="X33" s="47"/>
      <c r="Y33" s="47"/>
      <c r="Z33" s="47"/>
      <c r="AA33" s="71"/>
      <c r="AB33" s="9">
        <v>3.3</v>
      </c>
      <c r="AC33" s="78">
        <v>3.3</v>
      </c>
      <c r="AD33" s="47"/>
      <c r="AE33" s="71"/>
      <c r="AF33" s="10">
        <v>3.3</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89">
        <v>2.4</v>
      </c>
      <c r="K36" s="71"/>
      <c r="L36" s="89">
        <v>2.4</v>
      </c>
      <c r="M36" s="71"/>
      <c r="N36" s="89">
        <v>2.4</v>
      </c>
      <c r="O36" s="71"/>
      <c r="P36" s="89">
        <v>2.4</v>
      </c>
      <c r="Q36" s="47"/>
      <c r="R36" s="71"/>
      <c r="S36" s="89">
        <v>2.5</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ZS/wPEBQaUt1Vv4D+4CDjmm3kzC3gf+m5GS67N8bEF129IrlPYFzmPEQITYDqN57ZzOOvouJr3wQgIHqvU6kw==" saltValue="oGVg3URJTQ8CMTtPR3FOW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4676B9F-45DA-47CD-A501-73FCA89ADAA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PAMP - Pampas (33/11kV)</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1853</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1009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1854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1855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23.2</v>
      </c>
      <c r="K26" s="71"/>
      <c r="L26" s="89">
        <v>23.2</v>
      </c>
      <c r="M26" s="71"/>
      <c r="N26" s="89">
        <v>23.2</v>
      </c>
      <c r="O26" s="71"/>
      <c r="P26" s="89">
        <v>23.2</v>
      </c>
      <c r="Q26" s="47"/>
      <c r="R26" s="71"/>
      <c r="S26" s="89">
        <v>23.2</v>
      </c>
      <c r="T26" s="71"/>
      <c r="U26" s="89">
        <v>26.6</v>
      </c>
      <c r="V26" s="71"/>
      <c r="W26" s="89">
        <v>26.6</v>
      </c>
      <c r="X26" s="47"/>
      <c r="Y26" s="47"/>
      <c r="Z26" s="47"/>
      <c r="AA26" s="71"/>
      <c r="AB26" s="3">
        <v>26.6</v>
      </c>
      <c r="AC26" s="72">
        <v>26.6</v>
      </c>
      <c r="AD26" s="47"/>
      <c r="AE26" s="71"/>
      <c r="AF26" s="4">
        <v>26.6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10.9</v>
      </c>
      <c r="K28" s="71"/>
      <c r="L28" s="89">
        <v>10.9</v>
      </c>
      <c r="M28" s="71"/>
      <c r="N28" s="89">
        <v>11</v>
      </c>
      <c r="O28" s="71"/>
      <c r="P28" s="89">
        <v>11.1</v>
      </c>
      <c r="Q28" s="47"/>
      <c r="R28" s="71"/>
      <c r="S28" s="89">
        <v>11.2</v>
      </c>
      <c r="T28" s="71"/>
      <c r="U28" s="89">
        <v>7.8</v>
      </c>
      <c r="V28" s="71"/>
      <c r="W28" s="89">
        <v>7.8</v>
      </c>
      <c r="X28" s="47"/>
      <c r="Y28" s="47"/>
      <c r="Z28" s="47"/>
      <c r="AA28" s="71"/>
      <c r="AB28" s="3">
        <v>7.8</v>
      </c>
      <c r="AC28" s="72">
        <v>7.9</v>
      </c>
      <c r="AD28" s="47"/>
      <c r="AE28" s="71"/>
      <c r="AF28" s="4">
        <v>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0.97799999999999998</v>
      </c>
      <c r="K31" s="71"/>
      <c r="L31" s="91">
        <v>0.97799999999999998</v>
      </c>
      <c r="M31" s="71"/>
      <c r="N31" s="91">
        <v>0.97799999999999998</v>
      </c>
      <c r="O31" s="71"/>
      <c r="P31" s="91">
        <v>0.97799999999999998</v>
      </c>
      <c r="Q31" s="47"/>
      <c r="R31" s="71"/>
      <c r="S31" s="91">
        <v>0.97799999999999998</v>
      </c>
      <c r="T31" s="71"/>
      <c r="U31" s="91">
        <v>0.99099999999999999</v>
      </c>
      <c r="V31" s="71"/>
      <c r="W31" s="91">
        <v>0.99099999999999999</v>
      </c>
      <c r="X31" s="47"/>
      <c r="Y31" s="47"/>
      <c r="Z31" s="47"/>
      <c r="AA31" s="71"/>
      <c r="AB31" s="7">
        <v>0.99099999999999999</v>
      </c>
      <c r="AC31" s="76">
        <v>0.99099999999999999</v>
      </c>
      <c r="AD31" s="47"/>
      <c r="AE31" s="71"/>
      <c r="AF31" s="8">
        <v>0.99099999999999999</v>
      </c>
    </row>
    <row r="32" spans="4:32" ht="13.15" customHeight="1" x14ac:dyDescent="0.25">
      <c r="E32" s="73" t="s">
        <v>42</v>
      </c>
      <c r="F32" s="47"/>
      <c r="G32" s="47"/>
      <c r="H32" s="47"/>
      <c r="I32" s="74"/>
      <c r="J32" s="89">
        <v>13.6</v>
      </c>
      <c r="K32" s="71"/>
      <c r="L32" s="89">
        <v>13.6</v>
      </c>
      <c r="M32" s="71"/>
      <c r="N32" s="89">
        <v>13.6</v>
      </c>
      <c r="O32" s="71"/>
      <c r="P32" s="89">
        <v>13.6</v>
      </c>
      <c r="Q32" s="47"/>
      <c r="R32" s="71"/>
      <c r="S32" s="89">
        <v>13.6</v>
      </c>
      <c r="T32" s="71"/>
      <c r="U32" s="89">
        <v>14.5</v>
      </c>
      <c r="V32" s="71"/>
      <c r="W32" s="89">
        <v>14.5</v>
      </c>
      <c r="X32" s="47"/>
      <c r="Y32" s="47"/>
      <c r="Z32" s="47"/>
      <c r="AA32" s="71"/>
      <c r="AB32" s="3">
        <v>14.5</v>
      </c>
      <c r="AC32" s="72">
        <v>14.5</v>
      </c>
      <c r="AD32" s="47"/>
      <c r="AE32" s="71"/>
      <c r="AF32" s="4">
        <v>14.5</v>
      </c>
    </row>
    <row r="33" spans="5:32" ht="13.15" customHeight="1" x14ac:dyDescent="0.25">
      <c r="E33" s="77" t="s">
        <v>46</v>
      </c>
      <c r="F33" s="47"/>
      <c r="G33" s="47"/>
      <c r="H33" s="47"/>
      <c r="I33" s="74"/>
      <c r="J33" s="92">
        <v>10.5</v>
      </c>
      <c r="K33" s="71"/>
      <c r="L33" s="92">
        <v>10.5</v>
      </c>
      <c r="M33" s="71"/>
      <c r="N33" s="92">
        <v>10.6</v>
      </c>
      <c r="O33" s="71"/>
      <c r="P33" s="92">
        <v>10.7</v>
      </c>
      <c r="Q33" s="47"/>
      <c r="R33" s="71"/>
      <c r="S33" s="92">
        <v>10.8</v>
      </c>
      <c r="T33" s="71"/>
      <c r="U33" s="92">
        <v>7.4</v>
      </c>
      <c r="V33" s="71"/>
      <c r="W33" s="92">
        <v>7.4</v>
      </c>
      <c r="X33" s="47"/>
      <c r="Y33" s="47"/>
      <c r="Z33" s="47"/>
      <c r="AA33" s="71"/>
      <c r="AB33" s="9">
        <v>7.4</v>
      </c>
      <c r="AC33" s="78">
        <v>7.5</v>
      </c>
      <c r="AD33" s="47"/>
      <c r="AE33" s="71"/>
      <c r="AF33" s="10">
        <v>7.6</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1204</v>
      </c>
      <c r="K35" s="71"/>
      <c r="L35" s="90" t="s">
        <v>1204</v>
      </c>
      <c r="M35" s="71"/>
      <c r="N35" s="90" t="s">
        <v>1204</v>
      </c>
      <c r="O35" s="71"/>
      <c r="P35" s="90" t="s">
        <v>1204</v>
      </c>
      <c r="Q35" s="47"/>
      <c r="R35" s="71"/>
      <c r="S35" s="90" t="s">
        <v>1204</v>
      </c>
      <c r="T35" s="71"/>
      <c r="U35" s="90" t="s">
        <v>1204</v>
      </c>
      <c r="V35" s="71"/>
      <c r="W35" s="90" t="s">
        <v>1204</v>
      </c>
      <c r="X35" s="47"/>
      <c r="Y35" s="47"/>
      <c r="Z35" s="47"/>
      <c r="AA35" s="71"/>
      <c r="AB35" s="5" t="s">
        <v>1204</v>
      </c>
      <c r="AC35" s="75" t="s">
        <v>1204</v>
      </c>
      <c r="AD35" s="47"/>
      <c r="AE35" s="71"/>
      <c r="AF35" s="6" t="s">
        <v>1204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s52CY8CatKz8beUnOZCnfvJk1qMZ2Y49KYWqPeEmZ2O2Pcu5KjFcRHUpZGsu3C4a2+U22FoFhLUeZPLN5snlg==" saltValue="da7VrBf8DGVizJm6iwsti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9D6664B-097D-444E-ACED-5805B0922B5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PAND - Pandoin (66/22kV)</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1856</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1381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1857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1858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48.3</v>
      </c>
      <c r="K26" s="71"/>
      <c r="L26" s="89">
        <v>48.3</v>
      </c>
      <c r="M26" s="71"/>
      <c r="N26" s="89">
        <v>48.3</v>
      </c>
      <c r="O26" s="71"/>
      <c r="P26" s="89">
        <v>48.3</v>
      </c>
      <c r="Q26" s="47"/>
      <c r="R26" s="71"/>
      <c r="S26" s="89">
        <v>48.3</v>
      </c>
      <c r="T26" s="71"/>
      <c r="U26" s="89">
        <v>55.4</v>
      </c>
      <c r="V26" s="71"/>
      <c r="W26" s="89">
        <v>55.4</v>
      </c>
      <c r="X26" s="47"/>
      <c r="Y26" s="47"/>
      <c r="Z26" s="47"/>
      <c r="AA26" s="71"/>
      <c r="AB26" s="3">
        <v>55.4</v>
      </c>
      <c r="AC26" s="72">
        <v>55.4</v>
      </c>
      <c r="AD26" s="47"/>
      <c r="AE26" s="71"/>
      <c r="AF26" s="4">
        <v>55.4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15.9</v>
      </c>
      <c r="K28" s="71"/>
      <c r="L28" s="89">
        <v>15.9</v>
      </c>
      <c r="M28" s="71"/>
      <c r="N28" s="89">
        <v>16.7</v>
      </c>
      <c r="O28" s="71"/>
      <c r="P28" s="89">
        <v>16.899999999999999</v>
      </c>
      <c r="Q28" s="47"/>
      <c r="R28" s="71"/>
      <c r="S28" s="89">
        <v>17.100000000000001</v>
      </c>
      <c r="T28" s="71"/>
      <c r="U28" s="89">
        <v>10.8</v>
      </c>
      <c r="V28" s="71"/>
      <c r="W28" s="89">
        <v>10.7</v>
      </c>
      <c r="X28" s="47"/>
      <c r="Y28" s="47"/>
      <c r="Z28" s="47"/>
      <c r="AA28" s="71"/>
      <c r="AB28" s="3">
        <v>10.7</v>
      </c>
      <c r="AC28" s="72">
        <v>10.8</v>
      </c>
      <c r="AD28" s="47"/>
      <c r="AE28" s="71"/>
      <c r="AF28" s="4">
        <v>10.9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0.95799999999999996</v>
      </c>
      <c r="V31" s="71"/>
      <c r="W31" s="91">
        <v>0.95799999999999996</v>
      </c>
      <c r="X31" s="47"/>
      <c r="Y31" s="47"/>
      <c r="Z31" s="47"/>
      <c r="AA31" s="71"/>
      <c r="AB31" s="7">
        <v>0.95799999999999996</v>
      </c>
      <c r="AC31" s="76">
        <v>0.95799999999999996</v>
      </c>
      <c r="AD31" s="47"/>
      <c r="AE31" s="71"/>
      <c r="AF31" s="8">
        <v>0.95799999999999996</v>
      </c>
    </row>
    <row r="32" spans="4:32" ht="13.15" customHeight="1" x14ac:dyDescent="0.25">
      <c r="E32" s="73" t="s">
        <v>42</v>
      </c>
      <c r="F32" s="47"/>
      <c r="G32" s="47"/>
      <c r="H32" s="47"/>
      <c r="I32" s="74"/>
      <c r="J32" s="89">
        <v>28</v>
      </c>
      <c r="K32" s="71"/>
      <c r="L32" s="89">
        <v>28</v>
      </c>
      <c r="M32" s="71"/>
      <c r="N32" s="89">
        <v>28</v>
      </c>
      <c r="O32" s="71"/>
      <c r="P32" s="89">
        <v>28</v>
      </c>
      <c r="Q32" s="47"/>
      <c r="R32" s="71"/>
      <c r="S32" s="89">
        <v>28</v>
      </c>
      <c r="T32" s="71"/>
      <c r="U32" s="89">
        <v>29.9</v>
      </c>
      <c r="V32" s="71"/>
      <c r="W32" s="89">
        <v>29.9</v>
      </c>
      <c r="X32" s="47"/>
      <c r="Y32" s="47"/>
      <c r="Z32" s="47"/>
      <c r="AA32" s="71"/>
      <c r="AB32" s="3">
        <v>29.9</v>
      </c>
      <c r="AC32" s="72">
        <v>29.9</v>
      </c>
      <c r="AD32" s="47"/>
      <c r="AE32" s="71"/>
      <c r="AF32" s="4">
        <v>29.9</v>
      </c>
    </row>
    <row r="33" spans="5:32" ht="13.15" customHeight="1" x14ac:dyDescent="0.25">
      <c r="E33" s="77" t="s">
        <v>46</v>
      </c>
      <c r="F33" s="47"/>
      <c r="G33" s="47"/>
      <c r="H33" s="47"/>
      <c r="I33" s="74"/>
      <c r="J33" s="92">
        <v>15.2</v>
      </c>
      <c r="K33" s="71"/>
      <c r="L33" s="92">
        <v>15.2</v>
      </c>
      <c r="M33" s="71"/>
      <c r="N33" s="92">
        <v>15.1</v>
      </c>
      <c r="O33" s="71"/>
      <c r="P33" s="92">
        <v>15.3</v>
      </c>
      <c r="Q33" s="47"/>
      <c r="R33" s="71"/>
      <c r="S33" s="92">
        <v>15.5</v>
      </c>
      <c r="T33" s="71"/>
      <c r="U33" s="92">
        <v>10.3</v>
      </c>
      <c r="V33" s="71"/>
      <c r="W33" s="92">
        <v>10.199999999999999</v>
      </c>
      <c r="X33" s="47"/>
      <c r="Y33" s="47"/>
      <c r="Z33" s="47"/>
      <c r="AA33" s="71"/>
      <c r="AB33" s="9">
        <v>10.199999999999999</v>
      </c>
      <c r="AC33" s="78">
        <v>10.3</v>
      </c>
      <c r="AD33" s="47"/>
      <c r="AE33" s="71"/>
      <c r="AF33" s="10">
        <v>10.5</v>
      </c>
    </row>
    <row r="34" spans="5:32" ht="20.25" customHeight="1" x14ac:dyDescent="0.25">
      <c r="E34" s="73" t="s">
        <v>940</v>
      </c>
      <c r="F34" s="47"/>
      <c r="G34" s="47"/>
      <c r="H34" s="47"/>
      <c r="I34" s="74"/>
      <c r="J34" s="90">
        <v>0.8</v>
      </c>
      <c r="K34" s="71"/>
      <c r="L34" s="90">
        <v>0.8</v>
      </c>
      <c r="M34" s="71"/>
      <c r="N34" s="90">
        <v>0.8</v>
      </c>
      <c r="O34" s="71"/>
      <c r="P34" s="90">
        <v>0.8</v>
      </c>
      <c r="Q34" s="47"/>
      <c r="R34" s="71"/>
      <c r="S34" s="90">
        <v>0.8</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952</v>
      </c>
      <c r="K35" s="71"/>
      <c r="L35" s="90" t="s">
        <v>952</v>
      </c>
      <c r="M35" s="71"/>
      <c r="N35" s="90" t="s">
        <v>952</v>
      </c>
      <c r="O35" s="71"/>
      <c r="P35" s="90" t="s">
        <v>952</v>
      </c>
      <c r="Q35" s="47"/>
      <c r="R35" s="71"/>
      <c r="S35" s="90" t="s">
        <v>952</v>
      </c>
      <c r="T35" s="71"/>
      <c r="U35" s="90" t="s">
        <v>952</v>
      </c>
      <c r="V35" s="71"/>
      <c r="W35" s="90" t="s">
        <v>952</v>
      </c>
      <c r="X35" s="47"/>
      <c r="Y35" s="47"/>
      <c r="Z35" s="47"/>
      <c r="AA35" s="71"/>
      <c r="AB35" s="5" t="s">
        <v>952</v>
      </c>
      <c r="AC35" s="75" t="s">
        <v>952</v>
      </c>
      <c r="AD35" s="47"/>
      <c r="AE35" s="71"/>
      <c r="AF35" s="6" t="s">
        <v>952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goe6Mv08IUc5mJSFltZWlhSl7pkqIjwsSUa+ZXIvfChyS6EN+/cohmowjj5UBcGjLSi8PGmwrs0dg8xIQgjNQ==" saltValue="LE+mTugQaa6VVO39Z3cLy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4B8C4DD-2826-4333-8729-B65F5E83C8C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PARK - Parkhurst (66/11kV)</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1859</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1644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1860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1861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78.900000000000006</v>
      </c>
      <c r="K26" s="71"/>
      <c r="L26" s="89">
        <v>78.900000000000006</v>
      </c>
      <c r="M26" s="71"/>
      <c r="N26" s="89">
        <v>78.900000000000006</v>
      </c>
      <c r="O26" s="71"/>
      <c r="P26" s="89">
        <v>78.900000000000006</v>
      </c>
      <c r="Q26" s="47"/>
      <c r="R26" s="71"/>
      <c r="S26" s="89">
        <v>78.900000000000006</v>
      </c>
      <c r="T26" s="71"/>
      <c r="U26" s="89">
        <v>87.4</v>
      </c>
      <c r="V26" s="71"/>
      <c r="W26" s="89">
        <v>87.4</v>
      </c>
      <c r="X26" s="47"/>
      <c r="Y26" s="47"/>
      <c r="Z26" s="47"/>
      <c r="AA26" s="71"/>
      <c r="AB26" s="3">
        <v>87.4</v>
      </c>
      <c r="AC26" s="72">
        <v>87.4</v>
      </c>
      <c r="AD26" s="47"/>
      <c r="AE26" s="71"/>
      <c r="AF26" s="4">
        <v>87.4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21.6</v>
      </c>
      <c r="K28" s="71"/>
      <c r="L28" s="89">
        <v>21.7</v>
      </c>
      <c r="M28" s="71"/>
      <c r="N28" s="89">
        <v>21.9</v>
      </c>
      <c r="O28" s="71"/>
      <c r="P28" s="89">
        <v>22.1</v>
      </c>
      <c r="Q28" s="47"/>
      <c r="R28" s="71"/>
      <c r="S28" s="89">
        <v>22.5</v>
      </c>
      <c r="T28" s="71"/>
      <c r="U28" s="89">
        <v>14.9</v>
      </c>
      <c r="V28" s="71"/>
      <c r="W28" s="89">
        <v>15.1</v>
      </c>
      <c r="X28" s="47"/>
      <c r="Y28" s="47"/>
      <c r="Z28" s="47"/>
      <c r="AA28" s="71"/>
      <c r="AB28" s="3">
        <v>15.1</v>
      </c>
      <c r="AC28" s="72">
        <v>15.3</v>
      </c>
      <c r="AD28" s="47"/>
      <c r="AE28" s="71"/>
      <c r="AF28" s="4">
        <v>15.5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0.97799999999999998</v>
      </c>
      <c r="K31" s="71"/>
      <c r="L31" s="91">
        <v>0.97799999999999998</v>
      </c>
      <c r="M31" s="71"/>
      <c r="N31" s="91">
        <v>0.97799999999999998</v>
      </c>
      <c r="O31" s="71"/>
      <c r="P31" s="91">
        <v>0.97799999999999998</v>
      </c>
      <c r="Q31" s="47"/>
      <c r="R31" s="71"/>
      <c r="S31" s="91">
        <v>0.97799999999999998</v>
      </c>
      <c r="T31" s="71"/>
      <c r="U31" s="91">
        <v>0.98399999999999999</v>
      </c>
      <c r="V31" s="71"/>
      <c r="W31" s="91">
        <v>0.98399999999999999</v>
      </c>
      <c r="X31" s="47"/>
      <c r="Y31" s="47"/>
      <c r="Z31" s="47"/>
      <c r="AA31" s="71"/>
      <c r="AB31" s="7">
        <v>0.98399999999999999</v>
      </c>
      <c r="AC31" s="76">
        <v>0.98399999999999999</v>
      </c>
      <c r="AD31" s="47"/>
      <c r="AE31" s="71"/>
      <c r="AF31" s="8">
        <v>0.98399999999999999</v>
      </c>
    </row>
    <row r="32" spans="4:32" ht="13.15" customHeight="1" x14ac:dyDescent="0.25">
      <c r="E32" s="73" t="s">
        <v>42</v>
      </c>
      <c r="F32" s="47"/>
      <c r="G32" s="47"/>
      <c r="H32" s="47"/>
      <c r="I32" s="74"/>
      <c r="J32" s="89">
        <v>44.4</v>
      </c>
      <c r="K32" s="71"/>
      <c r="L32" s="89">
        <v>44.4</v>
      </c>
      <c r="M32" s="71"/>
      <c r="N32" s="89">
        <v>44.4</v>
      </c>
      <c r="O32" s="71"/>
      <c r="P32" s="89">
        <v>44.4</v>
      </c>
      <c r="Q32" s="47"/>
      <c r="R32" s="71"/>
      <c r="S32" s="89">
        <v>44.4</v>
      </c>
      <c r="T32" s="71"/>
      <c r="U32" s="89">
        <v>47.1</v>
      </c>
      <c r="V32" s="71"/>
      <c r="W32" s="89">
        <v>47.1</v>
      </c>
      <c r="X32" s="47"/>
      <c r="Y32" s="47"/>
      <c r="Z32" s="47"/>
      <c r="AA32" s="71"/>
      <c r="AB32" s="3">
        <v>47.1</v>
      </c>
      <c r="AC32" s="72">
        <v>47.1</v>
      </c>
      <c r="AD32" s="47"/>
      <c r="AE32" s="71"/>
      <c r="AF32" s="4">
        <v>47.1</v>
      </c>
    </row>
    <row r="33" spans="5:32" ht="13.15" customHeight="1" x14ac:dyDescent="0.25">
      <c r="E33" s="77" t="s">
        <v>46</v>
      </c>
      <c r="F33" s="47"/>
      <c r="G33" s="47"/>
      <c r="H33" s="47"/>
      <c r="I33" s="74"/>
      <c r="J33" s="92">
        <v>21.1</v>
      </c>
      <c r="K33" s="71"/>
      <c r="L33" s="92">
        <v>21.2</v>
      </c>
      <c r="M33" s="71"/>
      <c r="N33" s="92">
        <v>21.4</v>
      </c>
      <c r="O33" s="71"/>
      <c r="P33" s="92">
        <v>21.7</v>
      </c>
      <c r="Q33" s="47"/>
      <c r="R33" s="71"/>
      <c r="S33" s="92">
        <v>22</v>
      </c>
      <c r="T33" s="71"/>
      <c r="U33" s="92">
        <v>14.4</v>
      </c>
      <c r="V33" s="71"/>
      <c r="W33" s="92">
        <v>14.5</v>
      </c>
      <c r="X33" s="47"/>
      <c r="Y33" s="47"/>
      <c r="Z33" s="47"/>
      <c r="AA33" s="71"/>
      <c r="AB33" s="9">
        <v>14.6</v>
      </c>
      <c r="AC33" s="78">
        <v>14.7</v>
      </c>
      <c r="AD33" s="47"/>
      <c r="AE33" s="71"/>
      <c r="AF33" s="10">
        <v>14.9</v>
      </c>
    </row>
    <row r="34" spans="5:32" ht="20.25" customHeight="1" x14ac:dyDescent="0.25">
      <c r="E34" s="73" t="s">
        <v>940</v>
      </c>
      <c r="F34" s="47"/>
      <c r="G34" s="47"/>
      <c r="H34" s="47"/>
      <c r="I34" s="74"/>
      <c r="J34" s="90">
        <v>1.1000000000000001</v>
      </c>
      <c r="K34" s="71"/>
      <c r="L34" s="90">
        <v>1.1000000000000001</v>
      </c>
      <c r="M34" s="71"/>
      <c r="N34" s="90">
        <v>1.1000000000000001</v>
      </c>
      <c r="O34" s="71"/>
      <c r="P34" s="90">
        <v>1.1000000000000001</v>
      </c>
      <c r="Q34" s="47"/>
      <c r="R34" s="71"/>
      <c r="S34" s="90">
        <v>1.1000000000000001</v>
      </c>
      <c r="T34" s="71"/>
      <c r="U34" s="90">
        <v>0.7</v>
      </c>
      <c r="V34" s="71"/>
      <c r="W34" s="90">
        <v>0.7</v>
      </c>
      <c r="X34" s="47"/>
      <c r="Y34" s="47"/>
      <c r="Z34" s="47"/>
      <c r="AA34" s="71"/>
      <c r="AB34" s="5">
        <v>0.7</v>
      </c>
      <c r="AC34" s="75">
        <v>0.7</v>
      </c>
      <c r="AD34" s="47"/>
      <c r="AE34" s="71"/>
      <c r="AF34" s="6">
        <v>0.7</v>
      </c>
    </row>
    <row r="35" spans="5:32" ht="20.25" customHeight="1" x14ac:dyDescent="0.25">
      <c r="E35" s="73" t="s">
        <v>941</v>
      </c>
      <c r="F35" s="47"/>
      <c r="G35" s="47"/>
      <c r="H35" s="47"/>
      <c r="I35" s="74"/>
      <c r="J35" s="90" t="s">
        <v>1261</v>
      </c>
      <c r="K35" s="71"/>
      <c r="L35" s="90" t="s">
        <v>1261</v>
      </c>
      <c r="M35" s="71"/>
      <c r="N35" s="90" t="s">
        <v>1261</v>
      </c>
      <c r="O35" s="71"/>
      <c r="P35" s="90" t="s">
        <v>1261</v>
      </c>
      <c r="Q35" s="47"/>
      <c r="R35" s="71"/>
      <c r="S35" s="90" t="s">
        <v>1261</v>
      </c>
      <c r="T35" s="71"/>
      <c r="U35" s="90" t="s">
        <v>1261</v>
      </c>
      <c r="V35" s="71"/>
      <c r="W35" s="90" t="s">
        <v>1261</v>
      </c>
      <c r="X35" s="47"/>
      <c r="Y35" s="47"/>
      <c r="Z35" s="47"/>
      <c r="AA35" s="71"/>
      <c r="AB35" s="5" t="s">
        <v>1261</v>
      </c>
      <c r="AC35" s="75" t="s">
        <v>1261</v>
      </c>
      <c r="AD35" s="47"/>
      <c r="AE35" s="71"/>
      <c r="AF35" s="6" t="s">
        <v>1261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NHKRpIEMm9BeAKaRZxH+kas1qVypjZg51yHEsvY40HcG51RKAgaBP7LyJ89Be5iC1oOQRqZwCTOD7bnf4WLUA==" saltValue="lIT2YGi+YQdwOf4P1XINy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D151232-7694-4C21-AE20-D99D0B367C5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PEAR - Peter Arlett (66/11kV)</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1862</v>
      </c>
      <c r="J3" s="49"/>
      <c r="K3" s="49"/>
      <c r="L3" s="49"/>
      <c r="M3" s="49"/>
      <c r="N3" s="49"/>
      <c r="O3" s="49"/>
      <c r="P3" s="49"/>
      <c r="Q3" s="49"/>
      <c r="R3" s="49"/>
      <c r="S3" s="49"/>
      <c r="V3" s="51" t="s">
        <v>922</v>
      </c>
      <c r="W3" s="49"/>
      <c r="Y3" s="52" t="s">
        <v>1839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1863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1864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1865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4.7</v>
      </c>
      <c r="K26" s="71"/>
      <c r="L26" s="89">
        <v>4.7</v>
      </c>
      <c r="M26" s="71"/>
      <c r="N26" s="89">
        <v>4.7</v>
      </c>
      <c r="O26" s="71"/>
      <c r="P26" s="89">
        <v>4.7</v>
      </c>
      <c r="Q26" s="47"/>
      <c r="R26" s="71"/>
      <c r="S26" s="89">
        <v>4.7</v>
      </c>
      <c r="T26" s="71"/>
      <c r="U26" s="89">
        <v>5.0999999999999996</v>
      </c>
      <c r="V26" s="71"/>
      <c r="W26" s="89">
        <v>5.0999999999999996</v>
      </c>
      <c r="X26" s="47"/>
      <c r="Y26" s="47"/>
      <c r="Z26" s="47"/>
      <c r="AA26" s="71"/>
      <c r="AB26" s="3">
        <v>5.0999999999999996</v>
      </c>
      <c r="AC26" s="72">
        <v>5.0999999999999996</v>
      </c>
      <c r="AD26" s="47"/>
      <c r="AE26" s="71"/>
      <c r="AF26" s="4">
        <v>5.0999999999999996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1.8</v>
      </c>
      <c r="K28" s="71"/>
      <c r="L28" s="89">
        <v>1.8</v>
      </c>
      <c r="M28" s="71"/>
      <c r="N28" s="89">
        <v>1.7</v>
      </c>
      <c r="O28" s="71"/>
      <c r="P28" s="89">
        <v>1.7</v>
      </c>
      <c r="Q28" s="47"/>
      <c r="R28" s="71"/>
      <c r="S28" s="89">
        <v>1.7</v>
      </c>
      <c r="T28" s="71"/>
      <c r="U28" s="89">
        <v>1.7</v>
      </c>
      <c r="V28" s="71"/>
      <c r="W28" s="89">
        <v>1.6</v>
      </c>
      <c r="X28" s="47"/>
      <c r="Y28" s="47"/>
      <c r="Z28" s="47"/>
      <c r="AA28" s="71"/>
      <c r="AB28" s="3">
        <v>1.6</v>
      </c>
      <c r="AC28" s="72">
        <v>1.6</v>
      </c>
      <c r="AD28" s="47"/>
      <c r="AE28" s="71"/>
      <c r="AF28" s="4">
        <v>1.6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0.91700000000000004</v>
      </c>
      <c r="K31" s="71"/>
      <c r="L31" s="91">
        <v>0.91700000000000004</v>
      </c>
      <c r="M31" s="71"/>
      <c r="N31" s="91">
        <v>0.91700000000000004</v>
      </c>
      <c r="O31" s="71"/>
      <c r="P31" s="91">
        <v>0.91700000000000004</v>
      </c>
      <c r="Q31" s="47"/>
      <c r="R31" s="71"/>
      <c r="S31" s="91">
        <v>0.91700000000000004</v>
      </c>
      <c r="T31" s="71"/>
      <c r="U31" s="91">
        <v>0.89500000000000002</v>
      </c>
      <c r="V31" s="71"/>
      <c r="W31" s="91">
        <v>0.89500000000000002</v>
      </c>
      <c r="X31" s="47"/>
      <c r="Y31" s="47"/>
      <c r="Z31" s="47"/>
      <c r="AA31" s="71"/>
      <c r="AB31" s="7">
        <v>0.89500000000000002</v>
      </c>
      <c r="AC31" s="76">
        <v>0.89500000000000002</v>
      </c>
      <c r="AD31" s="47"/>
      <c r="AE31" s="71"/>
      <c r="AF31" s="8">
        <v>0.89500000000000002</v>
      </c>
    </row>
    <row r="32" spans="4:32" ht="13.15" customHeight="1" x14ac:dyDescent="0.25">
      <c r="E32" s="73" t="s">
        <v>42</v>
      </c>
      <c r="F32" s="47"/>
      <c r="G32" s="47"/>
      <c r="H32" s="47"/>
      <c r="I32" s="74"/>
      <c r="J32" s="89">
        <v>0.8</v>
      </c>
      <c r="K32" s="71"/>
      <c r="L32" s="89">
        <v>0.8</v>
      </c>
      <c r="M32" s="71"/>
      <c r="N32" s="89">
        <v>0.8</v>
      </c>
      <c r="O32" s="71"/>
      <c r="P32" s="89">
        <v>0.8</v>
      </c>
      <c r="Q32" s="47"/>
      <c r="R32" s="71"/>
      <c r="S32" s="89">
        <v>0.8</v>
      </c>
      <c r="T32" s="71"/>
      <c r="U32" s="89">
        <v>0.8</v>
      </c>
      <c r="V32" s="71"/>
      <c r="W32" s="89">
        <v>0.8</v>
      </c>
      <c r="X32" s="47"/>
      <c r="Y32" s="47"/>
      <c r="Z32" s="47"/>
      <c r="AA32" s="71"/>
      <c r="AB32" s="3">
        <v>0.8</v>
      </c>
      <c r="AC32" s="72">
        <v>0.8</v>
      </c>
      <c r="AD32" s="47"/>
      <c r="AE32" s="71"/>
      <c r="AF32" s="4">
        <v>0.8</v>
      </c>
    </row>
    <row r="33" spans="5:32" ht="13.15" customHeight="1" x14ac:dyDescent="0.25">
      <c r="E33" s="77" t="s">
        <v>46</v>
      </c>
      <c r="F33" s="47"/>
      <c r="G33" s="47"/>
      <c r="H33" s="47"/>
      <c r="I33" s="74"/>
      <c r="J33" s="92">
        <v>1.7</v>
      </c>
      <c r="K33" s="71"/>
      <c r="L33" s="92">
        <v>1.6</v>
      </c>
      <c r="M33" s="71"/>
      <c r="N33" s="92">
        <v>1.6</v>
      </c>
      <c r="O33" s="71"/>
      <c r="P33" s="92">
        <v>1.6</v>
      </c>
      <c r="Q33" s="47"/>
      <c r="R33" s="71"/>
      <c r="S33" s="92">
        <v>1.6</v>
      </c>
      <c r="T33" s="71"/>
      <c r="U33" s="92">
        <v>1.6</v>
      </c>
      <c r="V33" s="71"/>
      <c r="W33" s="92">
        <v>1.6</v>
      </c>
      <c r="X33" s="47"/>
      <c r="Y33" s="47"/>
      <c r="Z33" s="47"/>
      <c r="AA33" s="71"/>
      <c r="AB33" s="9">
        <v>1.5</v>
      </c>
      <c r="AC33" s="78">
        <v>1.5</v>
      </c>
      <c r="AD33" s="47"/>
      <c r="AE33" s="71"/>
      <c r="AF33" s="10">
        <v>1.5</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1058</v>
      </c>
      <c r="K35" s="71"/>
      <c r="L35" s="90" t="s">
        <v>1058</v>
      </c>
      <c r="M35" s="71"/>
      <c r="N35" s="90" t="s">
        <v>1058</v>
      </c>
      <c r="O35" s="71"/>
      <c r="P35" s="90" t="s">
        <v>1058</v>
      </c>
      <c r="Q35" s="47"/>
      <c r="R35" s="71"/>
      <c r="S35" s="90" t="s">
        <v>1058</v>
      </c>
      <c r="T35" s="71"/>
      <c r="U35" s="90" t="s">
        <v>1058</v>
      </c>
      <c r="V35" s="71"/>
      <c r="W35" s="90" t="s">
        <v>1058</v>
      </c>
      <c r="X35" s="47"/>
      <c r="Y35" s="47"/>
      <c r="Z35" s="47"/>
      <c r="AA35" s="71"/>
      <c r="AB35" s="5" t="s">
        <v>1058</v>
      </c>
      <c r="AC35" s="75" t="s">
        <v>1058</v>
      </c>
      <c r="AD35" s="47"/>
      <c r="AE35" s="71"/>
      <c r="AF35" s="6" t="s">
        <v>1058</v>
      </c>
    </row>
    <row r="36" spans="5:32" ht="13.15" customHeight="1" x14ac:dyDescent="0.25">
      <c r="E36" s="73" t="s">
        <v>58</v>
      </c>
      <c r="F36" s="47"/>
      <c r="G36" s="47"/>
      <c r="H36" s="47"/>
      <c r="I36" s="74"/>
      <c r="J36" s="89">
        <v>0.9</v>
      </c>
      <c r="K36" s="71"/>
      <c r="L36" s="89">
        <v>0.8</v>
      </c>
      <c r="M36" s="71"/>
      <c r="N36" s="89">
        <v>0.8</v>
      </c>
      <c r="O36" s="71"/>
      <c r="P36" s="89">
        <v>0.8</v>
      </c>
      <c r="Q36" s="47"/>
      <c r="R36" s="71"/>
      <c r="S36" s="89">
        <v>0.8</v>
      </c>
      <c r="T36" s="71"/>
      <c r="U36" s="89">
        <v>0.8</v>
      </c>
      <c r="V36" s="71"/>
      <c r="W36" s="89">
        <v>0.8</v>
      </c>
      <c r="X36" s="47"/>
      <c r="Y36" s="47"/>
      <c r="Z36" s="47"/>
      <c r="AA36" s="71"/>
      <c r="AB36" s="3">
        <v>0.7</v>
      </c>
      <c r="AC36" s="72">
        <v>0.7</v>
      </c>
      <c r="AD36" s="47"/>
      <c r="AE36" s="71"/>
      <c r="AF36" s="4">
        <v>0.7</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OFB94JnEfF/Vh8nTdVR7VNHZ+ktECR6GfLVU/h7nDs9lAQOmvKWeJ6vxD+LN/+W42JnniQbtgvSjupiXXVuWlg==" saltValue="3zvNHrABn3eh6vVWTI1hM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756C85E-A6BA-4C48-9B09-3FD2F7C71BB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PERA - Peranga (33/11kV)</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1866</v>
      </c>
      <c r="J3" s="49"/>
      <c r="K3" s="49"/>
      <c r="L3" s="49"/>
      <c r="M3" s="49"/>
      <c r="N3" s="49"/>
      <c r="O3" s="49"/>
      <c r="P3" s="49"/>
      <c r="Q3" s="49"/>
      <c r="R3" s="49"/>
      <c r="S3" s="49"/>
      <c r="V3" s="51" t="s">
        <v>922</v>
      </c>
      <c r="W3" s="49"/>
      <c r="Y3" s="52" t="s">
        <v>1439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1867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1868</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1869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1870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33.200000000000003</v>
      </c>
      <c r="K26" s="71"/>
      <c r="L26" s="89">
        <v>33.200000000000003</v>
      </c>
      <c r="M26" s="71"/>
      <c r="N26" s="89">
        <v>33.200000000000003</v>
      </c>
      <c r="O26" s="71"/>
      <c r="P26" s="89">
        <v>33.200000000000003</v>
      </c>
      <c r="Q26" s="47"/>
      <c r="R26" s="71"/>
      <c r="S26" s="89">
        <v>33.200000000000003</v>
      </c>
      <c r="T26" s="71"/>
      <c r="U26" s="89">
        <v>37.200000000000003</v>
      </c>
      <c r="V26" s="71"/>
      <c r="W26" s="89">
        <v>37.200000000000003</v>
      </c>
      <c r="X26" s="47"/>
      <c r="Y26" s="47"/>
      <c r="Z26" s="47"/>
      <c r="AA26" s="71"/>
      <c r="AB26" s="3">
        <v>37.200000000000003</v>
      </c>
      <c r="AC26" s="72">
        <v>37.200000000000003</v>
      </c>
      <c r="AD26" s="47"/>
      <c r="AE26" s="71"/>
      <c r="AF26" s="4">
        <v>37.200000000000003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16.5</v>
      </c>
      <c r="K28" s="71"/>
      <c r="L28" s="89">
        <v>16.600000000000001</v>
      </c>
      <c r="M28" s="71"/>
      <c r="N28" s="89">
        <v>16.8</v>
      </c>
      <c r="O28" s="71"/>
      <c r="P28" s="89">
        <v>17</v>
      </c>
      <c r="Q28" s="47"/>
      <c r="R28" s="71"/>
      <c r="S28" s="89">
        <v>17.2</v>
      </c>
      <c r="T28" s="71"/>
      <c r="U28" s="89">
        <v>13.9</v>
      </c>
      <c r="V28" s="71"/>
      <c r="W28" s="89">
        <v>13.9</v>
      </c>
      <c r="X28" s="47"/>
      <c r="Y28" s="47"/>
      <c r="Z28" s="47"/>
      <c r="AA28" s="71"/>
      <c r="AB28" s="3">
        <v>14</v>
      </c>
      <c r="AC28" s="72">
        <v>14.2</v>
      </c>
      <c r="AD28" s="47"/>
      <c r="AE28" s="71"/>
      <c r="AF28" s="4">
        <v>14.3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0.99399999999999999</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19.100000000000001</v>
      </c>
      <c r="K32" s="71"/>
      <c r="L32" s="89">
        <v>19.100000000000001</v>
      </c>
      <c r="M32" s="71"/>
      <c r="N32" s="89">
        <v>19.100000000000001</v>
      </c>
      <c r="O32" s="71"/>
      <c r="P32" s="89">
        <v>19.100000000000001</v>
      </c>
      <c r="Q32" s="47"/>
      <c r="R32" s="71"/>
      <c r="S32" s="89">
        <v>19.100000000000001</v>
      </c>
      <c r="T32" s="71"/>
      <c r="U32" s="89">
        <v>21</v>
      </c>
      <c r="V32" s="71"/>
      <c r="W32" s="89">
        <v>21</v>
      </c>
      <c r="X32" s="47"/>
      <c r="Y32" s="47"/>
      <c r="Z32" s="47"/>
      <c r="AA32" s="71"/>
      <c r="AB32" s="3">
        <v>21</v>
      </c>
      <c r="AC32" s="72">
        <v>21</v>
      </c>
      <c r="AD32" s="47"/>
      <c r="AE32" s="71"/>
      <c r="AF32" s="4">
        <v>21</v>
      </c>
    </row>
    <row r="33" spans="5:32" ht="13.15" customHeight="1" x14ac:dyDescent="0.25">
      <c r="E33" s="77" t="s">
        <v>46</v>
      </c>
      <c r="F33" s="47"/>
      <c r="G33" s="47"/>
      <c r="H33" s="47"/>
      <c r="I33" s="74"/>
      <c r="J33" s="92">
        <v>16.100000000000001</v>
      </c>
      <c r="K33" s="71"/>
      <c r="L33" s="92">
        <v>16.100000000000001</v>
      </c>
      <c r="M33" s="71"/>
      <c r="N33" s="92">
        <v>16.3</v>
      </c>
      <c r="O33" s="71"/>
      <c r="P33" s="92">
        <v>16.5</v>
      </c>
      <c r="Q33" s="47"/>
      <c r="R33" s="71"/>
      <c r="S33" s="92">
        <v>16.7</v>
      </c>
      <c r="T33" s="71"/>
      <c r="U33" s="92">
        <v>13.1</v>
      </c>
      <c r="V33" s="71"/>
      <c r="W33" s="92">
        <v>13.1</v>
      </c>
      <c r="X33" s="47"/>
      <c r="Y33" s="47"/>
      <c r="Z33" s="47"/>
      <c r="AA33" s="71"/>
      <c r="AB33" s="9">
        <v>13.1</v>
      </c>
      <c r="AC33" s="78">
        <v>13.3</v>
      </c>
      <c r="AD33" s="47"/>
      <c r="AE33" s="71"/>
      <c r="AF33" s="10">
        <v>13.5</v>
      </c>
    </row>
    <row r="34" spans="5:32" ht="20.25" customHeight="1" x14ac:dyDescent="0.25">
      <c r="E34" s="73" t="s">
        <v>940</v>
      </c>
      <c r="F34" s="47"/>
      <c r="G34" s="47"/>
      <c r="H34" s="47"/>
      <c r="I34" s="74"/>
      <c r="J34" s="90">
        <v>0.8</v>
      </c>
      <c r="K34" s="71"/>
      <c r="L34" s="90">
        <v>0.8</v>
      </c>
      <c r="M34" s="71"/>
      <c r="N34" s="90">
        <v>0.8</v>
      </c>
      <c r="O34" s="71"/>
      <c r="P34" s="90">
        <v>0.8</v>
      </c>
      <c r="Q34" s="47"/>
      <c r="R34" s="71"/>
      <c r="S34" s="90">
        <v>0.8</v>
      </c>
      <c r="T34" s="71"/>
      <c r="U34" s="90">
        <v>0.7</v>
      </c>
      <c r="V34" s="71"/>
      <c r="W34" s="90">
        <v>0.7</v>
      </c>
      <c r="X34" s="47"/>
      <c r="Y34" s="47"/>
      <c r="Z34" s="47"/>
      <c r="AA34" s="71"/>
      <c r="AB34" s="5">
        <v>0.7</v>
      </c>
      <c r="AC34" s="75">
        <v>0.7</v>
      </c>
      <c r="AD34" s="47"/>
      <c r="AE34" s="71"/>
      <c r="AF34" s="6">
        <v>0.7</v>
      </c>
    </row>
    <row r="35" spans="5:32" ht="20.25" customHeight="1" x14ac:dyDescent="0.25">
      <c r="E35" s="73" t="s">
        <v>941</v>
      </c>
      <c r="F35" s="47"/>
      <c r="G35" s="47"/>
      <c r="H35" s="47"/>
      <c r="I35" s="74"/>
      <c r="J35" s="90" t="s">
        <v>1094</v>
      </c>
      <c r="K35" s="71"/>
      <c r="L35" s="90" t="s">
        <v>1094</v>
      </c>
      <c r="M35" s="71"/>
      <c r="N35" s="90" t="s">
        <v>1094</v>
      </c>
      <c r="O35" s="71"/>
      <c r="P35" s="90" t="s">
        <v>1094</v>
      </c>
      <c r="Q35" s="47"/>
      <c r="R35" s="71"/>
      <c r="S35" s="90" t="s">
        <v>1094</v>
      </c>
      <c r="T35" s="71"/>
      <c r="U35" s="90" t="s">
        <v>1094</v>
      </c>
      <c r="V35" s="71"/>
      <c r="W35" s="90" t="s">
        <v>1094</v>
      </c>
      <c r="X35" s="47"/>
      <c r="Y35" s="47"/>
      <c r="Z35" s="47"/>
      <c r="AA35" s="71"/>
      <c r="AB35" s="5" t="s">
        <v>1094</v>
      </c>
      <c r="AC35" s="75" t="s">
        <v>1094</v>
      </c>
      <c r="AD35" s="47"/>
      <c r="AE35" s="71"/>
      <c r="AF35" s="6" t="s">
        <v>1094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4</v>
      </c>
      <c r="K39" s="71"/>
      <c r="L39" s="89">
        <v>4</v>
      </c>
      <c r="M39" s="71"/>
      <c r="N39" s="89">
        <v>4</v>
      </c>
      <c r="O39" s="71"/>
      <c r="P39" s="89">
        <v>4</v>
      </c>
      <c r="Q39" s="47"/>
      <c r="R39" s="71"/>
      <c r="S39" s="89">
        <v>4</v>
      </c>
      <c r="T39" s="71"/>
      <c r="U39" s="89">
        <v>4</v>
      </c>
      <c r="V39" s="71"/>
      <c r="W39" s="89">
        <v>4</v>
      </c>
      <c r="X39" s="47"/>
      <c r="Y39" s="47"/>
      <c r="Z39" s="47"/>
      <c r="AA39" s="71"/>
      <c r="AB39" s="3">
        <v>4</v>
      </c>
      <c r="AC39" s="72">
        <v>4</v>
      </c>
      <c r="AD39" s="47"/>
      <c r="AE39" s="71"/>
      <c r="AF39" s="4">
        <v>4</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26BHs5LebaKgLd4TNDw2qPAFXVC+ZGlICcWfYoQVf1/COJESKLfkCkrpCYKogjhUn2ckkUe98tkSajxbfofbdg==" saltValue="HySu3kDlGUeQ/GG4avmga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72C974E-17FB-44E9-B349-8000B58F4FB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PIAL - Pialba (66/11kV)</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1871</v>
      </c>
      <c r="J3" s="49"/>
      <c r="K3" s="49"/>
      <c r="L3" s="49"/>
      <c r="M3" s="49"/>
      <c r="N3" s="49"/>
      <c r="O3" s="49"/>
      <c r="P3" s="49"/>
      <c r="Q3" s="49"/>
      <c r="R3" s="49"/>
      <c r="S3" s="49"/>
      <c r="V3" s="51" t="s">
        <v>922</v>
      </c>
      <c r="W3" s="49"/>
      <c r="Y3" s="52" t="s">
        <v>1267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1099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1873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11</v>
      </c>
      <c r="M26" s="71"/>
      <c r="N26" s="89">
        <v>11</v>
      </c>
      <c r="O26" s="71"/>
      <c r="P26" s="89">
        <v>11</v>
      </c>
      <c r="Q26" s="47"/>
      <c r="R26" s="71"/>
      <c r="S26" s="89">
        <v>11</v>
      </c>
      <c r="T26" s="71"/>
      <c r="U26" s="89">
        <v>12</v>
      </c>
      <c r="V26" s="71"/>
      <c r="W26" s="89">
        <v>12</v>
      </c>
      <c r="X26" s="47"/>
      <c r="Y26" s="47"/>
      <c r="Z26" s="47"/>
      <c r="AA26" s="71"/>
      <c r="AB26" s="3">
        <v>12</v>
      </c>
      <c r="AC26" s="72">
        <v>12</v>
      </c>
      <c r="AD26" s="47"/>
      <c r="AE26" s="71"/>
      <c r="AF26" s="4">
        <v>12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3.7</v>
      </c>
      <c r="K28" s="71"/>
      <c r="L28" s="89">
        <v>3.8</v>
      </c>
      <c r="M28" s="71"/>
      <c r="N28" s="89">
        <v>3.8</v>
      </c>
      <c r="O28" s="71"/>
      <c r="P28" s="89">
        <v>3.9</v>
      </c>
      <c r="Q28" s="47"/>
      <c r="R28" s="71"/>
      <c r="S28" s="89">
        <v>3.9</v>
      </c>
      <c r="T28" s="71"/>
      <c r="U28" s="89">
        <v>1.9</v>
      </c>
      <c r="V28" s="71"/>
      <c r="W28" s="89">
        <v>2</v>
      </c>
      <c r="X28" s="47"/>
      <c r="Y28" s="47"/>
      <c r="Z28" s="47"/>
      <c r="AA28" s="71"/>
      <c r="AB28" s="3">
        <v>2</v>
      </c>
      <c r="AC28" s="72">
        <v>2</v>
      </c>
      <c r="AD28" s="47"/>
      <c r="AE28" s="71"/>
      <c r="AF28" s="4">
        <v>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0.998</v>
      </c>
      <c r="K31" s="71"/>
      <c r="L31" s="91">
        <v>0.998</v>
      </c>
      <c r="M31" s="71"/>
      <c r="N31" s="91">
        <v>0.997</v>
      </c>
      <c r="O31" s="71"/>
      <c r="P31" s="91">
        <v>0.997</v>
      </c>
      <c r="Q31" s="47"/>
      <c r="R31" s="71"/>
      <c r="S31" s="91">
        <v>0.996</v>
      </c>
      <c r="T31" s="71"/>
      <c r="U31" s="91">
        <v>0.90500000000000003</v>
      </c>
      <c r="V31" s="71"/>
      <c r="W31" s="91">
        <v>0.90500000000000003</v>
      </c>
      <c r="X31" s="47"/>
      <c r="Y31" s="47"/>
      <c r="Z31" s="47"/>
      <c r="AA31" s="71"/>
      <c r="AB31" s="7">
        <v>0.90500000000000003</v>
      </c>
      <c r="AC31" s="76">
        <v>0.90500000000000003</v>
      </c>
      <c r="AD31" s="47"/>
      <c r="AE31" s="71"/>
      <c r="AF31" s="8">
        <v>0.90500000000000003</v>
      </c>
    </row>
    <row r="32" spans="4:32" ht="13.15" customHeight="1" x14ac:dyDescent="0.25">
      <c r="E32" s="73" t="s">
        <v>42</v>
      </c>
      <c r="F32" s="47"/>
      <c r="G32" s="47"/>
      <c r="H32" s="47"/>
      <c r="I32" s="74"/>
      <c r="J32" s="89">
        <v>6.3</v>
      </c>
      <c r="K32" s="71"/>
      <c r="L32" s="89">
        <v>6.3</v>
      </c>
      <c r="M32" s="71"/>
      <c r="N32" s="89">
        <v>6.3</v>
      </c>
      <c r="O32" s="71"/>
      <c r="P32" s="89">
        <v>6.3</v>
      </c>
      <c r="Q32" s="47"/>
      <c r="R32" s="71"/>
      <c r="S32" s="89">
        <v>6.3</v>
      </c>
      <c r="T32" s="71"/>
      <c r="U32" s="89">
        <v>6.5</v>
      </c>
      <c r="V32" s="71"/>
      <c r="W32" s="89">
        <v>6.5</v>
      </c>
      <c r="X32" s="47"/>
      <c r="Y32" s="47"/>
      <c r="Z32" s="47"/>
      <c r="AA32" s="71"/>
      <c r="AB32" s="3">
        <v>6.5</v>
      </c>
      <c r="AC32" s="72">
        <v>6.5</v>
      </c>
      <c r="AD32" s="47"/>
      <c r="AE32" s="71"/>
      <c r="AF32" s="4">
        <v>6.5</v>
      </c>
    </row>
    <row r="33" spans="5:32" ht="13.15" customHeight="1" x14ac:dyDescent="0.25">
      <c r="E33" s="77" t="s">
        <v>46</v>
      </c>
      <c r="F33" s="47"/>
      <c r="G33" s="47"/>
      <c r="H33" s="47"/>
      <c r="I33" s="74"/>
      <c r="J33" s="92">
        <v>3.6</v>
      </c>
      <c r="K33" s="71"/>
      <c r="L33" s="92">
        <v>3.7</v>
      </c>
      <c r="M33" s="71"/>
      <c r="N33" s="92">
        <v>3.7</v>
      </c>
      <c r="O33" s="71"/>
      <c r="P33" s="92">
        <v>3.8</v>
      </c>
      <c r="Q33" s="47"/>
      <c r="R33" s="71"/>
      <c r="S33" s="92">
        <v>3.8</v>
      </c>
      <c r="T33" s="71"/>
      <c r="U33" s="92">
        <v>1.9</v>
      </c>
      <c r="V33" s="71"/>
      <c r="W33" s="92">
        <v>1.9</v>
      </c>
      <c r="X33" s="47"/>
      <c r="Y33" s="47"/>
      <c r="Z33" s="47"/>
      <c r="AA33" s="71"/>
      <c r="AB33" s="9">
        <v>1.9</v>
      </c>
      <c r="AC33" s="78">
        <v>1.9</v>
      </c>
      <c r="AD33" s="47"/>
      <c r="AE33" s="71"/>
      <c r="AF33" s="10">
        <v>1.9</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SLGNtFG2FC8AXuVX0rzlyOPJlEzX5+s0aD8gJZF/Ky8qP49LwnNG9T/mftL3mRTCL3Kx6aSmQLnra0y15uNtGw==" saltValue="WYdogRiuhrY0Nni1DadEc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D4D2312-6D8E-41FF-A43A-07B9B27CC1E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PINN - Pinnacle (66/11kV)</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1874</v>
      </c>
      <c r="J3" s="49"/>
      <c r="K3" s="49"/>
      <c r="L3" s="49"/>
      <c r="M3" s="49"/>
      <c r="N3" s="49"/>
      <c r="O3" s="49"/>
      <c r="P3" s="49"/>
      <c r="Q3" s="49"/>
      <c r="R3" s="49"/>
      <c r="S3" s="49"/>
      <c r="V3" s="51" t="s">
        <v>922</v>
      </c>
      <c r="W3" s="49"/>
      <c r="Y3" s="52" t="s">
        <v>1284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1875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1876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1877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3.2</v>
      </c>
      <c r="K26" s="71"/>
      <c r="L26" s="89">
        <v>3.2</v>
      </c>
      <c r="M26" s="71"/>
      <c r="N26" s="89">
        <v>3.2</v>
      </c>
      <c r="O26" s="71"/>
      <c r="P26" s="89">
        <v>3.2</v>
      </c>
      <c r="Q26" s="47"/>
      <c r="R26" s="71"/>
      <c r="S26" s="89">
        <v>3.2</v>
      </c>
      <c r="T26" s="71"/>
      <c r="U26" s="89">
        <v>3.2</v>
      </c>
      <c r="V26" s="71"/>
      <c r="W26" s="89">
        <v>3.2</v>
      </c>
      <c r="X26" s="47"/>
      <c r="Y26" s="47"/>
      <c r="Z26" s="47"/>
      <c r="AA26" s="71"/>
      <c r="AB26" s="3">
        <v>3.2</v>
      </c>
      <c r="AC26" s="72">
        <v>3.2</v>
      </c>
      <c r="AD26" s="47"/>
      <c r="AE26" s="71"/>
      <c r="AF26" s="4">
        <v>3.2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0.8</v>
      </c>
      <c r="K28" s="71"/>
      <c r="L28" s="89">
        <v>0.8</v>
      </c>
      <c r="M28" s="71"/>
      <c r="N28" s="89">
        <v>0.8</v>
      </c>
      <c r="O28" s="71"/>
      <c r="P28" s="89">
        <v>0.8</v>
      </c>
      <c r="Q28" s="47"/>
      <c r="R28" s="71"/>
      <c r="S28" s="89">
        <v>0.8</v>
      </c>
      <c r="T28" s="71"/>
      <c r="U28" s="89">
        <v>1</v>
      </c>
      <c r="V28" s="71"/>
      <c r="W28" s="89">
        <v>1</v>
      </c>
      <c r="X28" s="47"/>
      <c r="Y28" s="47"/>
      <c r="Z28" s="47"/>
      <c r="AA28" s="71"/>
      <c r="AB28" s="3">
        <v>1</v>
      </c>
      <c r="AC28" s="72">
        <v>1</v>
      </c>
      <c r="AD28" s="47"/>
      <c r="AE28" s="71"/>
      <c r="AF28" s="4">
        <v>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0.74</v>
      </c>
      <c r="K31" s="71"/>
      <c r="L31" s="91">
        <v>0.74</v>
      </c>
      <c r="M31" s="71"/>
      <c r="N31" s="91">
        <v>0.74</v>
      </c>
      <c r="O31" s="71"/>
      <c r="P31" s="91">
        <v>0.74</v>
      </c>
      <c r="Q31" s="47"/>
      <c r="R31" s="71"/>
      <c r="S31" s="91">
        <v>0.74</v>
      </c>
      <c r="T31" s="71"/>
      <c r="U31" s="91">
        <v>0.57799999999999996</v>
      </c>
      <c r="V31" s="71"/>
      <c r="W31" s="91">
        <v>0.57799999999999996</v>
      </c>
      <c r="X31" s="47"/>
      <c r="Y31" s="47"/>
      <c r="Z31" s="47"/>
      <c r="AA31" s="71"/>
      <c r="AB31" s="7">
        <v>0.57799999999999996</v>
      </c>
      <c r="AC31" s="76">
        <v>0.57799999999999996</v>
      </c>
      <c r="AD31" s="47"/>
      <c r="AE31" s="71"/>
      <c r="AF31" s="8">
        <v>0.57799999999999996</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0.8</v>
      </c>
      <c r="K33" s="71"/>
      <c r="L33" s="92">
        <v>0.8</v>
      </c>
      <c r="M33" s="71"/>
      <c r="N33" s="92">
        <v>0.8</v>
      </c>
      <c r="O33" s="71"/>
      <c r="P33" s="92">
        <v>0.8</v>
      </c>
      <c r="Q33" s="47"/>
      <c r="R33" s="71"/>
      <c r="S33" s="92">
        <v>0.8</v>
      </c>
      <c r="T33" s="71"/>
      <c r="U33" s="92">
        <v>0.9</v>
      </c>
      <c r="V33" s="71"/>
      <c r="W33" s="92">
        <v>0.9</v>
      </c>
      <c r="X33" s="47"/>
      <c r="Y33" s="47"/>
      <c r="Z33" s="47"/>
      <c r="AA33" s="71"/>
      <c r="AB33" s="9">
        <v>0.9</v>
      </c>
      <c r="AC33" s="78">
        <v>0.9</v>
      </c>
      <c r="AD33" s="47"/>
      <c r="AE33" s="71"/>
      <c r="AF33" s="10">
        <v>0.9</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1006</v>
      </c>
      <c r="K35" s="71"/>
      <c r="L35" s="90" t="s">
        <v>1006</v>
      </c>
      <c r="M35" s="71"/>
      <c r="N35" s="90" t="s">
        <v>1006</v>
      </c>
      <c r="O35" s="71"/>
      <c r="P35" s="90" t="s">
        <v>1006</v>
      </c>
      <c r="Q35" s="47"/>
      <c r="R35" s="71"/>
      <c r="S35" s="90" t="s">
        <v>1006</v>
      </c>
      <c r="T35" s="71"/>
      <c r="U35" s="90" t="s">
        <v>1006</v>
      </c>
      <c r="V35" s="71"/>
      <c r="W35" s="90" t="s">
        <v>1006</v>
      </c>
      <c r="X35" s="47"/>
      <c r="Y35" s="47"/>
      <c r="Z35" s="47"/>
      <c r="AA35" s="71"/>
      <c r="AB35" s="5" t="s">
        <v>1006</v>
      </c>
      <c r="AC35" s="75" t="s">
        <v>1006</v>
      </c>
      <c r="AD35" s="47"/>
      <c r="AE35" s="71"/>
      <c r="AF35" s="6" t="s">
        <v>1006</v>
      </c>
    </row>
    <row r="36" spans="5:32" ht="13.15" customHeight="1" x14ac:dyDescent="0.25">
      <c r="E36" s="73" t="s">
        <v>58</v>
      </c>
      <c r="F36" s="47"/>
      <c r="G36" s="47"/>
      <c r="H36" s="47"/>
      <c r="I36" s="74"/>
      <c r="J36" s="89">
        <v>0.8</v>
      </c>
      <c r="K36" s="71"/>
      <c r="L36" s="89">
        <v>0.8</v>
      </c>
      <c r="M36" s="71"/>
      <c r="N36" s="89">
        <v>0.8</v>
      </c>
      <c r="O36" s="71"/>
      <c r="P36" s="89">
        <v>0.8</v>
      </c>
      <c r="Q36" s="47"/>
      <c r="R36" s="71"/>
      <c r="S36" s="89">
        <v>0.8</v>
      </c>
      <c r="T36" s="71"/>
      <c r="U36" s="89">
        <v>0.9</v>
      </c>
      <c r="V36" s="71"/>
      <c r="W36" s="89">
        <v>0.9</v>
      </c>
      <c r="X36" s="47"/>
      <c r="Y36" s="47"/>
      <c r="Z36" s="47"/>
      <c r="AA36" s="71"/>
      <c r="AB36" s="3">
        <v>0.9</v>
      </c>
      <c r="AC36" s="72">
        <v>0.9</v>
      </c>
      <c r="AD36" s="47"/>
      <c r="AE36" s="71"/>
      <c r="AF36" s="4">
        <v>0.9</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0.3</v>
      </c>
      <c r="K39" s="71"/>
      <c r="L39" s="89">
        <v>0.3</v>
      </c>
      <c r="M39" s="71"/>
      <c r="N39" s="89">
        <v>0.3</v>
      </c>
      <c r="O39" s="71"/>
      <c r="P39" s="89">
        <v>0.3</v>
      </c>
      <c r="Q39" s="47"/>
      <c r="R39" s="71"/>
      <c r="S39" s="89">
        <v>0.3</v>
      </c>
      <c r="T39" s="71"/>
      <c r="U39" s="89">
        <v>0.3</v>
      </c>
      <c r="V39" s="71"/>
      <c r="W39" s="89">
        <v>0.3</v>
      </c>
      <c r="X39" s="47"/>
      <c r="Y39" s="47"/>
      <c r="Z39" s="47"/>
      <c r="AA39" s="71"/>
      <c r="AB39" s="3">
        <v>0.3</v>
      </c>
      <c r="AC39" s="72">
        <v>0.3</v>
      </c>
      <c r="AD39" s="47"/>
      <c r="AE39" s="71"/>
      <c r="AF39" s="4">
        <v>0.3</v>
      </c>
    </row>
    <row r="40" spans="5:32" x14ac:dyDescent="0.25">
      <c r="E40" s="73" t="s">
        <v>73</v>
      </c>
      <c r="F40" s="47"/>
      <c r="G40" s="47"/>
      <c r="H40" s="47"/>
      <c r="I40" s="74"/>
      <c r="J40" s="89">
        <v>1.5</v>
      </c>
      <c r="K40" s="71"/>
      <c r="L40" s="89">
        <v>1.5</v>
      </c>
      <c r="M40" s="71"/>
      <c r="N40" s="89">
        <v>1.5</v>
      </c>
      <c r="O40" s="71"/>
      <c r="P40" s="89">
        <v>1.5</v>
      </c>
      <c r="Q40" s="47"/>
      <c r="R40" s="71"/>
      <c r="S40" s="89">
        <v>1.5</v>
      </c>
      <c r="T40" s="71"/>
      <c r="U40" s="89">
        <v>1.5</v>
      </c>
      <c r="V40" s="71"/>
      <c r="W40" s="89">
        <v>1.5</v>
      </c>
      <c r="X40" s="47"/>
      <c r="Y40" s="47"/>
      <c r="Z40" s="47"/>
      <c r="AA40" s="71"/>
      <c r="AB40" s="3">
        <v>1.5</v>
      </c>
      <c r="AC40" s="72">
        <v>1.5</v>
      </c>
      <c r="AD40" s="47"/>
      <c r="AE40" s="71"/>
      <c r="AF40" s="4">
        <v>1.5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16eQt7PKdXGOpe+WiLTpYrO5LqLDPLTvj0XSNjnaMeQgrWf8AQqt25D8pDmdjQGuOvBn06K0UePFb6MS48n0g==" saltValue="mu9GRRyl5cqA4mGC7eo/k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A71CBC2-69BA-48F1-8D93-9FC81D9AF9A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PIRR - Pirrinuan (33/11kV)</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dimension ref="A1:AJ51"/>
  <sheetViews>
    <sheetView showGridLines="0" topLeftCell="A22"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1878</v>
      </c>
      <c r="J3" s="49"/>
      <c r="K3" s="49"/>
      <c r="L3" s="49"/>
      <c r="M3" s="49"/>
      <c r="N3" s="49"/>
      <c r="O3" s="49"/>
      <c r="P3" s="49"/>
      <c r="Q3" s="49"/>
      <c r="R3" s="49"/>
      <c r="S3" s="49"/>
      <c r="V3" s="51" t="s">
        <v>922</v>
      </c>
      <c r="W3" s="49"/>
      <c r="Y3" s="52" t="s">
        <v>1267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1879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1880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1881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30.6</v>
      </c>
      <c r="K26" s="71"/>
      <c r="L26" s="89">
        <v>30.6</v>
      </c>
      <c r="M26" s="71"/>
      <c r="N26" s="89">
        <v>30.6</v>
      </c>
      <c r="O26" s="71"/>
      <c r="P26" s="89">
        <v>30.6</v>
      </c>
      <c r="Q26" s="47"/>
      <c r="R26" s="71"/>
      <c r="S26" s="89">
        <v>30.6</v>
      </c>
      <c r="T26" s="71"/>
      <c r="U26" s="89">
        <v>30.6</v>
      </c>
      <c r="V26" s="71"/>
      <c r="W26" s="89">
        <v>30.6</v>
      </c>
      <c r="X26" s="47"/>
      <c r="Y26" s="47"/>
      <c r="Z26" s="47"/>
      <c r="AA26" s="71"/>
      <c r="AB26" s="3">
        <v>30.6</v>
      </c>
      <c r="AC26" s="72">
        <v>30.6</v>
      </c>
      <c r="AD26" s="47"/>
      <c r="AE26" s="71"/>
      <c r="AF26" s="4">
        <v>30.6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21.6</v>
      </c>
      <c r="K28" s="71"/>
      <c r="L28" s="89">
        <v>22</v>
      </c>
      <c r="M28" s="71"/>
      <c r="N28" s="89">
        <v>22.5</v>
      </c>
      <c r="O28" s="71"/>
      <c r="P28" s="89">
        <v>23</v>
      </c>
      <c r="Q28" s="47"/>
      <c r="R28" s="71"/>
      <c r="S28" s="89">
        <v>23.5</v>
      </c>
      <c r="T28" s="71"/>
      <c r="U28" s="89">
        <v>12.8</v>
      </c>
      <c r="V28" s="71"/>
      <c r="W28" s="89">
        <v>12.9</v>
      </c>
      <c r="X28" s="47"/>
      <c r="Y28" s="47"/>
      <c r="Z28" s="47"/>
      <c r="AA28" s="71"/>
      <c r="AB28" s="3">
        <v>13.1</v>
      </c>
      <c r="AC28" s="72">
        <v>13.5</v>
      </c>
      <c r="AD28" s="47"/>
      <c r="AE28" s="71"/>
      <c r="AF28" s="4">
        <v>13.8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0.996</v>
      </c>
      <c r="K31" s="71"/>
      <c r="L31" s="91">
        <v>0.996</v>
      </c>
      <c r="M31" s="71"/>
      <c r="N31" s="91">
        <v>0.996</v>
      </c>
      <c r="O31" s="71"/>
      <c r="P31" s="91">
        <v>0.996</v>
      </c>
      <c r="Q31" s="47"/>
      <c r="R31" s="71"/>
      <c r="S31" s="91">
        <v>0.996</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15.3</v>
      </c>
      <c r="K32" s="71"/>
      <c r="L32" s="89">
        <v>15.3</v>
      </c>
      <c r="M32" s="71"/>
      <c r="N32" s="89">
        <v>15.3</v>
      </c>
      <c r="O32" s="71"/>
      <c r="P32" s="89">
        <v>15.3</v>
      </c>
      <c r="Q32" s="47"/>
      <c r="R32" s="71"/>
      <c r="S32" s="89">
        <v>15.3</v>
      </c>
      <c r="T32" s="71"/>
      <c r="U32" s="89">
        <v>15.3</v>
      </c>
      <c r="V32" s="71"/>
      <c r="W32" s="89">
        <v>15.3</v>
      </c>
      <c r="X32" s="47"/>
      <c r="Y32" s="47"/>
      <c r="Z32" s="47"/>
      <c r="AA32" s="71"/>
      <c r="AB32" s="3">
        <v>15.3</v>
      </c>
      <c r="AC32" s="72">
        <v>15.3</v>
      </c>
      <c r="AD32" s="47"/>
      <c r="AE32" s="71"/>
      <c r="AF32" s="4">
        <v>15.3</v>
      </c>
    </row>
    <row r="33" spans="5:32" ht="13.15" customHeight="1" x14ac:dyDescent="0.25">
      <c r="E33" s="77" t="s">
        <v>46</v>
      </c>
      <c r="F33" s="47"/>
      <c r="G33" s="47"/>
      <c r="H33" s="47"/>
      <c r="I33" s="74"/>
      <c r="J33" s="92">
        <v>20.2</v>
      </c>
      <c r="K33" s="71"/>
      <c r="L33" s="92">
        <v>20.5</v>
      </c>
      <c r="M33" s="71"/>
      <c r="N33" s="92">
        <v>21</v>
      </c>
      <c r="O33" s="71"/>
      <c r="P33" s="92">
        <v>21.5</v>
      </c>
      <c r="Q33" s="47"/>
      <c r="R33" s="71"/>
      <c r="S33" s="92">
        <v>22</v>
      </c>
      <c r="T33" s="71"/>
      <c r="U33" s="92">
        <v>12.3</v>
      </c>
      <c r="V33" s="71"/>
      <c r="W33" s="92">
        <v>12.4</v>
      </c>
      <c r="X33" s="47"/>
      <c r="Y33" s="47"/>
      <c r="Z33" s="47"/>
      <c r="AA33" s="71"/>
      <c r="AB33" s="9">
        <v>12.6</v>
      </c>
      <c r="AC33" s="78">
        <v>13</v>
      </c>
      <c r="AD33" s="47"/>
      <c r="AE33" s="71"/>
      <c r="AF33" s="10">
        <v>13.3</v>
      </c>
    </row>
    <row r="34" spans="5:32" ht="20.25" customHeight="1" x14ac:dyDescent="0.25">
      <c r="E34" s="73" t="s">
        <v>940</v>
      </c>
      <c r="F34" s="47"/>
      <c r="G34" s="47"/>
      <c r="H34" s="47"/>
      <c r="I34" s="74"/>
      <c r="J34" s="90">
        <v>1</v>
      </c>
      <c r="K34" s="71"/>
      <c r="L34" s="90">
        <v>1</v>
      </c>
      <c r="M34" s="71"/>
      <c r="N34" s="90">
        <v>1.1000000000000001</v>
      </c>
      <c r="O34" s="71"/>
      <c r="P34" s="90">
        <v>1.1000000000000001</v>
      </c>
      <c r="Q34" s="47"/>
      <c r="R34" s="71"/>
      <c r="S34" s="90">
        <v>1.1000000000000001</v>
      </c>
      <c r="T34" s="71"/>
      <c r="U34" s="90">
        <v>0.6</v>
      </c>
      <c r="V34" s="71"/>
      <c r="W34" s="90">
        <v>0.6</v>
      </c>
      <c r="X34" s="47"/>
      <c r="Y34" s="47"/>
      <c r="Z34" s="47"/>
      <c r="AA34" s="71"/>
      <c r="AB34" s="5">
        <v>0.6</v>
      </c>
      <c r="AC34" s="75">
        <v>0.7</v>
      </c>
      <c r="AD34" s="47"/>
      <c r="AE34" s="71"/>
      <c r="AF34" s="6">
        <v>0.7</v>
      </c>
    </row>
    <row r="35" spans="5:32" ht="20.25" customHeight="1" x14ac:dyDescent="0.25">
      <c r="E35" s="73" t="s">
        <v>941</v>
      </c>
      <c r="F35" s="47"/>
      <c r="G35" s="47"/>
      <c r="H35" s="47"/>
      <c r="I35" s="74"/>
      <c r="J35" s="90" t="s">
        <v>1029</v>
      </c>
      <c r="K35" s="71"/>
      <c r="L35" s="90" t="s">
        <v>1029</v>
      </c>
      <c r="M35" s="71"/>
      <c r="N35" s="90" t="s">
        <v>1029</v>
      </c>
      <c r="O35" s="71"/>
      <c r="P35" s="90" t="s">
        <v>1029</v>
      </c>
      <c r="Q35" s="47"/>
      <c r="R35" s="71"/>
      <c r="S35" s="90" t="s">
        <v>1029</v>
      </c>
      <c r="T35" s="71"/>
      <c r="U35" s="90" t="s">
        <v>1029</v>
      </c>
      <c r="V35" s="71"/>
      <c r="W35" s="90" t="s">
        <v>1029</v>
      </c>
      <c r="X35" s="47"/>
      <c r="Y35" s="47"/>
      <c r="Z35" s="47"/>
      <c r="AA35" s="71"/>
      <c r="AB35" s="5" t="s">
        <v>1029</v>
      </c>
      <c r="AC35" s="75" t="s">
        <v>1029</v>
      </c>
      <c r="AD35" s="47"/>
      <c r="AE35" s="71"/>
      <c r="AF35" s="6" t="s">
        <v>1029</v>
      </c>
    </row>
    <row r="36" spans="5:32" ht="13.15" customHeight="1" x14ac:dyDescent="0.25">
      <c r="E36" s="73" t="s">
        <v>58</v>
      </c>
      <c r="F36" s="47"/>
      <c r="G36" s="47"/>
      <c r="H36" s="47"/>
      <c r="I36" s="74"/>
      <c r="J36" s="89">
        <v>4.9000000000000004</v>
      </c>
      <c r="K36" s="71"/>
      <c r="L36" s="89">
        <v>5.2</v>
      </c>
      <c r="M36" s="71"/>
      <c r="N36" s="89">
        <v>5.7</v>
      </c>
      <c r="O36" s="71"/>
      <c r="P36" s="89">
        <v>6.2</v>
      </c>
      <c r="Q36" s="47"/>
      <c r="R36" s="71"/>
      <c r="S36" s="89">
        <v>6.7</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2.2999999999999998</v>
      </c>
      <c r="K39" s="71"/>
      <c r="L39" s="89">
        <v>2.2999999999999998</v>
      </c>
      <c r="M39" s="71"/>
      <c r="N39" s="89">
        <v>2.2999999999999998</v>
      </c>
      <c r="O39" s="71"/>
      <c r="P39" s="89">
        <v>2.2999999999999998</v>
      </c>
      <c r="Q39" s="47"/>
      <c r="R39" s="71"/>
      <c r="S39" s="89">
        <v>2.2999999999999998</v>
      </c>
      <c r="T39" s="71"/>
      <c r="U39" s="89">
        <v>2.2999999999999998</v>
      </c>
      <c r="V39" s="71"/>
      <c r="W39" s="89">
        <v>2.2999999999999998</v>
      </c>
      <c r="X39" s="47"/>
      <c r="Y39" s="47"/>
      <c r="Z39" s="47"/>
      <c r="AA39" s="71"/>
      <c r="AB39" s="3">
        <v>2.2999999999999998</v>
      </c>
      <c r="AC39" s="72">
        <v>2.2999999999999998</v>
      </c>
      <c r="AD39" s="47"/>
      <c r="AE39" s="71"/>
      <c r="AF39" s="4">
        <v>2.2999999999999998</v>
      </c>
    </row>
    <row r="40" spans="5:32" x14ac:dyDescent="0.25">
      <c r="E40" s="73" t="s">
        <v>73</v>
      </c>
      <c r="F40" s="47"/>
      <c r="G40" s="47"/>
      <c r="H40" s="47"/>
      <c r="I40" s="74"/>
      <c r="J40" s="89">
        <v>1.5</v>
      </c>
      <c r="K40" s="71"/>
      <c r="L40" s="89">
        <v>1.5</v>
      </c>
      <c r="M40" s="71"/>
      <c r="N40" s="89">
        <v>1.5</v>
      </c>
      <c r="O40" s="71"/>
      <c r="P40" s="89">
        <v>1.5</v>
      </c>
      <c r="Q40" s="47"/>
      <c r="R40" s="71"/>
      <c r="S40" s="89">
        <v>1.5</v>
      </c>
      <c r="T40" s="71"/>
      <c r="U40" s="89">
        <v>1.5</v>
      </c>
      <c r="V40" s="71"/>
      <c r="W40" s="89">
        <v>1.5</v>
      </c>
      <c r="X40" s="47"/>
      <c r="Y40" s="47"/>
      <c r="Z40" s="47"/>
      <c r="AA40" s="71"/>
      <c r="AB40" s="3">
        <v>1.5</v>
      </c>
      <c r="AC40" s="72">
        <v>1.5</v>
      </c>
      <c r="AD40" s="47"/>
      <c r="AE40" s="71"/>
      <c r="AF40" s="4">
        <v>1.5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89">
        <v>1.1000000000000001</v>
      </c>
      <c r="K43" s="71"/>
      <c r="L43" s="89">
        <v>1.4</v>
      </c>
      <c r="M43" s="71"/>
      <c r="N43" s="89">
        <v>1.9</v>
      </c>
      <c r="O43" s="71"/>
      <c r="P43" s="89">
        <v>2.4</v>
      </c>
      <c r="Q43" s="47"/>
      <c r="R43" s="71"/>
      <c r="S43" s="89">
        <v>2.9</v>
      </c>
      <c r="T43" s="71"/>
      <c r="U43" s="90"/>
      <c r="V43" s="71"/>
      <c r="W43" s="90"/>
      <c r="X43" s="47"/>
      <c r="Y43" s="47"/>
      <c r="Z43" s="47"/>
      <c r="AA43" s="71"/>
      <c r="AB43" s="5"/>
      <c r="AC43" s="75"/>
      <c r="AD43" s="47"/>
      <c r="AE43" s="71"/>
      <c r="AF43" s="6"/>
    </row>
    <row r="44" spans="5:32" x14ac:dyDescent="0.25">
      <c r="E44" s="73" t="s">
        <v>89</v>
      </c>
      <c r="F44" s="47"/>
      <c r="G44" s="47"/>
      <c r="H44" s="47"/>
      <c r="I44" s="74"/>
      <c r="J44" s="89">
        <v>1.1000000000000001</v>
      </c>
      <c r="K44" s="71"/>
      <c r="L44" s="89">
        <v>1.4</v>
      </c>
      <c r="M44" s="71"/>
      <c r="N44" s="89">
        <v>1.9</v>
      </c>
      <c r="O44" s="71"/>
      <c r="P44" s="89">
        <v>2.4</v>
      </c>
      <c r="Q44" s="47"/>
      <c r="R44" s="71"/>
      <c r="S44" s="89">
        <v>2.9</v>
      </c>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107" t="s">
        <v>1533</v>
      </c>
      <c r="K46" s="80"/>
      <c r="L46" s="107" t="s">
        <v>1533</v>
      </c>
      <c r="M46" s="80"/>
      <c r="N46" s="107" t="s">
        <v>1533</v>
      </c>
      <c r="O46" s="80"/>
      <c r="P46" s="107" t="s">
        <v>1533</v>
      </c>
      <c r="Q46" s="87"/>
      <c r="R46" s="80"/>
      <c r="S46" s="107" t="s">
        <v>1533</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DnMfzE2SIsDSzreFwqfxrvKafdtbIzZ+VoYBDcQV/FNLTXOXYDyLaV/veudFe88Rvz5a0MVRYBOFH2WH7glqA==" saltValue="9vZscKDRficHtUblcAKw/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4E63715-1EE7-43B6-B637-54E9469E867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PLAN - Planella (66/11kV)</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1045</v>
      </c>
      <c r="J3" s="49"/>
      <c r="K3" s="49"/>
      <c r="L3" s="49"/>
      <c r="M3" s="49"/>
      <c r="N3" s="49"/>
      <c r="O3" s="49"/>
      <c r="P3" s="49"/>
      <c r="Q3" s="49"/>
      <c r="R3" s="49"/>
      <c r="S3" s="49"/>
      <c r="V3" s="51" t="s">
        <v>922</v>
      </c>
      <c r="W3" s="49"/>
      <c r="Y3" s="52" t="s">
        <v>1036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1046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1047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1048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11</v>
      </c>
      <c r="M26" s="71"/>
      <c r="N26" s="89">
        <v>11</v>
      </c>
      <c r="O26" s="71"/>
      <c r="P26" s="89">
        <v>11</v>
      </c>
      <c r="Q26" s="47"/>
      <c r="R26" s="71"/>
      <c r="S26" s="89">
        <v>11</v>
      </c>
      <c r="T26" s="71"/>
      <c r="U26" s="89">
        <v>12</v>
      </c>
      <c r="V26" s="71"/>
      <c r="W26" s="89">
        <v>12</v>
      </c>
      <c r="X26" s="47"/>
      <c r="Y26" s="47"/>
      <c r="Z26" s="47"/>
      <c r="AA26" s="71"/>
      <c r="AB26" s="3">
        <v>12</v>
      </c>
      <c r="AC26" s="72">
        <v>12</v>
      </c>
      <c r="AD26" s="47"/>
      <c r="AE26" s="71"/>
      <c r="AF26" s="4">
        <v>12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1.9</v>
      </c>
      <c r="K28" s="71"/>
      <c r="L28" s="89">
        <v>1.9</v>
      </c>
      <c r="M28" s="71"/>
      <c r="N28" s="89">
        <v>1.8</v>
      </c>
      <c r="O28" s="71"/>
      <c r="P28" s="89">
        <v>1.8</v>
      </c>
      <c r="Q28" s="47"/>
      <c r="R28" s="71"/>
      <c r="S28" s="89">
        <v>1.9</v>
      </c>
      <c r="T28" s="71"/>
      <c r="U28" s="89">
        <v>1.5</v>
      </c>
      <c r="V28" s="71"/>
      <c r="W28" s="89">
        <v>1.5</v>
      </c>
      <c r="X28" s="47"/>
      <c r="Y28" s="47"/>
      <c r="Z28" s="47"/>
      <c r="AA28" s="71"/>
      <c r="AB28" s="3">
        <v>1.5</v>
      </c>
      <c r="AC28" s="72">
        <v>1.5</v>
      </c>
      <c r="AD28" s="47"/>
      <c r="AE28" s="71"/>
      <c r="AF28" s="4">
        <v>1.5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0.98199999999999998</v>
      </c>
      <c r="K31" s="71"/>
      <c r="L31" s="91">
        <v>0.98199999999999998</v>
      </c>
      <c r="M31" s="71"/>
      <c r="N31" s="91">
        <v>0.97899999999999998</v>
      </c>
      <c r="O31" s="71"/>
      <c r="P31" s="91">
        <v>0.97899999999999998</v>
      </c>
      <c r="Q31" s="47"/>
      <c r="R31" s="71"/>
      <c r="S31" s="91">
        <v>0.98199999999999998</v>
      </c>
      <c r="T31" s="71"/>
      <c r="U31" s="91">
        <v>0.98699999999999999</v>
      </c>
      <c r="V31" s="71"/>
      <c r="W31" s="91">
        <v>0.98699999999999999</v>
      </c>
      <c r="X31" s="47"/>
      <c r="Y31" s="47"/>
      <c r="Z31" s="47"/>
      <c r="AA31" s="71"/>
      <c r="AB31" s="7">
        <v>0.98699999999999999</v>
      </c>
      <c r="AC31" s="76">
        <v>0.98699999999999999</v>
      </c>
      <c r="AD31" s="47"/>
      <c r="AE31" s="71"/>
      <c r="AF31" s="8">
        <v>0.98699999999999999</v>
      </c>
    </row>
    <row r="32" spans="4:32" ht="13.15" customHeight="1" x14ac:dyDescent="0.25">
      <c r="E32" s="73" t="s">
        <v>42</v>
      </c>
      <c r="F32" s="47"/>
      <c r="G32" s="47"/>
      <c r="H32" s="47"/>
      <c r="I32" s="74"/>
      <c r="J32" s="89">
        <v>6.6</v>
      </c>
      <c r="K32" s="71"/>
      <c r="L32" s="89">
        <v>6.6</v>
      </c>
      <c r="M32" s="71"/>
      <c r="N32" s="89">
        <v>6.6</v>
      </c>
      <c r="O32" s="71"/>
      <c r="P32" s="89">
        <v>6.6</v>
      </c>
      <c r="Q32" s="47"/>
      <c r="R32" s="71"/>
      <c r="S32" s="89">
        <v>6.6</v>
      </c>
      <c r="T32" s="71"/>
      <c r="U32" s="89">
        <v>7.1</v>
      </c>
      <c r="V32" s="71"/>
      <c r="W32" s="89">
        <v>7.1</v>
      </c>
      <c r="X32" s="47"/>
      <c r="Y32" s="47"/>
      <c r="Z32" s="47"/>
      <c r="AA32" s="71"/>
      <c r="AB32" s="3">
        <v>7.1</v>
      </c>
      <c r="AC32" s="72">
        <v>7.1</v>
      </c>
      <c r="AD32" s="47"/>
      <c r="AE32" s="71"/>
      <c r="AF32" s="4">
        <v>7.1</v>
      </c>
    </row>
    <row r="33" spans="5:32" ht="13.15" customHeight="1" x14ac:dyDescent="0.25">
      <c r="E33" s="77" t="s">
        <v>46</v>
      </c>
      <c r="F33" s="47"/>
      <c r="G33" s="47"/>
      <c r="H33" s="47"/>
      <c r="I33" s="74"/>
      <c r="J33" s="92">
        <v>1.8</v>
      </c>
      <c r="K33" s="71"/>
      <c r="L33" s="92">
        <v>1.8</v>
      </c>
      <c r="M33" s="71"/>
      <c r="N33" s="92">
        <v>1.8</v>
      </c>
      <c r="O33" s="71"/>
      <c r="P33" s="92">
        <v>1.8</v>
      </c>
      <c r="Q33" s="47"/>
      <c r="R33" s="71"/>
      <c r="S33" s="92">
        <v>1.9</v>
      </c>
      <c r="T33" s="71"/>
      <c r="U33" s="92">
        <v>1.4</v>
      </c>
      <c r="V33" s="71"/>
      <c r="W33" s="92">
        <v>1.4</v>
      </c>
      <c r="X33" s="47"/>
      <c r="Y33" s="47"/>
      <c r="Z33" s="47"/>
      <c r="AA33" s="71"/>
      <c r="AB33" s="9">
        <v>1.4</v>
      </c>
      <c r="AC33" s="78">
        <v>1.4</v>
      </c>
      <c r="AD33" s="47"/>
      <c r="AE33" s="71"/>
      <c r="AF33" s="10">
        <v>1.4</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1049</v>
      </c>
      <c r="K35" s="71"/>
      <c r="L35" s="90" t="s">
        <v>1049</v>
      </c>
      <c r="M35" s="71"/>
      <c r="N35" s="90" t="s">
        <v>1049</v>
      </c>
      <c r="O35" s="71"/>
      <c r="P35" s="90" t="s">
        <v>1049</v>
      </c>
      <c r="Q35" s="47"/>
      <c r="R35" s="71"/>
      <c r="S35" s="90" t="s">
        <v>1049</v>
      </c>
      <c r="T35" s="71"/>
      <c r="U35" s="90" t="s">
        <v>1049</v>
      </c>
      <c r="V35" s="71"/>
      <c r="W35" s="90" t="s">
        <v>1049</v>
      </c>
      <c r="X35" s="47"/>
      <c r="Y35" s="47"/>
      <c r="Z35" s="47"/>
      <c r="AA35" s="71"/>
      <c r="AB35" s="5" t="s">
        <v>1049</v>
      </c>
      <c r="AC35" s="75" t="s">
        <v>1049</v>
      </c>
      <c r="AD35" s="47"/>
      <c r="AE35" s="71"/>
      <c r="AF35" s="6" t="s">
        <v>1049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zKUXoUyvpvIZbyjmx0rsJ7kjPV6n8MY6FJhiet15AU/YnVAcTyG56eFPP98dv+U1shLHYWZ57l88c+4B+kgg==" saltValue="+jx5SxT5rEcPlX4jM+6K3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CF6062B-CAD4-4F10-B94F-5DD2082913D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BING - Bingegang (66/22kV)</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1882</v>
      </c>
      <c r="J3" s="49"/>
      <c r="K3" s="49"/>
      <c r="L3" s="49"/>
      <c r="M3" s="49"/>
      <c r="N3" s="49"/>
      <c r="O3" s="49"/>
      <c r="P3" s="49"/>
      <c r="Q3" s="49"/>
      <c r="R3" s="49"/>
      <c r="S3" s="49"/>
      <c r="V3" s="51" t="s">
        <v>922</v>
      </c>
      <c r="W3" s="49"/>
      <c r="Y3" s="52" t="s">
        <v>968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1883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1884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1885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13.5</v>
      </c>
      <c r="K26" s="71"/>
      <c r="L26" s="89">
        <v>13.5</v>
      </c>
      <c r="M26" s="71"/>
      <c r="N26" s="89">
        <v>13.5</v>
      </c>
      <c r="O26" s="71"/>
      <c r="P26" s="89">
        <v>13.5</v>
      </c>
      <c r="Q26" s="47"/>
      <c r="R26" s="71"/>
      <c r="S26" s="89">
        <v>13.5</v>
      </c>
      <c r="T26" s="71"/>
      <c r="U26" s="89">
        <v>13.5</v>
      </c>
      <c r="V26" s="71"/>
      <c r="W26" s="89">
        <v>13.5</v>
      </c>
      <c r="X26" s="47"/>
      <c r="Y26" s="47"/>
      <c r="Z26" s="47"/>
      <c r="AA26" s="71"/>
      <c r="AB26" s="3">
        <v>13.5</v>
      </c>
      <c r="AC26" s="72">
        <v>13.5</v>
      </c>
      <c r="AD26" s="47"/>
      <c r="AE26" s="71"/>
      <c r="AF26" s="4">
        <v>13.5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8.6999999999999993</v>
      </c>
      <c r="K28" s="71"/>
      <c r="L28" s="89">
        <v>8.6999999999999993</v>
      </c>
      <c r="M28" s="71"/>
      <c r="N28" s="89">
        <v>8.8000000000000007</v>
      </c>
      <c r="O28" s="71"/>
      <c r="P28" s="89">
        <v>8.9</v>
      </c>
      <c r="Q28" s="47"/>
      <c r="R28" s="71"/>
      <c r="S28" s="89">
        <v>9</v>
      </c>
      <c r="T28" s="71"/>
      <c r="U28" s="89">
        <v>5.0999999999999996</v>
      </c>
      <c r="V28" s="71"/>
      <c r="W28" s="89">
        <v>5.0999999999999996</v>
      </c>
      <c r="X28" s="47"/>
      <c r="Y28" s="47"/>
      <c r="Z28" s="47"/>
      <c r="AA28" s="71"/>
      <c r="AB28" s="3">
        <v>5.0999999999999996</v>
      </c>
      <c r="AC28" s="72">
        <v>5.2</v>
      </c>
      <c r="AD28" s="47"/>
      <c r="AE28" s="71"/>
      <c r="AF28" s="4">
        <v>5.2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0.98099999999999998</v>
      </c>
      <c r="K31" s="71"/>
      <c r="L31" s="91">
        <v>0.98099999999999998</v>
      </c>
      <c r="M31" s="71"/>
      <c r="N31" s="91">
        <v>0.98099999999999998</v>
      </c>
      <c r="O31" s="71"/>
      <c r="P31" s="91">
        <v>0.98099999999999998</v>
      </c>
      <c r="Q31" s="47"/>
      <c r="R31" s="71"/>
      <c r="S31" s="91">
        <v>0.98099999999999998</v>
      </c>
      <c r="T31" s="71"/>
      <c r="U31" s="91">
        <v>0.98699999999999999</v>
      </c>
      <c r="V31" s="71"/>
      <c r="W31" s="91">
        <v>0.98699999999999999</v>
      </c>
      <c r="X31" s="47"/>
      <c r="Y31" s="47"/>
      <c r="Z31" s="47"/>
      <c r="AA31" s="71"/>
      <c r="AB31" s="7">
        <v>0.98699999999999999</v>
      </c>
      <c r="AC31" s="76">
        <v>0.98699999999999999</v>
      </c>
      <c r="AD31" s="47"/>
      <c r="AE31" s="71"/>
      <c r="AF31" s="8">
        <v>0.98699999999999999</v>
      </c>
    </row>
    <row r="32" spans="4:32" ht="13.15" customHeight="1" x14ac:dyDescent="0.25">
      <c r="E32" s="73" t="s">
        <v>42</v>
      </c>
      <c r="F32" s="47"/>
      <c r="G32" s="47"/>
      <c r="H32" s="47"/>
      <c r="I32" s="74"/>
      <c r="J32" s="89">
        <v>9</v>
      </c>
      <c r="K32" s="71"/>
      <c r="L32" s="89">
        <v>9</v>
      </c>
      <c r="M32" s="71"/>
      <c r="N32" s="89">
        <v>9</v>
      </c>
      <c r="O32" s="71"/>
      <c r="P32" s="89">
        <v>9</v>
      </c>
      <c r="Q32" s="47"/>
      <c r="R32" s="71"/>
      <c r="S32" s="89">
        <v>9</v>
      </c>
      <c r="T32" s="71"/>
      <c r="U32" s="89">
        <v>9</v>
      </c>
      <c r="V32" s="71"/>
      <c r="W32" s="89">
        <v>9</v>
      </c>
      <c r="X32" s="47"/>
      <c r="Y32" s="47"/>
      <c r="Z32" s="47"/>
      <c r="AA32" s="71"/>
      <c r="AB32" s="3">
        <v>9</v>
      </c>
      <c r="AC32" s="72">
        <v>9</v>
      </c>
      <c r="AD32" s="47"/>
      <c r="AE32" s="71"/>
      <c r="AF32" s="4">
        <v>9</v>
      </c>
    </row>
    <row r="33" spans="5:32" ht="13.15" customHeight="1" x14ac:dyDescent="0.25">
      <c r="E33" s="77" t="s">
        <v>46</v>
      </c>
      <c r="F33" s="47"/>
      <c r="G33" s="47"/>
      <c r="H33" s="47"/>
      <c r="I33" s="74"/>
      <c r="J33" s="92">
        <v>7.8</v>
      </c>
      <c r="K33" s="71"/>
      <c r="L33" s="92">
        <v>7.9</v>
      </c>
      <c r="M33" s="71"/>
      <c r="N33" s="92">
        <v>8</v>
      </c>
      <c r="O33" s="71"/>
      <c r="P33" s="92">
        <v>8</v>
      </c>
      <c r="Q33" s="47"/>
      <c r="R33" s="71"/>
      <c r="S33" s="92">
        <v>8.1</v>
      </c>
      <c r="T33" s="71"/>
      <c r="U33" s="92">
        <v>4.8</v>
      </c>
      <c r="V33" s="71"/>
      <c r="W33" s="92">
        <v>4.8</v>
      </c>
      <c r="X33" s="47"/>
      <c r="Y33" s="47"/>
      <c r="Z33" s="47"/>
      <c r="AA33" s="71"/>
      <c r="AB33" s="9">
        <v>4.9000000000000004</v>
      </c>
      <c r="AC33" s="78">
        <v>4.9000000000000004</v>
      </c>
      <c r="AD33" s="47"/>
      <c r="AE33" s="71"/>
      <c r="AF33" s="10">
        <v>5</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0.2</v>
      </c>
      <c r="V34" s="71"/>
      <c r="W34" s="90">
        <v>0.2</v>
      </c>
      <c r="X34" s="47"/>
      <c r="Y34" s="47"/>
      <c r="Z34" s="47"/>
      <c r="AA34" s="71"/>
      <c r="AB34" s="5">
        <v>0.2</v>
      </c>
      <c r="AC34" s="75">
        <v>0.2</v>
      </c>
      <c r="AD34" s="47"/>
      <c r="AE34" s="71"/>
      <c r="AF34" s="6">
        <v>0.3</v>
      </c>
    </row>
    <row r="35" spans="5:32" ht="20.25" customHeight="1" x14ac:dyDescent="0.25">
      <c r="E35" s="73" t="s">
        <v>941</v>
      </c>
      <c r="F35" s="47"/>
      <c r="G35" s="47"/>
      <c r="H35" s="47"/>
      <c r="I35" s="74"/>
      <c r="J35" s="90" t="s">
        <v>1058</v>
      </c>
      <c r="K35" s="71"/>
      <c r="L35" s="90" t="s">
        <v>1058</v>
      </c>
      <c r="M35" s="71"/>
      <c r="N35" s="90" t="s">
        <v>1058</v>
      </c>
      <c r="O35" s="71"/>
      <c r="P35" s="90" t="s">
        <v>1058</v>
      </c>
      <c r="Q35" s="47"/>
      <c r="R35" s="71"/>
      <c r="S35" s="90" t="s">
        <v>1058</v>
      </c>
      <c r="T35" s="71"/>
      <c r="U35" s="90" t="s">
        <v>1058</v>
      </c>
      <c r="V35" s="71"/>
      <c r="W35" s="90" t="s">
        <v>1058</v>
      </c>
      <c r="X35" s="47"/>
      <c r="Y35" s="47"/>
      <c r="Z35" s="47"/>
      <c r="AA35" s="71"/>
      <c r="AB35" s="5" t="s">
        <v>1058</v>
      </c>
      <c r="AC35" s="75" t="s">
        <v>1058</v>
      </c>
      <c r="AD35" s="47"/>
      <c r="AE35" s="71"/>
      <c r="AF35" s="6" t="s">
        <v>1058</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v>
      </c>
      <c r="K39" s="71"/>
      <c r="L39" s="89">
        <v>2</v>
      </c>
      <c r="M39" s="71"/>
      <c r="N39" s="89">
        <v>2</v>
      </c>
      <c r="O39" s="71"/>
      <c r="P39" s="89">
        <v>2</v>
      </c>
      <c r="Q39" s="47"/>
      <c r="R39" s="71"/>
      <c r="S39" s="89">
        <v>2</v>
      </c>
      <c r="T39" s="71"/>
      <c r="U39" s="89">
        <v>2</v>
      </c>
      <c r="V39" s="71"/>
      <c r="W39" s="89">
        <v>2</v>
      </c>
      <c r="X39" s="47"/>
      <c r="Y39" s="47"/>
      <c r="Z39" s="47"/>
      <c r="AA39" s="71"/>
      <c r="AB39" s="3">
        <v>2</v>
      </c>
      <c r="AC39" s="72">
        <v>2</v>
      </c>
      <c r="AD39" s="47"/>
      <c r="AE39" s="71"/>
      <c r="AF39" s="4">
        <v>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vVVQnO9TMVDvd/3vNJPX5UlcvUq3wyCLzqm3Xm/94xQhQEl2Mtw2nyAWkS9NXYxEj0YWfd5zHxrFW9lVAnilg==" saltValue="ODpILdzOWIPeKdGMmTu4X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61DCE83-520E-44CE-8E8C-F65869B5D2F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PLEY - Pleystowe (33/11kV)</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1886</v>
      </c>
      <c r="J3" s="49"/>
      <c r="K3" s="49"/>
      <c r="L3" s="49"/>
      <c r="M3" s="49"/>
      <c r="N3" s="49"/>
      <c r="O3" s="49"/>
      <c r="P3" s="49"/>
      <c r="Q3" s="49"/>
      <c r="R3" s="49"/>
      <c r="S3" s="49"/>
      <c r="V3" s="51" t="s">
        <v>922</v>
      </c>
      <c r="W3" s="49"/>
      <c r="Y3" s="52" t="s">
        <v>1439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1887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1888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1889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84.6</v>
      </c>
      <c r="K26" s="71"/>
      <c r="L26" s="89">
        <v>84.6</v>
      </c>
      <c r="M26" s="71"/>
      <c r="N26" s="89">
        <v>84.6</v>
      </c>
      <c r="O26" s="71"/>
      <c r="P26" s="89">
        <v>84.6</v>
      </c>
      <c r="Q26" s="47"/>
      <c r="R26" s="71"/>
      <c r="S26" s="89">
        <v>84.6</v>
      </c>
      <c r="T26" s="71"/>
      <c r="U26" s="89">
        <v>95.7</v>
      </c>
      <c r="V26" s="71"/>
      <c r="W26" s="89">
        <v>95.7</v>
      </c>
      <c r="X26" s="47"/>
      <c r="Y26" s="47"/>
      <c r="Z26" s="47"/>
      <c r="AA26" s="71"/>
      <c r="AB26" s="3">
        <v>95.7</v>
      </c>
      <c r="AC26" s="72">
        <v>95.7</v>
      </c>
      <c r="AD26" s="47"/>
      <c r="AE26" s="71"/>
      <c r="AF26" s="4">
        <v>95.7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21.3</v>
      </c>
      <c r="K28" s="71"/>
      <c r="L28" s="89">
        <v>21.4</v>
      </c>
      <c r="M28" s="71"/>
      <c r="N28" s="89">
        <v>21.6</v>
      </c>
      <c r="O28" s="71"/>
      <c r="P28" s="89">
        <v>21.7</v>
      </c>
      <c r="Q28" s="47"/>
      <c r="R28" s="71"/>
      <c r="S28" s="89">
        <v>21.8</v>
      </c>
      <c r="T28" s="71"/>
      <c r="U28" s="89">
        <v>17.899999999999999</v>
      </c>
      <c r="V28" s="71"/>
      <c r="W28" s="89">
        <v>17.7</v>
      </c>
      <c r="X28" s="47"/>
      <c r="Y28" s="47"/>
      <c r="Z28" s="47"/>
      <c r="AA28" s="71"/>
      <c r="AB28" s="3">
        <v>17.7</v>
      </c>
      <c r="AC28" s="72">
        <v>17.899999999999999</v>
      </c>
      <c r="AD28" s="47"/>
      <c r="AE28" s="71"/>
      <c r="AF28" s="4">
        <v>18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0.995</v>
      </c>
      <c r="V31" s="71"/>
      <c r="W31" s="91">
        <v>0.995</v>
      </c>
      <c r="X31" s="47"/>
      <c r="Y31" s="47"/>
      <c r="Z31" s="47"/>
      <c r="AA31" s="71"/>
      <c r="AB31" s="7">
        <v>0.995</v>
      </c>
      <c r="AC31" s="76">
        <v>0.995</v>
      </c>
      <c r="AD31" s="47"/>
      <c r="AE31" s="71"/>
      <c r="AF31" s="8">
        <v>0.995</v>
      </c>
    </row>
    <row r="32" spans="4:32" ht="13.15" customHeight="1" x14ac:dyDescent="0.25">
      <c r="E32" s="73" t="s">
        <v>42</v>
      </c>
      <c r="F32" s="47"/>
      <c r="G32" s="47"/>
      <c r="H32" s="47"/>
      <c r="I32" s="74"/>
      <c r="J32" s="89">
        <v>47.6</v>
      </c>
      <c r="K32" s="71"/>
      <c r="L32" s="89">
        <v>47.6</v>
      </c>
      <c r="M32" s="71"/>
      <c r="N32" s="89">
        <v>47.6</v>
      </c>
      <c r="O32" s="71"/>
      <c r="P32" s="89">
        <v>47.6</v>
      </c>
      <c r="Q32" s="47"/>
      <c r="R32" s="71"/>
      <c r="S32" s="89">
        <v>47.6</v>
      </c>
      <c r="T32" s="71"/>
      <c r="U32" s="89">
        <v>47.8</v>
      </c>
      <c r="V32" s="71"/>
      <c r="W32" s="89">
        <v>47.8</v>
      </c>
      <c r="X32" s="47"/>
      <c r="Y32" s="47"/>
      <c r="Z32" s="47"/>
      <c r="AA32" s="71"/>
      <c r="AB32" s="3">
        <v>47.8</v>
      </c>
      <c r="AC32" s="72">
        <v>47.8</v>
      </c>
      <c r="AD32" s="47"/>
      <c r="AE32" s="71"/>
      <c r="AF32" s="4">
        <v>47.8</v>
      </c>
    </row>
    <row r="33" spans="5:32" ht="13.15" customHeight="1" x14ac:dyDescent="0.25">
      <c r="E33" s="77" t="s">
        <v>46</v>
      </c>
      <c r="F33" s="47"/>
      <c r="G33" s="47"/>
      <c r="H33" s="47"/>
      <c r="I33" s="74"/>
      <c r="J33" s="92">
        <v>20.3</v>
      </c>
      <c r="K33" s="71"/>
      <c r="L33" s="92">
        <v>20.3</v>
      </c>
      <c r="M33" s="71"/>
      <c r="N33" s="92">
        <v>20.5</v>
      </c>
      <c r="O33" s="71"/>
      <c r="P33" s="92">
        <v>20.6</v>
      </c>
      <c r="Q33" s="47"/>
      <c r="R33" s="71"/>
      <c r="S33" s="92">
        <v>20.7</v>
      </c>
      <c r="T33" s="71"/>
      <c r="U33" s="92">
        <v>16.5</v>
      </c>
      <c r="V33" s="71"/>
      <c r="W33" s="92">
        <v>16.3</v>
      </c>
      <c r="X33" s="47"/>
      <c r="Y33" s="47"/>
      <c r="Z33" s="47"/>
      <c r="AA33" s="71"/>
      <c r="AB33" s="9">
        <v>16.3</v>
      </c>
      <c r="AC33" s="78">
        <v>16.5</v>
      </c>
      <c r="AD33" s="47"/>
      <c r="AE33" s="71"/>
      <c r="AF33" s="10">
        <v>16.600000000000001</v>
      </c>
    </row>
    <row r="34" spans="5:32" ht="20.25" customHeight="1" x14ac:dyDescent="0.25">
      <c r="E34" s="73" t="s">
        <v>940</v>
      </c>
      <c r="F34" s="47"/>
      <c r="G34" s="47"/>
      <c r="H34" s="47"/>
      <c r="I34" s="74"/>
      <c r="J34" s="90">
        <v>1</v>
      </c>
      <c r="K34" s="71"/>
      <c r="L34" s="90">
        <v>1</v>
      </c>
      <c r="M34" s="71"/>
      <c r="N34" s="90">
        <v>1</v>
      </c>
      <c r="O34" s="71"/>
      <c r="P34" s="90">
        <v>1</v>
      </c>
      <c r="Q34" s="47"/>
      <c r="R34" s="71"/>
      <c r="S34" s="90">
        <v>1</v>
      </c>
      <c r="T34" s="71"/>
      <c r="U34" s="90">
        <v>0.8</v>
      </c>
      <c r="V34" s="71"/>
      <c r="W34" s="90">
        <v>0.8</v>
      </c>
      <c r="X34" s="47"/>
      <c r="Y34" s="47"/>
      <c r="Z34" s="47"/>
      <c r="AA34" s="71"/>
      <c r="AB34" s="5">
        <v>0.8</v>
      </c>
      <c r="AC34" s="75">
        <v>0.8</v>
      </c>
      <c r="AD34" s="47"/>
      <c r="AE34" s="71"/>
      <c r="AF34" s="6">
        <v>0.8</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A500P1H5Z3zQ0cs7YbOs76TLGc82dRsv+GNiJ001FtFYEYy0VLjT5s1hWr9Wo8mioKIbtb6gCWP2QUoYEwafw==" saltValue="ZZa/TPV1LzhH9AJ2VRwzv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CD91CEC-DDBF-4E43-9F56-FF520CB07CA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POVE - Point Vernon (66/11kV)</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1890</v>
      </c>
      <c r="J3" s="49"/>
      <c r="K3" s="49"/>
      <c r="L3" s="49"/>
      <c r="M3" s="49"/>
      <c r="N3" s="49"/>
      <c r="O3" s="49"/>
      <c r="P3" s="49"/>
      <c r="Q3" s="49"/>
      <c r="R3" s="49"/>
      <c r="S3" s="49"/>
      <c r="V3" s="51" t="s">
        <v>922</v>
      </c>
      <c r="W3" s="49"/>
      <c r="Y3" s="52" t="s">
        <v>1891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1892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1893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1894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7.1</v>
      </c>
      <c r="K26" s="71"/>
      <c r="L26" s="89">
        <v>7.1</v>
      </c>
      <c r="M26" s="71"/>
      <c r="N26" s="89">
        <v>7.1</v>
      </c>
      <c r="O26" s="71"/>
      <c r="P26" s="89">
        <v>7.1</v>
      </c>
      <c r="Q26" s="47"/>
      <c r="R26" s="71"/>
      <c r="S26" s="89">
        <v>7.1</v>
      </c>
      <c r="T26" s="71"/>
      <c r="U26" s="89">
        <v>7.5</v>
      </c>
      <c r="V26" s="71"/>
      <c r="W26" s="89">
        <v>7.5</v>
      </c>
      <c r="X26" s="47"/>
      <c r="Y26" s="47"/>
      <c r="Z26" s="47"/>
      <c r="AA26" s="71"/>
      <c r="AB26" s="3">
        <v>7.5</v>
      </c>
      <c r="AC26" s="72">
        <v>7.5</v>
      </c>
      <c r="AD26" s="47"/>
      <c r="AE26" s="71"/>
      <c r="AF26" s="4">
        <v>7.5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v>
      </c>
      <c r="K28" s="71"/>
      <c r="L28" s="89">
        <v>3</v>
      </c>
      <c r="M28" s="71"/>
      <c r="N28" s="89">
        <v>3</v>
      </c>
      <c r="O28" s="71"/>
      <c r="P28" s="89">
        <v>3</v>
      </c>
      <c r="Q28" s="47"/>
      <c r="R28" s="71"/>
      <c r="S28" s="89">
        <v>3</v>
      </c>
      <c r="T28" s="71"/>
      <c r="U28" s="89">
        <v>2.5</v>
      </c>
      <c r="V28" s="71"/>
      <c r="W28" s="89">
        <v>2.5</v>
      </c>
      <c r="X28" s="47"/>
      <c r="Y28" s="47"/>
      <c r="Z28" s="47"/>
      <c r="AA28" s="71"/>
      <c r="AB28" s="3">
        <v>2.5</v>
      </c>
      <c r="AC28" s="72">
        <v>2.5</v>
      </c>
      <c r="AD28" s="47"/>
      <c r="AE28" s="71"/>
      <c r="AF28" s="4">
        <v>2.5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0.90200000000000002</v>
      </c>
      <c r="K31" s="71"/>
      <c r="L31" s="91">
        <v>0.90200000000000002</v>
      </c>
      <c r="M31" s="71"/>
      <c r="N31" s="91">
        <v>0.90200000000000002</v>
      </c>
      <c r="O31" s="71"/>
      <c r="P31" s="91">
        <v>0.90200000000000002</v>
      </c>
      <c r="Q31" s="47"/>
      <c r="R31" s="71"/>
      <c r="S31" s="91">
        <v>0.875</v>
      </c>
      <c r="T31" s="71"/>
      <c r="U31" s="91">
        <v>0.94299999999999995</v>
      </c>
      <c r="V31" s="71"/>
      <c r="W31" s="91">
        <v>0.94299999999999995</v>
      </c>
      <c r="X31" s="47"/>
      <c r="Y31" s="47"/>
      <c r="Z31" s="47"/>
      <c r="AA31" s="71"/>
      <c r="AB31" s="7">
        <v>0.94299999999999995</v>
      </c>
      <c r="AC31" s="76">
        <v>0.94299999999999995</v>
      </c>
      <c r="AD31" s="47"/>
      <c r="AE31" s="71"/>
      <c r="AF31" s="8">
        <v>0.94299999999999995</v>
      </c>
    </row>
    <row r="32" spans="4:32" ht="13.15" customHeight="1" x14ac:dyDescent="0.25">
      <c r="E32" s="73" t="s">
        <v>42</v>
      </c>
      <c r="F32" s="47"/>
      <c r="G32" s="47"/>
      <c r="H32" s="47"/>
      <c r="I32" s="74"/>
      <c r="J32" s="89">
        <v>3.9</v>
      </c>
      <c r="K32" s="71"/>
      <c r="L32" s="89">
        <v>3.9</v>
      </c>
      <c r="M32" s="71"/>
      <c r="N32" s="89">
        <v>3.9</v>
      </c>
      <c r="O32" s="71"/>
      <c r="P32" s="89">
        <v>3.9</v>
      </c>
      <c r="Q32" s="47"/>
      <c r="R32" s="71"/>
      <c r="S32" s="89">
        <v>3.9</v>
      </c>
      <c r="T32" s="71"/>
      <c r="U32" s="89">
        <v>4</v>
      </c>
      <c r="V32" s="71"/>
      <c r="W32" s="89">
        <v>4</v>
      </c>
      <c r="X32" s="47"/>
      <c r="Y32" s="47"/>
      <c r="Z32" s="47"/>
      <c r="AA32" s="71"/>
      <c r="AB32" s="3">
        <v>4</v>
      </c>
      <c r="AC32" s="72">
        <v>4</v>
      </c>
      <c r="AD32" s="47"/>
      <c r="AE32" s="71"/>
      <c r="AF32" s="4">
        <v>4</v>
      </c>
    </row>
    <row r="33" spans="5:32" ht="13.15" customHeight="1" x14ac:dyDescent="0.25">
      <c r="E33" s="77" t="s">
        <v>46</v>
      </c>
      <c r="F33" s="47"/>
      <c r="G33" s="47"/>
      <c r="H33" s="47"/>
      <c r="I33" s="74"/>
      <c r="J33" s="92">
        <v>2.9</v>
      </c>
      <c r="K33" s="71"/>
      <c r="L33" s="92">
        <v>2.9</v>
      </c>
      <c r="M33" s="71"/>
      <c r="N33" s="92">
        <v>2.9</v>
      </c>
      <c r="O33" s="71"/>
      <c r="P33" s="92">
        <v>2.9</v>
      </c>
      <c r="Q33" s="47"/>
      <c r="R33" s="71"/>
      <c r="S33" s="92">
        <v>2.9</v>
      </c>
      <c r="T33" s="71"/>
      <c r="U33" s="92">
        <v>2.2999999999999998</v>
      </c>
      <c r="V33" s="71"/>
      <c r="W33" s="92">
        <v>2.4</v>
      </c>
      <c r="X33" s="47"/>
      <c r="Y33" s="47"/>
      <c r="Z33" s="47"/>
      <c r="AA33" s="71"/>
      <c r="AB33" s="9">
        <v>2.2999999999999998</v>
      </c>
      <c r="AC33" s="78">
        <v>2.4</v>
      </c>
      <c r="AD33" s="47"/>
      <c r="AE33" s="71"/>
      <c r="AF33" s="10">
        <v>2.4</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1895</v>
      </c>
      <c r="K35" s="71"/>
      <c r="L35" s="90" t="s">
        <v>1895</v>
      </c>
      <c r="M35" s="71"/>
      <c r="N35" s="90" t="s">
        <v>1895</v>
      </c>
      <c r="O35" s="71"/>
      <c r="P35" s="90" t="s">
        <v>1895</v>
      </c>
      <c r="Q35" s="47"/>
      <c r="R35" s="71"/>
      <c r="S35" s="90" t="s">
        <v>1895</v>
      </c>
      <c r="T35" s="71"/>
      <c r="U35" s="90" t="s">
        <v>1895</v>
      </c>
      <c r="V35" s="71"/>
      <c r="W35" s="90" t="s">
        <v>1895</v>
      </c>
      <c r="X35" s="47"/>
      <c r="Y35" s="47"/>
      <c r="Z35" s="47"/>
      <c r="AA35" s="71"/>
      <c r="AB35" s="5" t="s">
        <v>1895</v>
      </c>
      <c r="AC35" s="75" t="s">
        <v>1895</v>
      </c>
      <c r="AD35" s="47"/>
      <c r="AE35" s="71"/>
      <c r="AF35" s="6" t="s">
        <v>1895</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0.5</v>
      </c>
      <c r="K39" s="71"/>
      <c r="L39" s="89">
        <v>0.5</v>
      </c>
      <c r="M39" s="71"/>
      <c r="N39" s="89">
        <v>0.5</v>
      </c>
      <c r="O39" s="71"/>
      <c r="P39" s="89">
        <v>0.5</v>
      </c>
      <c r="Q39" s="47"/>
      <c r="R39" s="71"/>
      <c r="S39" s="89">
        <v>0.5</v>
      </c>
      <c r="T39" s="71"/>
      <c r="U39" s="89">
        <v>0.5</v>
      </c>
      <c r="V39" s="71"/>
      <c r="W39" s="89">
        <v>0.5</v>
      </c>
      <c r="X39" s="47"/>
      <c r="Y39" s="47"/>
      <c r="Z39" s="47"/>
      <c r="AA39" s="71"/>
      <c r="AB39" s="3">
        <v>0.5</v>
      </c>
      <c r="AC39" s="72">
        <v>0.5</v>
      </c>
      <c r="AD39" s="47"/>
      <c r="AE39" s="71"/>
      <c r="AF39" s="4">
        <v>0.5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WJ3ONsFE6FwAC9ksfWml1M+hmLZa9tbWRfH6RBpYRH3f+v19tq2CO1GCXyLmH2TdkwCfGAjKhKee0g6o1pMv2w==" saltValue="X840hh7PsgzsKeUUsTdWM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A4C3196-B158-4231-826C-9BE37B8E016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POZI - Pozieres (33/11kV)</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1896</v>
      </c>
      <c r="J3" s="49"/>
      <c r="K3" s="49"/>
      <c r="L3" s="49"/>
      <c r="M3" s="49"/>
      <c r="N3" s="49"/>
      <c r="O3" s="49"/>
      <c r="P3" s="49"/>
      <c r="Q3" s="49"/>
      <c r="R3" s="49"/>
      <c r="S3" s="49"/>
      <c r="V3" s="51" t="s">
        <v>922</v>
      </c>
      <c r="W3" s="49"/>
      <c r="Y3" s="52" t="s">
        <v>1122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1897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1898</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1899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1900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14.4</v>
      </c>
      <c r="K26" s="71"/>
      <c r="L26" s="89">
        <v>14.4</v>
      </c>
      <c r="M26" s="71"/>
      <c r="N26" s="89">
        <v>14.4</v>
      </c>
      <c r="O26" s="71"/>
      <c r="P26" s="89">
        <v>14.4</v>
      </c>
      <c r="Q26" s="47"/>
      <c r="R26" s="71"/>
      <c r="S26" s="89">
        <v>14.4</v>
      </c>
      <c r="T26" s="71"/>
      <c r="U26" s="89">
        <v>15.2</v>
      </c>
      <c r="V26" s="71"/>
      <c r="W26" s="89">
        <v>15.2</v>
      </c>
      <c r="X26" s="47"/>
      <c r="Y26" s="47"/>
      <c r="Z26" s="47"/>
      <c r="AA26" s="71"/>
      <c r="AB26" s="3">
        <v>15.2</v>
      </c>
      <c r="AC26" s="72">
        <v>15.2</v>
      </c>
      <c r="AD26" s="47"/>
      <c r="AE26" s="71"/>
      <c r="AF26" s="4">
        <v>15.2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4.2</v>
      </c>
      <c r="K28" s="71"/>
      <c r="L28" s="89">
        <v>4.0999999999999996</v>
      </c>
      <c r="M28" s="71"/>
      <c r="N28" s="89">
        <v>4.0999999999999996</v>
      </c>
      <c r="O28" s="71"/>
      <c r="P28" s="89">
        <v>4.0999999999999996</v>
      </c>
      <c r="Q28" s="47"/>
      <c r="R28" s="71"/>
      <c r="S28" s="89">
        <v>4.0999999999999996</v>
      </c>
      <c r="T28" s="71"/>
      <c r="U28" s="89">
        <v>3.9</v>
      </c>
      <c r="V28" s="71"/>
      <c r="W28" s="89">
        <v>3.9</v>
      </c>
      <c r="X28" s="47"/>
      <c r="Y28" s="47"/>
      <c r="Z28" s="47"/>
      <c r="AA28" s="71"/>
      <c r="AB28" s="3">
        <v>3.9</v>
      </c>
      <c r="AC28" s="72">
        <v>3.9</v>
      </c>
      <c r="AD28" s="47"/>
      <c r="AE28" s="71"/>
      <c r="AF28" s="4">
        <v>3.8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0.90300000000000002</v>
      </c>
      <c r="K31" s="71"/>
      <c r="L31" s="91">
        <v>0.90300000000000002</v>
      </c>
      <c r="M31" s="71"/>
      <c r="N31" s="91">
        <v>0.90300000000000002</v>
      </c>
      <c r="O31" s="71"/>
      <c r="P31" s="91">
        <v>0.90300000000000002</v>
      </c>
      <c r="Q31" s="47"/>
      <c r="R31" s="71"/>
      <c r="S31" s="91">
        <v>0.90300000000000002</v>
      </c>
      <c r="T31" s="71"/>
      <c r="U31" s="91">
        <v>0.93600000000000005</v>
      </c>
      <c r="V31" s="71"/>
      <c r="W31" s="91">
        <v>0.93600000000000005</v>
      </c>
      <c r="X31" s="47"/>
      <c r="Y31" s="47"/>
      <c r="Z31" s="47"/>
      <c r="AA31" s="71"/>
      <c r="AB31" s="7">
        <v>0.93600000000000005</v>
      </c>
      <c r="AC31" s="76">
        <v>0.93600000000000005</v>
      </c>
      <c r="AD31" s="47"/>
      <c r="AE31" s="71"/>
      <c r="AF31" s="8">
        <v>0.93600000000000005</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4.0999999999999996</v>
      </c>
      <c r="K33" s="71"/>
      <c r="L33" s="92">
        <v>4</v>
      </c>
      <c r="M33" s="71"/>
      <c r="N33" s="92">
        <v>4</v>
      </c>
      <c r="O33" s="71"/>
      <c r="P33" s="92">
        <v>4</v>
      </c>
      <c r="Q33" s="47"/>
      <c r="R33" s="71"/>
      <c r="S33" s="92">
        <v>4</v>
      </c>
      <c r="T33" s="71"/>
      <c r="U33" s="92">
        <v>3.8</v>
      </c>
      <c r="V33" s="71"/>
      <c r="W33" s="92">
        <v>3.8</v>
      </c>
      <c r="X33" s="47"/>
      <c r="Y33" s="47"/>
      <c r="Z33" s="47"/>
      <c r="AA33" s="71"/>
      <c r="AB33" s="9">
        <v>3.8</v>
      </c>
      <c r="AC33" s="78">
        <v>3.8</v>
      </c>
      <c r="AD33" s="47"/>
      <c r="AE33" s="71"/>
      <c r="AF33" s="10">
        <v>3.7</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1261</v>
      </c>
      <c r="K35" s="71"/>
      <c r="L35" s="90" t="s">
        <v>1261</v>
      </c>
      <c r="M35" s="71"/>
      <c r="N35" s="90" t="s">
        <v>1261</v>
      </c>
      <c r="O35" s="71"/>
      <c r="P35" s="90" t="s">
        <v>1261</v>
      </c>
      <c r="Q35" s="47"/>
      <c r="R35" s="71"/>
      <c r="S35" s="90" t="s">
        <v>1261</v>
      </c>
      <c r="T35" s="71"/>
      <c r="U35" s="90" t="s">
        <v>1261</v>
      </c>
      <c r="V35" s="71"/>
      <c r="W35" s="90" t="s">
        <v>1261</v>
      </c>
      <c r="X35" s="47"/>
      <c r="Y35" s="47"/>
      <c r="Z35" s="47"/>
      <c r="AA35" s="71"/>
      <c r="AB35" s="5" t="s">
        <v>1261</v>
      </c>
      <c r="AC35" s="75" t="s">
        <v>1261</v>
      </c>
      <c r="AD35" s="47"/>
      <c r="AE35" s="71"/>
      <c r="AF35" s="6" t="s">
        <v>1261</v>
      </c>
    </row>
    <row r="36" spans="5:32" ht="13.15" customHeight="1" x14ac:dyDescent="0.25">
      <c r="E36" s="73" t="s">
        <v>58</v>
      </c>
      <c r="F36" s="47"/>
      <c r="G36" s="47"/>
      <c r="H36" s="47"/>
      <c r="I36" s="74"/>
      <c r="J36" s="89">
        <v>4.0999999999999996</v>
      </c>
      <c r="K36" s="71"/>
      <c r="L36" s="89">
        <v>4</v>
      </c>
      <c r="M36" s="71"/>
      <c r="N36" s="89">
        <v>4</v>
      </c>
      <c r="O36" s="71"/>
      <c r="P36" s="89">
        <v>4</v>
      </c>
      <c r="Q36" s="47"/>
      <c r="R36" s="71"/>
      <c r="S36" s="89">
        <v>4</v>
      </c>
      <c r="T36" s="71"/>
      <c r="U36" s="89">
        <v>3.8</v>
      </c>
      <c r="V36" s="71"/>
      <c r="W36" s="89">
        <v>3.8</v>
      </c>
      <c r="X36" s="47"/>
      <c r="Y36" s="47"/>
      <c r="Z36" s="47"/>
      <c r="AA36" s="71"/>
      <c r="AB36" s="3">
        <v>3.8</v>
      </c>
      <c r="AC36" s="72">
        <v>3.8</v>
      </c>
      <c r="AD36" s="47"/>
      <c r="AE36" s="71"/>
      <c r="AF36" s="4">
        <v>3.7</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1.8</v>
      </c>
      <c r="K39" s="71"/>
      <c r="L39" s="89">
        <v>1.8</v>
      </c>
      <c r="M39" s="71"/>
      <c r="N39" s="89">
        <v>1.8</v>
      </c>
      <c r="O39" s="71"/>
      <c r="P39" s="89">
        <v>1.8</v>
      </c>
      <c r="Q39" s="47"/>
      <c r="R39" s="71"/>
      <c r="S39" s="89">
        <v>1.8</v>
      </c>
      <c r="T39" s="71"/>
      <c r="U39" s="89">
        <v>1.8</v>
      </c>
      <c r="V39" s="71"/>
      <c r="W39" s="89">
        <v>1.8</v>
      </c>
      <c r="X39" s="47"/>
      <c r="Y39" s="47"/>
      <c r="Z39" s="47"/>
      <c r="AA39" s="71"/>
      <c r="AB39" s="3">
        <v>1.8</v>
      </c>
      <c r="AC39" s="72">
        <v>1.8</v>
      </c>
      <c r="AD39" s="47"/>
      <c r="AE39" s="71"/>
      <c r="AF39" s="4">
        <v>1.8</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2.2999999523162802</v>
      </c>
      <c r="K42" s="71"/>
      <c r="L42" s="89">
        <v>2.2999999523162802</v>
      </c>
      <c r="M42" s="71"/>
      <c r="N42" s="89">
        <v>2.2999999523162802</v>
      </c>
      <c r="O42" s="71"/>
      <c r="P42" s="89">
        <v>2.2999999523162802</v>
      </c>
      <c r="Q42" s="47"/>
      <c r="R42" s="71"/>
      <c r="S42" s="89">
        <v>2.2999999523162802</v>
      </c>
      <c r="T42" s="71"/>
      <c r="U42" s="89">
        <v>2.2999999523162802</v>
      </c>
      <c r="V42" s="71"/>
      <c r="W42" s="89">
        <v>2.2999999523162802</v>
      </c>
      <c r="X42" s="47"/>
      <c r="Y42" s="47"/>
      <c r="Z42" s="47"/>
      <c r="AA42" s="71"/>
      <c r="AB42" s="3">
        <v>2.2999999523162802</v>
      </c>
      <c r="AC42" s="72">
        <v>2.2999999523162802</v>
      </c>
      <c r="AD42" s="47"/>
      <c r="AE42" s="71"/>
      <c r="AF42" s="4">
        <v>2.2999999523162802</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7nTcBHoDlQLrCIrlmYjy6Koe4Z0ONnM0E2oZdhm8F5eLzntOUpChuMgRu4Ow893W1RdRJRFvXbaM3f42jC9kbA==" saltValue="yhskqWQa2Aa99iRVmYw0W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86258C4-E174-489A-937A-EE056236822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PRMI - Proserpine Mill (66/11kV)</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1901</v>
      </c>
      <c r="J3" s="49"/>
      <c r="K3" s="49"/>
      <c r="L3" s="49"/>
      <c r="M3" s="49"/>
      <c r="N3" s="49"/>
      <c r="O3" s="49"/>
      <c r="P3" s="49"/>
      <c r="Q3" s="49"/>
      <c r="R3" s="49"/>
      <c r="S3" s="49"/>
      <c r="V3" s="51" t="s">
        <v>922</v>
      </c>
      <c r="W3" s="49"/>
      <c r="Y3" s="52" t="s">
        <v>1572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1902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1903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1904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5.4</v>
      </c>
      <c r="K26" s="71"/>
      <c r="L26" s="89">
        <v>5.4</v>
      </c>
      <c r="M26" s="71"/>
      <c r="N26" s="89">
        <v>5.4</v>
      </c>
      <c r="O26" s="71"/>
      <c r="P26" s="89">
        <v>5.4</v>
      </c>
      <c r="Q26" s="47"/>
      <c r="R26" s="71"/>
      <c r="S26" s="89">
        <v>5.4</v>
      </c>
      <c r="T26" s="71"/>
      <c r="U26" s="89">
        <v>6</v>
      </c>
      <c r="V26" s="71"/>
      <c r="W26" s="89">
        <v>6</v>
      </c>
      <c r="X26" s="47"/>
      <c r="Y26" s="47"/>
      <c r="Z26" s="47"/>
      <c r="AA26" s="71"/>
      <c r="AB26" s="3">
        <v>6</v>
      </c>
      <c r="AC26" s="72">
        <v>6</v>
      </c>
      <c r="AD26" s="47"/>
      <c r="AE26" s="71"/>
      <c r="AF26" s="4">
        <v>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1.7</v>
      </c>
      <c r="K28" s="71"/>
      <c r="L28" s="89">
        <v>1.8</v>
      </c>
      <c r="M28" s="71"/>
      <c r="N28" s="89">
        <v>1.8</v>
      </c>
      <c r="O28" s="71"/>
      <c r="P28" s="89">
        <v>1.8</v>
      </c>
      <c r="Q28" s="47"/>
      <c r="R28" s="71"/>
      <c r="S28" s="89">
        <v>1.8</v>
      </c>
      <c r="T28" s="71"/>
      <c r="U28" s="89">
        <v>1.6</v>
      </c>
      <c r="V28" s="71"/>
      <c r="W28" s="89">
        <v>1.6</v>
      </c>
      <c r="X28" s="47"/>
      <c r="Y28" s="47"/>
      <c r="Z28" s="47"/>
      <c r="AA28" s="71"/>
      <c r="AB28" s="3">
        <v>1.6</v>
      </c>
      <c r="AC28" s="72">
        <v>1.6</v>
      </c>
      <c r="AD28" s="47"/>
      <c r="AE28" s="71"/>
      <c r="AF28" s="4">
        <v>1.7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0.97899999999999998</v>
      </c>
      <c r="K31" s="71"/>
      <c r="L31" s="91">
        <v>0.97899999999999998</v>
      </c>
      <c r="M31" s="71"/>
      <c r="N31" s="91">
        <v>0.97899999999999998</v>
      </c>
      <c r="O31" s="71"/>
      <c r="P31" s="91">
        <v>0.97899999999999998</v>
      </c>
      <c r="Q31" s="47"/>
      <c r="R31" s="71"/>
      <c r="S31" s="91">
        <v>0.97899999999999998</v>
      </c>
      <c r="T31" s="71"/>
      <c r="U31" s="91">
        <v>0.98799999999999999</v>
      </c>
      <c r="V31" s="71"/>
      <c r="W31" s="91">
        <v>0.98799999999999999</v>
      </c>
      <c r="X31" s="47"/>
      <c r="Y31" s="47"/>
      <c r="Z31" s="47"/>
      <c r="AA31" s="71"/>
      <c r="AB31" s="7">
        <v>0.98799999999999999</v>
      </c>
      <c r="AC31" s="76">
        <v>0.98799999999999999</v>
      </c>
      <c r="AD31" s="47"/>
      <c r="AE31" s="71"/>
      <c r="AF31" s="8">
        <v>0.98799999999999999</v>
      </c>
    </row>
    <row r="32" spans="4:32" ht="13.15" customHeight="1" x14ac:dyDescent="0.25">
      <c r="E32" s="73" t="s">
        <v>42</v>
      </c>
      <c r="F32" s="47"/>
      <c r="G32" s="47"/>
      <c r="H32" s="47"/>
      <c r="I32" s="74"/>
      <c r="J32" s="89">
        <v>3</v>
      </c>
      <c r="K32" s="71"/>
      <c r="L32" s="89">
        <v>3</v>
      </c>
      <c r="M32" s="71"/>
      <c r="N32" s="89">
        <v>3</v>
      </c>
      <c r="O32" s="71"/>
      <c r="P32" s="89">
        <v>3</v>
      </c>
      <c r="Q32" s="47"/>
      <c r="R32" s="71"/>
      <c r="S32" s="89">
        <v>3</v>
      </c>
      <c r="T32" s="71"/>
      <c r="U32" s="89">
        <v>3</v>
      </c>
      <c r="V32" s="71"/>
      <c r="W32" s="89">
        <v>3</v>
      </c>
      <c r="X32" s="47"/>
      <c r="Y32" s="47"/>
      <c r="Z32" s="47"/>
      <c r="AA32" s="71"/>
      <c r="AB32" s="3">
        <v>3</v>
      </c>
      <c r="AC32" s="72">
        <v>3</v>
      </c>
      <c r="AD32" s="47"/>
      <c r="AE32" s="71"/>
      <c r="AF32" s="4">
        <v>3</v>
      </c>
    </row>
    <row r="33" spans="5:32" ht="13.15" customHeight="1" x14ac:dyDescent="0.25">
      <c r="E33" s="77" t="s">
        <v>46</v>
      </c>
      <c r="F33" s="47"/>
      <c r="G33" s="47"/>
      <c r="H33" s="47"/>
      <c r="I33" s="74"/>
      <c r="J33" s="92">
        <v>1.6</v>
      </c>
      <c r="K33" s="71"/>
      <c r="L33" s="92">
        <v>1.6</v>
      </c>
      <c r="M33" s="71"/>
      <c r="N33" s="92">
        <v>1.6</v>
      </c>
      <c r="O33" s="71"/>
      <c r="P33" s="92">
        <v>1.6</v>
      </c>
      <c r="Q33" s="47"/>
      <c r="R33" s="71"/>
      <c r="S33" s="92">
        <v>1.6</v>
      </c>
      <c r="T33" s="71"/>
      <c r="U33" s="92">
        <v>1.5</v>
      </c>
      <c r="V33" s="71"/>
      <c r="W33" s="92">
        <v>1.5</v>
      </c>
      <c r="X33" s="47"/>
      <c r="Y33" s="47"/>
      <c r="Z33" s="47"/>
      <c r="AA33" s="71"/>
      <c r="AB33" s="9">
        <v>1.5</v>
      </c>
      <c r="AC33" s="78">
        <v>1.5</v>
      </c>
      <c r="AD33" s="47"/>
      <c r="AE33" s="71"/>
      <c r="AF33" s="10">
        <v>1.6</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1082</v>
      </c>
      <c r="K35" s="71"/>
      <c r="L35" s="90" t="s">
        <v>1082</v>
      </c>
      <c r="M35" s="71"/>
      <c r="N35" s="90" t="s">
        <v>1082</v>
      </c>
      <c r="O35" s="71"/>
      <c r="P35" s="90" t="s">
        <v>1082</v>
      </c>
      <c r="Q35" s="47"/>
      <c r="R35" s="71"/>
      <c r="S35" s="90" t="s">
        <v>1082</v>
      </c>
      <c r="T35" s="71"/>
      <c r="U35" s="90" t="s">
        <v>1082</v>
      </c>
      <c r="V35" s="71"/>
      <c r="W35" s="90" t="s">
        <v>1082</v>
      </c>
      <c r="X35" s="47"/>
      <c r="Y35" s="47"/>
      <c r="Z35" s="47"/>
      <c r="AA35" s="71"/>
      <c r="AB35" s="5" t="s">
        <v>1082</v>
      </c>
      <c r="AC35" s="75" t="s">
        <v>1082</v>
      </c>
      <c r="AD35" s="47"/>
      <c r="AE35" s="71"/>
      <c r="AF35" s="6" t="s">
        <v>1082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sqUG/zgEO6hsz5NfgtvEYcqc/xiomRAybd9KoFgnUSu0kiNvqMuolF3lwtbU2Kl1DgrY3IherwxzBXlIfYiPA==" saltValue="p2fpdV8T/s9dr4nQPvKxa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84BC7AA-350D-439C-8D8E-9931994D677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PROT - Proston (66/11kV)</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1905</v>
      </c>
      <c r="J3" s="49"/>
      <c r="K3" s="49"/>
      <c r="L3" s="49"/>
      <c r="M3" s="49"/>
      <c r="N3" s="49"/>
      <c r="O3" s="49"/>
      <c r="P3" s="49"/>
      <c r="Q3" s="49"/>
      <c r="R3" s="49"/>
      <c r="S3" s="49"/>
      <c r="V3" s="51" t="s">
        <v>922</v>
      </c>
      <c r="W3" s="49"/>
      <c r="Y3" s="52" t="s">
        <v>1155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1906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1907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1908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v>
      </c>
      <c r="K26" s="71"/>
      <c r="L26" s="89">
        <v>14</v>
      </c>
      <c r="M26" s="71"/>
      <c r="N26" s="89">
        <v>14</v>
      </c>
      <c r="O26" s="71"/>
      <c r="P26" s="89">
        <v>14</v>
      </c>
      <c r="Q26" s="47"/>
      <c r="R26" s="71"/>
      <c r="S26" s="89">
        <v>14</v>
      </c>
      <c r="T26" s="71"/>
      <c r="U26" s="89">
        <v>15.5</v>
      </c>
      <c r="V26" s="71"/>
      <c r="W26" s="89">
        <v>15.5</v>
      </c>
      <c r="X26" s="47"/>
      <c r="Y26" s="47"/>
      <c r="Z26" s="47"/>
      <c r="AA26" s="71"/>
      <c r="AB26" s="3">
        <v>15.5</v>
      </c>
      <c r="AC26" s="72">
        <v>15.5</v>
      </c>
      <c r="AD26" s="47"/>
      <c r="AE26" s="71"/>
      <c r="AF26" s="4">
        <v>15.5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7.2</v>
      </c>
      <c r="K28" s="71"/>
      <c r="L28" s="89">
        <v>7.2</v>
      </c>
      <c r="M28" s="71"/>
      <c r="N28" s="89">
        <v>7.3</v>
      </c>
      <c r="O28" s="71"/>
      <c r="P28" s="89">
        <v>7.3</v>
      </c>
      <c r="Q28" s="47"/>
      <c r="R28" s="71"/>
      <c r="S28" s="89">
        <v>7.4</v>
      </c>
      <c r="T28" s="71"/>
      <c r="U28" s="89">
        <v>5.8</v>
      </c>
      <c r="V28" s="71"/>
      <c r="W28" s="89">
        <v>5.9</v>
      </c>
      <c r="X28" s="47"/>
      <c r="Y28" s="47"/>
      <c r="Z28" s="47"/>
      <c r="AA28" s="71"/>
      <c r="AB28" s="3">
        <v>5.9</v>
      </c>
      <c r="AC28" s="72">
        <v>5.9</v>
      </c>
      <c r="AD28" s="47"/>
      <c r="AE28" s="71"/>
      <c r="AF28" s="4">
        <v>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8.1999999999999993</v>
      </c>
      <c r="K32" s="71"/>
      <c r="L32" s="89">
        <v>8.1999999999999993</v>
      </c>
      <c r="M32" s="71"/>
      <c r="N32" s="89">
        <v>8.1999999999999993</v>
      </c>
      <c r="O32" s="71"/>
      <c r="P32" s="89">
        <v>8.1999999999999993</v>
      </c>
      <c r="Q32" s="47"/>
      <c r="R32" s="71"/>
      <c r="S32" s="89">
        <v>8.1999999999999993</v>
      </c>
      <c r="T32" s="71"/>
      <c r="U32" s="89">
        <v>8.8000000000000007</v>
      </c>
      <c r="V32" s="71"/>
      <c r="W32" s="89">
        <v>8.8000000000000007</v>
      </c>
      <c r="X32" s="47"/>
      <c r="Y32" s="47"/>
      <c r="Z32" s="47"/>
      <c r="AA32" s="71"/>
      <c r="AB32" s="3">
        <v>8.8000000000000007</v>
      </c>
      <c r="AC32" s="72">
        <v>8.8000000000000007</v>
      </c>
      <c r="AD32" s="47"/>
      <c r="AE32" s="71"/>
      <c r="AF32" s="4">
        <v>8.8000000000000007</v>
      </c>
    </row>
    <row r="33" spans="5:32" ht="13.15" customHeight="1" x14ac:dyDescent="0.25">
      <c r="E33" s="77" t="s">
        <v>46</v>
      </c>
      <c r="F33" s="47"/>
      <c r="G33" s="47"/>
      <c r="H33" s="47"/>
      <c r="I33" s="74"/>
      <c r="J33" s="92">
        <v>6.8</v>
      </c>
      <c r="K33" s="71"/>
      <c r="L33" s="92">
        <v>6.8</v>
      </c>
      <c r="M33" s="71"/>
      <c r="N33" s="92">
        <v>6.9</v>
      </c>
      <c r="O33" s="71"/>
      <c r="P33" s="92">
        <v>6.9</v>
      </c>
      <c r="Q33" s="47"/>
      <c r="R33" s="71"/>
      <c r="S33" s="92">
        <v>7</v>
      </c>
      <c r="T33" s="71"/>
      <c r="U33" s="92">
        <v>5.6</v>
      </c>
      <c r="V33" s="71"/>
      <c r="W33" s="92">
        <v>5.7</v>
      </c>
      <c r="X33" s="47"/>
      <c r="Y33" s="47"/>
      <c r="Z33" s="47"/>
      <c r="AA33" s="71"/>
      <c r="AB33" s="9">
        <v>5.7</v>
      </c>
      <c r="AC33" s="78">
        <v>5.8</v>
      </c>
      <c r="AD33" s="47"/>
      <c r="AE33" s="71"/>
      <c r="AF33" s="10">
        <v>5.8</v>
      </c>
    </row>
    <row r="34" spans="5:32" ht="20.25" customHeight="1" x14ac:dyDescent="0.25">
      <c r="E34" s="73" t="s">
        <v>940</v>
      </c>
      <c r="F34" s="47"/>
      <c r="G34" s="47"/>
      <c r="H34" s="47"/>
      <c r="I34" s="74"/>
      <c r="J34" s="90">
        <v>0.3</v>
      </c>
      <c r="K34" s="71"/>
      <c r="L34" s="90">
        <v>0.3</v>
      </c>
      <c r="M34" s="71"/>
      <c r="N34" s="90">
        <v>0.3</v>
      </c>
      <c r="O34" s="71"/>
      <c r="P34" s="90">
        <v>0.3</v>
      </c>
      <c r="Q34" s="47"/>
      <c r="R34" s="71"/>
      <c r="S34" s="90">
        <v>0.4</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1909</v>
      </c>
      <c r="K35" s="71"/>
      <c r="L35" s="90" t="s">
        <v>1909</v>
      </c>
      <c r="M35" s="71"/>
      <c r="N35" s="90" t="s">
        <v>1909</v>
      </c>
      <c r="O35" s="71"/>
      <c r="P35" s="90" t="s">
        <v>1909</v>
      </c>
      <c r="Q35" s="47"/>
      <c r="R35" s="71"/>
      <c r="S35" s="90" t="s">
        <v>1909</v>
      </c>
      <c r="T35" s="71"/>
      <c r="U35" s="90" t="s">
        <v>1909</v>
      </c>
      <c r="V35" s="71"/>
      <c r="W35" s="90" t="s">
        <v>1909</v>
      </c>
      <c r="X35" s="47"/>
      <c r="Y35" s="47"/>
      <c r="Z35" s="47"/>
      <c r="AA35" s="71"/>
      <c r="AB35" s="5" t="s">
        <v>1909</v>
      </c>
      <c r="AC35" s="75" t="s">
        <v>1909</v>
      </c>
      <c r="AD35" s="47"/>
      <c r="AE35" s="71"/>
      <c r="AF35" s="6" t="s">
        <v>1909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pQIQMQbfk7Tw3s0bhjOeT8KJvKpteyDoJakOov+MW81m97adGfV/xr50UtNQm7j+LHW0l6lr384kiZ6c71J7DQ==" saltValue="tWlU3u4kve0ASegvvsy0p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9ECDD62-7A9D-41F6-A5FD-3E927633316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PURR - Purrawunda (33/11kV)</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1910</v>
      </c>
      <c r="J3" s="49"/>
      <c r="K3" s="49"/>
      <c r="L3" s="49"/>
      <c r="M3" s="49"/>
      <c r="N3" s="49"/>
      <c r="O3" s="49"/>
      <c r="P3" s="49"/>
      <c r="Q3" s="49"/>
      <c r="R3" s="49"/>
      <c r="S3" s="49"/>
      <c r="V3" s="51" t="s">
        <v>922</v>
      </c>
      <c r="W3" s="49"/>
      <c r="Y3" s="52" t="s">
        <v>1170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1911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1912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1913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6.3</v>
      </c>
      <c r="K26" s="71"/>
      <c r="L26" s="89">
        <v>6.3</v>
      </c>
      <c r="M26" s="71"/>
      <c r="N26" s="89">
        <v>6.3</v>
      </c>
      <c r="O26" s="71"/>
      <c r="P26" s="89">
        <v>6.3</v>
      </c>
      <c r="Q26" s="47"/>
      <c r="R26" s="71"/>
      <c r="S26" s="89">
        <v>6.3</v>
      </c>
      <c r="T26" s="71"/>
      <c r="U26" s="89">
        <v>7.4</v>
      </c>
      <c r="V26" s="71"/>
      <c r="W26" s="89">
        <v>7.4</v>
      </c>
      <c r="X26" s="47"/>
      <c r="Y26" s="47"/>
      <c r="Z26" s="47"/>
      <c r="AA26" s="71"/>
      <c r="AB26" s="3">
        <v>7.4</v>
      </c>
      <c r="AC26" s="72">
        <v>7.4</v>
      </c>
      <c r="AD26" s="47"/>
      <c r="AE26" s="71"/>
      <c r="AF26" s="4">
        <v>7.4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2.7</v>
      </c>
      <c r="K28" s="71"/>
      <c r="L28" s="89">
        <v>2.6</v>
      </c>
      <c r="M28" s="71"/>
      <c r="N28" s="89">
        <v>2.6</v>
      </c>
      <c r="O28" s="71"/>
      <c r="P28" s="89">
        <v>2.6</v>
      </c>
      <c r="Q28" s="47"/>
      <c r="R28" s="71"/>
      <c r="S28" s="89">
        <v>2.6</v>
      </c>
      <c r="T28" s="71"/>
      <c r="U28" s="89">
        <v>1.8</v>
      </c>
      <c r="V28" s="71"/>
      <c r="W28" s="89">
        <v>1.8</v>
      </c>
      <c r="X28" s="47"/>
      <c r="Y28" s="47"/>
      <c r="Z28" s="47"/>
      <c r="AA28" s="71"/>
      <c r="AB28" s="3">
        <v>1.8</v>
      </c>
      <c r="AC28" s="72">
        <v>1.8</v>
      </c>
      <c r="AD28" s="47"/>
      <c r="AE28" s="71"/>
      <c r="AF28" s="4">
        <v>1.8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v>
      </c>
      <c r="K31" s="71"/>
      <c r="L31" s="91">
        <v>0.97399999999999998</v>
      </c>
      <c r="M31" s="71"/>
      <c r="N31" s="91">
        <v>0.97399999999999998</v>
      </c>
      <c r="O31" s="71"/>
      <c r="P31" s="91">
        <v>0.97399999999999998</v>
      </c>
      <c r="Q31" s="47"/>
      <c r="R31" s="71"/>
      <c r="S31" s="91">
        <v>0.97399999999999998</v>
      </c>
      <c r="T31" s="71"/>
      <c r="U31" s="91">
        <v>0.91800000000000004</v>
      </c>
      <c r="V31" s="71"/>
      <c r="W31" s="91">
        <v>0.91800000000000004</v>
      </c>
      <c r="X31" s="47"/>
      <c r="Y31" s="47"/>
      <c r="Z31" s="47"/>
      <c r="AA31" s="71"/>
      <c r="AB31" s="7">
        <v>0.91800000000000004</v>
      </c>
      <c r="AC31" s="76">
        <v>0.91800000000000004</v>
      </c>
      <c r="AD31" s="47"/>
      <c r="AE31" s="71"/>
      <c r="AF31" s="8">
        <v>0.91800000000000004</v>
      </c>
    </row>
    <row r="32" spans="4:32" ht="13.15" customHeight="1" x14ac:dyDescent="0.25">
      <c r="E32" s="73" t="s">
        <v>42</v>
      </c>
      <c r="F32" s="47"/>
      <c r="G32" s="47"/>
      <c r="H32" s="47"/>
      <c r="I32" s="74"/>
      <c r="J32" s="89">
        <v>3.7</v>
      </c>
      <c r="K32" s="71"/>
      <c r="L32" s="89">
        <v>3.7</v>
      </c>
      <c r="M32" s="71"/>
      <c r="N32" s="89">
        <v>3.7</v>
      </c>
      <c r="O32" s="71"/>
      <c r="P32" s="89">
        <v>3.7</v>
      </c>
      <c r="Q32" s="47"/>
      <c r="R32" s="71"/>
      <c r="S32" s="89">
        <v>3.7</v>
      </c>
      <c r="T32" s="71"/>
      <c r="U32" s="89">
        <v>4.3</v>
      </c>
      <c r="V32" s="71"/>
      <c r="W32" s="89">
        <v>4.3</v>
      </c>
      <c r="X32" s="47"/>
      <c r="Y32" s="47"/>
      <c r="Z32" s="47"/>
      <c r="AA32" s="71"/>
      <c r="AB32" s="3">
        <v>4.3</v>
      </c>
      <c r="AC32" s="72">
        <v>4.3</v>
      </c>
      <c r="AD32" s="47"/>
      <c r="AE32" s="71"/>
      <c r="AF32" s="4">
        <v>4.3</v>
      </c>
    </row>
    <row r="33" spans="5:32" ht="13.15" customHeight="1" x14ac:dyDescent="0.25">
      <c r="E33" s="77" t="s">
        <v>46</v>
      </c>
      <c r="F33" s="47"/>
      <c r="G33" s="47"/>
      <c r="H33" s="47"/>
      <c r="I33" s="74"/>
      <c r="J33" s="92">
        <v>2.6</v>
      </c>
      <c r="K33" s="71"/>
      <c r="L33" s="92">
        <v>2.5</v>
      </c>
      <c r="M33" s="71"/>
      <c r="N33" s="92">
        <v>2.5</v>
      </c>
      <c r="O33" s="71"/>
      <c r="P33" s="92">
        <v>2.5</v>
      </c>
      <c r="Q33" s="47"/>
      <c r="R33" s="71"/>
      <c r="S33" s="92">
        <v>2.5</v>
      </c>
      <c r="T33" s="71"/>
      <c r="U33" s="92">
        <v>1.7</v>
      </c>
      <c r="V33" s="71"/>
      <c r="W33" s="92">
        <v>1.7</v>
      </c>
      <c r="X33" s="47"/>
      <c r="Y33" s="47"/>
      <c r="Z33" s="47"/>
      <c r="AA33" s="71"/>
      <c r="AB33" s="9">
        <v>1.7</v>
      </c>
      <c r="AC33" s="78">
        <v>1.7</v>
      </c>
      <c r="AD33" s="47"/>
      <c r="AE33" s="71"/>
      <c r="AF33" s="10">
        <v>1.7</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gRcsfs4VvvHTdtC2Esj3TjuG9WknbMb4RCRs4KHyEqUNWX3atiRlYd0NvuZ3ZQT6Exv9+mujxrTOWehqgs+7SA==" saltValue="whyUVgXbleY73N6yQGKRL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36F7F02-79F0-490D-AEB6-B2AD4999F54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QUIL - Quilpie (66/11kV)</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1914</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1046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1915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1916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12.5</v>
      </c>
      <c r="K26" s="71"/>
      <c r="L26" s="89">
        <v>12.5</v>
      </c>
      <c r="M26" s="71"/>
      <c r="N26" s="89">
        <v>12.5</v>
      </c>
      <c r="O26" s="71"/>
      <c r="P26" s="89">
        <v>12.5</v>
      </c>
      <c r="Q26" s="47"/>
      <c r="R26" s="71"/>
      <c r="S26" s="89">
        <v>12.5</v>
      </c>
      <c r="T26" s="71"/>
      <c r="U26" s="89">
        <v>14</v>
      </c>
      <c r="V26" s="71"/>
      <c r="W26" s="89">
        <v>14</v>
      </c>
      <c r="X26" s="47"/>
      <c r="Y26" s="47"/>
      <c r="Z26" s="47"/>
      <c r="AA26" s="71"/>
      <c r="AB26" s="3">
        <v>14</v>
      </c>
      <c r="AC26" s="72">
        <v>14</v>
      </c>
      <c r="AD26" s="47"/>
      <c r="AE26" s="71"/>
      <c r="AF26" s="4">
        <v>14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4.0999999999999996</v>
      </c>
      <c r="K28" s="71"/>
      <c r="L28" s="89">
        <v>4.2</v>
      </c>
      <c r="M28" s="71"/>
      <c r="N28" s="89">
        <v>4.2</v>
      </c>
      <c r="O28" s="71"/>
      <c r="P28" s="89">
        <v>4.3</v>
      </c>
      <c r="Q28" s="47"/>
      <c r="R28" s="71"/>
      <c r="S28" s="89">
        <v>4.3</v>
      </c>
      <c r="T28" s="71"/>
      <c r="U28" s="89">
        <v>3.2</v>
      </c>
      <c r="V28" s="71"/>
      <c r="W28" s="89">
        <v>3.2</v>
      </c>
      <c r="X28" s="47"/>
      <c r="Y28" s="47"/>
      <c r="Z28" s="47"/>
      <c r="AA28" s="71"/>
      <c r="AB28" s="3">
        <v>3.2</v>
      </c>
      <c r="AC28" s="72">
        <v>3.3</v>
      </c>
      <c r="AD28" s="47"/>
      <c r="AE28" s="71"/>
      <c r="AF28" s="4">
        <v>3.3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0.98499999999999999</v>
      </c>
      <c r="K31" s="71"/>
      <c r="L31" s="91">
        <v>0.98499999999999999</v>
      </c>
      <c r="M31" s="71"/>
      <c r="N31" s="91">
        <v>0.98499999999999999</v>
      </c>
      <c r="O31" s="71"/>
      <c r="P31" s="91">
        <v>0.98499999999999999</v>
      </c>
      <c r="Q31" s="47"/>
      <c r="R31" s="71"/>
      <c r="S31" s="91">
        <v>0.98499999999999999</v>
      </c>
      <c r="T31" s="71"/>
      <c r="U31" s="91">
        <v>0.97399999999999998</v>
      </c>
      <c r="V31" s="71"/>
      <c r="W31" s="91">
        <v>0.97399999999999998</v>
      </c>
      <c r="X31" s="47"/>
      <c r="Y31" s="47"/>
      <c r="Z31" s="47"/>
      <c r="AA31" s="71"/>
      <c r="AB31" s="7">
        <v>0.97399999999999998</v>
      </c>
      <c r="AC31" s="76">
        <v>0.97399999999999998</v>
      </c>
      <c r="AD31" s="47"/>
      <c r="AE31" s="71"/>
      <c r="AF31" s="8">
        <v>0.97399999999999998</v>
      </c>
    </row>
    <row r="32" spans="4:32" ht="13.15" customHeight="1" x14ac:dyDescent="0.25">
      <c r="E32" s="73" t="s">
        <v>42</v>
      </c>
      <c r="F32" s="47"/>
      <c r="G32" s="47"/>
      <c r="H32" s="47"/>
      <c r="I32" s="74"/>
      <c r="J32" s="89">
        <v>7.5</v>
      </c>
      <c r="K32" s="71"/>
      <c r="L32" s="89">
        <v>7.5</v>
      </c>
      <c r="M32" s="71"/>
      <c r="N32" s="89">
        <v>7.5</v>
      </c>
      <c r="O32" s="71"/>
      <c r="P32" s="89">
        <v>7.5</v>
      </c>
      <c r="Q32" s="47"/>
      <c r="R32" s="71"/>
      <c r="S32" s="89">
        <v>7.5</v>
      </c>
      <c r="T32" s="71"/>
      <c r="U32" s="89">
        <v>7.5</v>
      </c>
      <c r="V32" s="71"/>
      <c r="W32" s="89">
        <v>7.5</v>
      </c>
      <c r="X32" s="47"/>
      <c r="Y32" s="47"/>
      <c r="Z32" s="47"/>
      <c r="AA32" s="71"/>
      <c r="AB32" s="3">
        <v>7.5</v>
      </c>
      <c r="AC32" s="72">
        <v>7.5</v>
      </c>
      <c r="AD32" s="47"/>
      <c r="AE32" s="71"/>
      <c r="AF32" s="4">
        <v>7.5</v>
      </c>
    </row>
    <row r="33" spans="5:32" ht="13.15" customHeight="1" x14ac:dyDescent="0.25">
      <c r="E33" s="77" t="s">
        <v>46</v>
      </c>
      <c r="F33" s="47"/>
      <c r="G33" s="47"/>
      <c r="H33" s="47"/>
      <c r="I33" s="74"/>
      <c r="J33" s="92">
        <v>3.9</v>
      </c>
      <c r="K33" s="71"/>
      <c r="L33" s="92">
        <v>4</v>
      </c>
      <c r="M33" s="71"/>
      <c r="N33" s="92">
        <v>4</v>
      </c>
      <c r="O33" s="71"/>
      <c r="P33" s="92">
        <v>4.0999999999999996</v>
      </c>
      <c r="Q33" s="47"/>
      <c r="R33" s="71"/>
      <c r="S33" s="92">
        <v>4.0999999999999996</v>
      </c>
      <c r="T33" s="71"/>
      <c r="U33" s="92">
        <v>3</v>
      </c>
      <c r="V33" s="71"/>
      <c r="W33" s="92">
        <v>3</v>
      </c>
      <c r="X33" s="47"/>
      <c r="Y33" s="47"/>
      <c r="Z33" s="47"/>
      <c r="AA33" s="71"/>
      <c r="AB33" s="9">
        <v>3</v>
      </c>
      <c r="AC33" s="78">
        <v>3.1</v>
      </c>
      <c r="AD33" s="47"/>
      <c r="AE33" s="71"/>
      <c r="AF33" s="10">
        <v>3.1</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1000</v>
      </c>
      <c r="K35" s="71"/>
      <c r="L35" s="90" t="s">
        <v>1000</v>
      </c>
      <c r="M35" s="71"/>
      <c r="N35" s="90" t="s">
        <v>1000</v>
      </c>
      <c r="O35" s="71"/>
      <c r="P35" s="90" t="s">
        <v>1000</v>
      </c>
      <c r="Q35" s="47"/>
      <c r="R35" s="71"/>
      <c r="S35" s="90" t="s">
        <v>1000</v>
      </c>
      <c r="T35" s="71"/>
      <c r="U35" s="90" t="s">
        <v>1000</v>
      </c>
      <c r="V35" s="71"/>
      <c r="W35" s="90" t="s">
        <v>1000</v>
      </c>
      <c r="X35" s="47"/>
      <c r="Y35" s="47"/>
      <c r="Z35" s="47"/>
      <c r="AA35" s="71"/>
      <c r="AB35" s="5" t="s">
        <v>1000</v>
      </c>
      <c r="AC35" s="75" t="s">
        <v>1000</v>
      </c>
      <c r="AD35" s="47"/>
      <c r="AE35" s="71"/>
      <c r="AF35" s="6" t="s">
        <v>1000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ogIELBGnGZay6MxYXy3o92NwZP86wwzNzFwZwTqwxAqlMuCuU6UJVgOZsaq0U5K64j+cEIJW84XZMh+jW3PQfA==" saltValue="JeHN1BGlam1ENhcrPHl9V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18D2C7A-BA6F-4916-B1DE-4C57EB12606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RAGL - Raglan (66/22kV)</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1917</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1918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1919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80.400000000000006</v>
      </c>
      <c r="K26" s="71"/>
      <c r="L26" s="89">
        <v>80.400000000000006</v>
      </c>
      <c r="M26" s="71"/>
      <c r="N26" s="89">
        <v>80.400000000000006</v>
      </c>
      <c r="O26" s="71"/>
      <c r="P26" s="89">
        <v>80.400000000000006</v>
      </c>
      <c r="Q26" s="47"/>
      <c r="R26" s="71"/>
      <c r="S26" s="89">
        <v>80.400000000000006</v>
      </c>
      <c r="T26" s="71"/>
      <c r="U26" s="89">
        <v>84.4</v>
      </c>
      <c r="V26" s="71"/>
      <c r="W26" s="89">
        <v>84.4</v>
      </c>
      <c r="X26" s="47"/>
      <c r="Y26" s="47"/>
      <c r="Z26" s="47"/>
      <c r="AA26" s="71"/>
      <c r="AB26" s="3">
        <v>84.4</v>
      </c>
      <c r="AC26" s="72">
        <v>84.4</v>
      </c>
      <c r="AD26" s="47"/>
      <c r="AE26" s="71"/>
      <c r="AF26" s="4">
        <v>84.4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20.2</v>
      </c>
      <c r="K28" s="71"/>
      <c r="L28" s="89">
        <v>20.399999999999999</v>
      </c>
      <c r="M28" s="71"/>
      <c r="N28" s="89">
        <v>20.7</v>
      </c>
      <c r="O28" s="71"/>
      <c r="P28" s="89">
        <v>21</v>
      </c>
      <c r="Q28" s="47"/>
      <c r="R28" s="71"/>
      <c r="S28" s="89">
        <v>21.2</v>
      </c>
      <c r="T28" s="71"/>
      <c r="U28" s="89">
        <v>11.4</v>
      </c>
      <c r="V28" s="71"/>
      <c r="W28" s="89">
        <v>11.4</v>
      </c>
      <c r="X28" s="47"/>
      <c r="Y28" s="47"/>
      <c r="Z28" s="47"/>
      <c r="AA28" s="71"/>
      <c r="AB28" s="3">
        <v>11.5</v>
      </c>
      <c r="AC28" s="72">
        <v>11.6</v>
      </c>
      <c r="AD28" s="47"/>
      <c r="AE28" s="71"/>
      <c r="AF28" s="4">
        <v>11.8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0.99399999999999999</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42.9</v>
      </c>
      <c r="K32" s="71"/>
      <c r="L32" s="89">
        <v>42.9</v>
      </c>
      <c r="M32" s="71"/>
      <c r="N32" s="89">
        <v>42.9</v>
      </c>
      <c r="O32" s="71"/>
      <c r="P32" s="89">
        <v>42.9</v>
      </c>
      <c r="Q32" s="47"/>
      <c r="R32" s="71"/>
      <c r="S32" s="89">
        <v>42.9</v>
      </c>
      <c r="T32" s="71"/>
      <c r="U32" s="89">
        <v>45</v>
      </c>
      <c r="V32" s="71"/>
      <c r="W32" s="89">
        <v>45</v>
      </c>
      <c r="X32" s="47"/>
      <c r="Y32" s="47"/>
      <c r="Z32" s="47"/>
      <c r="AA32" s="71"/>
      <c r="AB32" s="3">
        <v>45</v>
      </c>
      <c r="AC32" s="72">
        <v>45</v>
      </c>
      <c r="AD32" s="47"/>
      <c r="AE32" s="71"/>
      <c r="AF32" s="4">
        <v>45</v>
      </c>
    </row>
    <row r="33" spans="5:32" ht="13.15" customHeight="1" x14ac:dyDescent="0.25">
      <c r="E33" s="77" t="s">
        <v>46</v>
      </c>
      <c r="F33" s="47"/>
      <c r="G33" s="47"/>
      <c r="H33" s="47"/>
      <c r="I33" s="74"/>
      <c r="J33" s="92">
        <v>18.7</v>
      </c>
      <c r="K33" s="71"/>
      <c r="L33" s="92">
        <v>18.899999999999999</v>
      </c>
      <c r="M33" s="71"/>
      <c r="N33" s="92">
        <v>19.2</v>
      </c>
      <c r="O33" s="71"/>
      <c r="P33" s="92">
        <v>19.399999999999999</v>
      </c>
      <c r="Q33" s="47"/>
      <c r="R33" s="71"/>
      <c r="S33" s="92">
        <v>19.7</v>
      </c>
      <c r="T33" s="71"/>
      <c r="U33" s="92">
        <v>10.8</v>
      </c>
      <c r="V33" s="71"/>
      <c r="W33" s="92">
        <v>10.8</v>
      </c>
      <c r="X33" s="47"/>
      <c r="Y33" s="47"/>
      <c r="Z33" s="47"/>
      <c r="AA33" s="71"/>
      <c r="AB33" s="9">
        <v>10.9</v>
      </c>
      <c r="AC33" s="78">
        <v>11.1</v>
      </c>
      <c r="AD33" s="47"/>
      <c r="AE33" s="71"/>
      <c r="AF33" s="10">
        <v>11.2</v>
      </c>
    </row>
    <row r="34" spans="5:32" ht="20.25" customHeight="1" x14ac:dyDescent="0.25">
      <c r="E34" s="73" t="s">
        <v>940</v>
      </c>
      <c r="F34" s="47"/>
      <c r="G34" s="47"/>
      <c r="H34" s="47"/>
      <c r="I34" s="74"/>
      <c r="J34" s="90">
        <v>0.9</v>
      </c>
      <c r="K34" s="71"/>
      <c r="L34" s="90">
        <v>0.9</v>
      </c>
      <c r="M34" s="71"/>
      <c r="N34" s="90">
        <v>1</v>
      </c>
      <c r="O34" s="71"/>
      <c r="P34" s="90">
        <v>1</v>
      </c>
      <c r="Q34" s="47"/>
      <c r="R34" s="71"/>
      <c r="S34" s="90">
        <v>1</v>
      </c>
      <c r="T34" s="71"/>
      <c r="U34" s="90">
        <v>0.5</v>
      </c>
      <c r="V34" s="71"/>
      <c r="W34" s="90">
        <v>0.5</v>
      </c>
      <c r="X34" s="47"/>
      <c r="Y34" s="47"/>
      <c r="Z34" s="47"/>
      <c r="AA34" s="71"/>
      <c r="AB34" s="5">
        <v>0.5</v>
      </c>
      <c r="AC34" s="75">
        <v>0.6</v>
      </c>
      <c r="AD34" s="47"/>
      <c r="AE34" s="71"/>
      <c r="AF34" s="6">
        <v>0.6</v>
      </c>
    </row>
    <row r="35" spans="5:32" ht="20.25" customHeight="1" x14ac:dyDescent="0.25">
      <c r="E35" s="73" t="s">
        <v>941</v>
      </c>
      <c r="F35" s="47"/>
      <c r="G35" s="47"/>
      <c r="H35" s="47"/>
      <c r="I35" s="74"/>
      <c r="J35" s="90" t="s">
        <v>973</v>
      </c>
      <c r="K35" s="71"/>
      <c r="L35" s="90" t="s">
        <v>973</v>
      </c>
      <c r="M35" s="71"/>
      <c r="N35" s="90" t="s">
        <v>973</v>
      </c>
      <c r="O35" s="71"/>
      <c r="P35" s="90" t="s">
        <v>973</v>
      </c>
      <c r="Q35" s="47"/>
      <c r="R35" s="71"/>
      <c r="S35" s="90" t="s">
        <v>973</v>
      </c>
      <c r="T35" s="71"/>
      <c r="U35" s="90" t="s">
        <v>973</v>
      </c>
      <c r="V35" s="71"/>
      <c r="W35" s="90" t="s">
        <v>973</v>
      </c>
      <c r="X35" s="47"/>
      <c r="Y35" s="47"/>
      <c r="Z35" s="47"/>
      <c r="AA35" s="71"/>
      <c r="AB35" s="5" t="s">
        <v>973</v>
      </c>
      <c r="AC35" s="75" t="s">
        <v>973</v>
      </c>
      <c r="AD35" s="47"/>
      <c r="AE35" s="71"/>
      <c r="AF35" s="6" t="s">
        <v>973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vgsKsNiW+8C08vcQI9E/KPIGoaEBBCXL3oXo0+OxRWoKtw4yBwpWTq9ojR8qAB7BppFqyr1kpP72NUdfMftqA==" saltValue="NoSNR2fV36C4VqT/M8ian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C7B3965-3B8B-4802-8C89-E80E62F6E7F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RASM - Rasmussen (66/11kV)</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1920</v>
      </c>
      <c r="J3" s="49"/>
      <c r="K3" s="49"/>
      <c r="L3" s="49"/>
      <c r="M3" s="49"/>
      <c r="N3" s="49"/>
      <c r="O3" s="49"/>
      <c r="P3" s="49"/>
      <c r="Q3" s="49"/>
      <c r="R3" s="49"/>
      <c r="S3" s="49"/>
      <c r="V3" s="51" t="s">
        <v>922</v>
      </c>
      <c r="W3" s="49"/>
      <c r="Y3" s="52" t="s">
        <v>975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1921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1922</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1923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1924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19.600000000000001</v>
      </c>
      <c r="K26" s="71"/>
      <c r="L26" s="89">
        <v>19.600000000000001</v>
      </c>
      <c r="M26" s="71"/>
      <c r="N26" s="89">
        <v>19.600000000000001</v>
      </c>
      <c r="O26" s="71"/>
      <c r="P26" s="89">
        <v>19.600000000000001</v>
      </c>
      <c r="Q26" s="47"/>
      <c r="R26" s="71"/>
      <c r="S26" s="89">
        <v>19.600000000000001</v>
      </c>
      <c r="T26" s="71"/>
      <c r="U26" s="89">
        <v>22.3</v>
      </c>
      <c r="V26" s="71"/>
      <c r="W26" s="89">
        <v>22.3</v>
      </c>
      <c r="X26" s="47"/>
      <c r="Y26" s="47"/>
      <c r="Z26" s="47"/>
      <c r="AA26" s="71"/>
      <c r="AB26" s="3">
        <v>22.3</v>
      </c>
      <c r="AC26" s="72">
        <v>22.3</v>
      </c>
      <c r="AD26" s="47"/>
      <c r="AE26" s="71"/>
      <c r="AF26" s="4">
        <v>22.3</v>
      </c>
    </row>
    <row r="27" spans="4:32" ht="20.25" customHeight="1" x14ac:dyDescent="0.25">
      <c r="E27" s="73" t="s">
        <v>21</v>
      </c>
      <c r="F27" s="47"/>
      <c r="G27" s="47"/>
      <c r="H27" s="47"/>
      <c r="I27" s="74"/>
      <c r="J27" s="89">
        <v>4.9000000000000004</v>
      </c>
      <c r="K27" s="71"/>
      <c r="L27" s="89">
        <v>4.9000000000000004</v>
      </c>
      <c r="M27" s="71"/>
      <c r="N27" s="89">
        <v>4.9000000000000004</v>
      </c>
      <c r="O27" s="71"/>
      <c r="P27" s="89">
        <v>4.9000000000000004</v>
      </c>
      <c r="Q27" s="47"/>
      <c r="R27" s="71"/>
      <c r="S27" s="89">
        <v>4.9000000000000004</v>
      </c>
      <c r="T27" s="71"/>
      <c r="U27" s="89">
        <v>4.9000000000000004</v>
      </c>
      <c r="V27" s="71"/>
      <c r="W27" s="89">
        <v>4.9000000000000004</v>
      </c>
      <c r="X27" s="47"/>
      <c r="Y27" s="47"/>
      <c r="Z27" s="47"/>
      <c r="AA27" s="71"/>
      <c r="AB27" s="3">
        <v>4.9000000000000004</v>
      </c>
      <c r="AC27" s="72">
        <v>4.9000000000000004</v>
      </c>
      <c r="AD27" s="47"/>
      <c r="AE27" s="71"/>
      <c r="AF27" s="4">
        <v>4.9000000000000004</v>
      </c>
    </row>
    <row r="28" spans="4:32" ht="13.15" customHeight="1" x14ac:dyDescent="0.25">
      <c r="E28" s="73" t="s">
        <v>25</v>
      </c>
      <c r="F28" s="47"/>
      <c r="G28" s="47"/>
      <c r="H28" s="47"/>
      <c r="I28" s="74"/>
      <c r="J28" s="89">
        <v>2.2000000000000002</v>
      </c>
      <c r="K28" s="71"/>
      <c r="L28" s="89">
        <v>2.2000000000000002</v>
      </c>
      <c r="M28" s="71"/>
      <c r="N28" s="89">
        <v>2.2999999999999998</v>
      </c>
      <c r="O28" s="71"/>
      <c r="P28" s="89">
        <v>2.2999999999999998</v>
      </c>
      <c r="Q28" s="47"/>
      <c r="R28" s="71"/>
      <c r="S28" s="89">
        <v>2.2999999999999998</v>
      </c>
      <c r="T28" s="71"/>
      <c r="U28" s="89">
        <v>2.7</v>
      </c>
      <c r="V28" s="71"/>
      <c r="W28" s="89">
        <v>2.6</v>
      </c>
      <c r="X28" s="47"/>
      <c r="Y28" s="47"/>
      <c r="Z28" s="47"/>
      <c r="AA28" s="71"/>
      <c r="AB28" s="3">
        <v>2.6</v>
      </c>
      <c r="AC28" s="72">
        <v>2.7</v>
      </c>
      <c r="AD28" s="47"/>
      <c r="AE28" s="71"/>
      <c r="AF28" s="4">
        <v>2.7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0.91500000000000004</v>
      </c>
      <c r="K31" s="71"/>
      <c r="L31" s="91">
        <v>0.91500000000000004</v>
      </c>
      <c r="M31" s="71"/>
      <c r="N31" s="91">
        <v>0.91500000000000004</v>
      </c>
      <c r="O31" s="71"/>
      <c r="P31" s="91">
        <v>0.91500000000000004</v>
      </c>
      <c r="Q31" s="47"/>
      <c r="R31" s="71"/>
      <c r="S31" s="91">
        <v>0.91500000000000004</v>
      </c>
      <c r="T31" s="71"/>
      <c r="U31" s="91">
        <v>0.93100000000000005</v>
      </c>
      <c r="V31" s="71"/>
      <c r="W31" s="91">
        <v>0.93100000000000005</v>
      </c>
      <c r="X31" s="47"/>
      <c r="Y31" s="47"/>
      <c r="Z31" s="47"/>
      <c r="AA31" s="71"/>
      <c r="AB31" s="7">
        <v>0.93100000000000005</v>
      </c>
      <c r="AC31" s="76">
        <v>0.93100000000000005</v>
      </c>
      <c r="AD31" s="47"/>
      <c r="AE31" s="71"/>
      <c r="AF31" s="8">
        <v>0.93100000000000005</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2.1</v>
      </c>
      <c r="K33" s="71"/>
      <c r="L33" s="92">
        <v>2.1</v>
      </c>
      <c r="M33" s="71"/>
      <c r="N33" s="92">
        <v>2.2000000000000002</v>
      </c>
      <c r="O33" s="71"/>
      <c r="P33" s="92">
        <v>2.2000000000000002</v>
      </c>
      <c r="Q33" s="47"/>
      <c r="R33" s="71"/>
      <c r="S33" s="92">
        <v>2.2000000000000002</v>
      </c>
      <c r="T33" s="71"/>
      <c r="U33" s="92">
        <v>2.5</v>
      </c>
      <c r="V33" s="71"/>
      <c r="W33" s="92">
        <v>2.5</v>
      </c>
      <c r="X33" s="47"/>
      <c r="Y33" s="47"/>
      <c r="Z33" s="47"/>
      <c r="AA33" s="71"/>
      <c r="AB33" s="9">
        <v>2.5</v>
      </c>
      <c r="AC33" s="78">
        <v>2.5</v>
      </c>
      <c r="AD33" s="47"/>
      <c r="AE33" s="71"/>
      <c r="AF33" s="10">
        <v>2.5</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1251</v>
      </c>
      <c r="K35" s="71"/>
      <c r="L35" s="90" t="s">
        <v>1251</v>
      </c>
      <c r="M35" s="71"/>
      <c r="N35" s="90" t="s">
        <v>1251</v>
      </c>
      <c r="O35" s="71"/>
      <c r="P35" s="90" t="s">
        <v>1251</v>
      </c>
      <c r="Q35" s="47"/>
      <c r="R35" s="71"/>
      <c r="S35" s="90" t="s">
        <v>1251</v>
      </c>
      <c r="T35" s="71"/>
      <c r="U35" s="90" t="s">
        <v>1251</v>
      </c>
      <c r="V35" s="71"/>
      <c r="W35" s="90" t="s">
        <v>1251</v>
      </c>
      <c r="X35" s="47"/>
      <c r="Y35" s="47"/>
      <c r="Z35" s="47"/>
      <c r="AA35" s="71"/>
      <c r="AB35" s="5" t="s">
        <v>1251</v>
      </c>
      <c r="AC35" s="75" t="s">
        <v>1251</v>
      </c>
      <c r="AD35" s="47"/>
      <c r="AE35" s="71"/>
      <c r="AF35" s="6" t="s">
        <v>1251</v>
      </c>
    </row>
    <row r="36" spans="5:32" ht="13.15" customHeight="1" x14ac:dyDescent="0.25">
      <c r="E36" s="73" t="s">
        <v>58</v>
      </c>
      <c r="F36" s="47"/>
      <c r="G36" s="47"/>
      <c r="H36" s="47"/>
      <c r="I36" s="74"/>
      <c r="J36" s="89">
        <v>2.1</v>
      </c>
      <c r="K36" s="71"/>
      <c r="L36" s="89">
        <v>2.1</v>
      </c>
      <c r="M36" s="71"/>
      <c r="N36" s="89">
        <v>2.2000000000000002</v>
      </c>
      <c r="O36" s="71"/>
      <c r="P36" s="89">
        <v>2.2000000000000002</v>
      </c>
      <c r="Q36" s="47"/>
      <c r="R36" s="71"/>
      <c r="S36" s="89">
        <v>2.2000000000000002</v>
      </c>
      <c r="T36" s="71"/>
      <c r="U36" s="89">
        <v>2.5</v>
      </c>
      <c r="V36" s="71"/>
      <c r="W36" s="89">
        <v>2.5</v>
      </c>
      <c r="X36" s="47"/>
      <c r="Y36" s="47"/>
      <c r="Z36" s="47"/>
      <c r="AA36" s="71"/>
      <c r="AB36" s="3">
        <v>2.5</v>
      </c>
      <c r="AC36" s="72">
        <v>2.5</v>
      </c>
      <c r="AD36" s="47"/>
      <c r="AE36" s="71"/>
      <c r="AF36" s="4">
        <v>2.5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3.9</v>
      </c>
      <c r="K39" s="71"/>
      <c r="L39" s="89">
        <v>3.9</v>
      </c>
      <c r="M39" s="71"/>
      <c r="N39" s="89">
        <v>3.9</v>
      </c>
      <c r="O39" s="71"/>
      <c r="P39" s="89">
        <v>3.9</v>
      </c>
      <c r="Q39" s="47"/>
      <c r="R39" s="71"/>
      <c r="S39" s="89">
        <v>3.9</v>
      </c>
      <c r="T39" s="71"/>
      <c r="U39" s="89">
        <v>3.9</v>
      </c>
      <c r="V39" s="71"/>
      <c r="W39" s="89">
        <v>3.9</v>
      </c>
      <c r="X39" s="47"/>
      <c r="Y39" s="47"/>
      <c r="Z39" s="47"/>
      <c r="AA39" s="71"/>
      <c r="AB39" s="3">
        <v>3.9</v>
      </c>
      <c r="AC39" s="72">
        <v>3.9</v>
      </c>
      <c r="AD39" s="47"/>
      <c r="AE39" s="71"/>
      <c r="AF39" s="4">
        <v>3.9</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QplqGt/pKZVfnT7zi7AhVZTzS9qEEqGMsjab43b0LtOUUZfwYsr/kPfh1kJ+Ap8QQrejwv2U4i/z2tw/PIwOYg==" saltValue="DWm2UjTz1I3ddUgTB/IUI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4E0A0EF-EEF6-40D9-9B6C-2F1D9369BBF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RAVE - Ravenshoe (66/22kV)</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1050</v>
      </c>
      <c r="J3" s="49"/>
      <c r="K3" s="49"/>
      <c r="L3" s="49"/>
      <c r="M3" s="49"/>
      <c r="N3" s="49"/>
      <c r="O3" s="49"/>
      <c r="P3" s="49"/>
      <c r="Q3" s="49"/>
      <c r="R3" s="49"/>
      <c r="S3" s="49"/>
      <c r="V3" s="51" t="s">
        <v>922</v>
      </c>
      <c r="W3" s="49"/>
      <c r="Y3" s="52" t="s">
        <v>1036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1051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1052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1053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40</v>
      </c>
      <c r="K26" s="71"/>
      <c r="L26" s="89">
        <v>40</v>
      </c>
      <c r="M26" s="71"/>
      <c r="N26" s="89">
        <v>40</v>
      </c>
      <c r="O26" s="71"/>
      <c r="P26" s="89">
        <v>40</v>
      </c>
      <c r="Q26" s="47"/>
      <c r="R26" s="71"/>
      <c r="S26" s="89">
        <v>40</v>
      </c>
      <c r="T26" s="71"/>
      <c r="U26" s="89">
        <v>44</v>
      </c>
      <c r="V26" s="71"/>
      <c r="W26" s="89">
        <v>44</v>
      </c>
      <c r="X26" s="47"/>
      <c r="Y26" s="47"/>
      <c r="Z26" s="47"/>
      <c r="AA26" s="71"/>
      <c r="AB26" s="3">
        <v>44</v>
      </c>
      <c r="AC26" s="72">
        <v>44</v>
      </c>
      <c r="AD26" s="47"/>
      <c r="AE26" s="71"/>
      <c r="AF26" s="4">
        <v>44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11</v>
      </c>
      <c r="K28" s="71"/>
      <c r="L28" s="89">
        <v>11</v>
      </c>
      <c r="M28" s="71"/>
      <c r="N28" s="89">
        <v>11.1</v>
      </c>
      <c r="O28" s="71"/>
      <c r="P28" s="89">
        <v>11.2</v>
      </c>
      <c r="Q28" s="47"/>
      <c r="R28" s="71"/>
      <c r="S28" s="89">
        <v>11.3</v>
      </c>
      <c r="T28" s="71"/>
      <c r="U28" s="89">
        <v>5.0999999999999996</v>
      </c>
      <c r="V28" s="71"/>
      <c r="W28" s="89">
        <v>5.0999999999999996</v>
      </c>
      <c r="X28" s="47"/>
      <c r="Y28" s="47"/>
      <c r="Z28" s="47"/>
      <c r="AA28" s="71"/>
      <c r="AB28" s="3">
        <v>5.0999999999999996</v>
      </c>
      <c r="AC28" s="72">
        <v>5.2</v>
      </c>
      <c r="AD28" s="47"/>
      <c r="AE28" s="71"/>
      <c r="AF28" s="4">
        <v>5.2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0.97599999999999998</v>
      </c>
      <c r="K31" s="71"/>
      <c r="L31" s="91">
        <v>0.97599999999999998</v>
      </c>
      <c r="M31" s="71"/>
      <c r="N31" s="91">
        <v>0.97599999999999998</v>
      </c>
      <c r="O31" s="71"/>
      <c r="P31" s="91">
        <v>0.97599999999999998</v>
      </c>
      <c r="Q31" s="47"/>
      <c r="R31" s="71"/>
      <c r="S31" s="91">
        <v>0.97599999999999998</v>
      </c>
      <c r="T31" s="71"/>
      <c r="U31" s="91">
        <v>0.98199999999999998</v>
      </c>
      <c r="V31" s="71"/>
      <c r="W31" s="91">
        <v>0.98199999999999998</v>
      </c>
      <c r="X31" s="47"/>
      <c r="Y31" s="47"/>
      <c r="Z31" s="47"/>
      <c r="AA31" s="71"/>
      <c r="AB31" s="7">
        <v>0.98199999999999998</v>
      </c>
      <c r="AC31" s="76">
        <v>0.98199999999999998</v>
      </c>
      <c r="AD31" s="47"/>
      <c r="AE31" s="71"/>
      <c r="AF31" s="8">
        <v>0.98199999999999998</v>
      </c>
    </row>
    <row r="32" spans="4:32" ht="13.15" customHeight="1" x14ac:dyDescent="0.25">
      <c r="E32" s="73" t="s">
        <v>42</v>
      </c>
      <c r="F32" s="47"/>
      <c r="G32" s="47"/>
      <c r="H32" s="47"/>
      <c r="I32" s="74"/>
      <c r="J32" s="89">
        <v>33</v>
      </c>
      <c r="K32" s="71"/>
      <c r="L32" s="89">
        <v>33</v>
      </c>
      <c r="M32" s="71"/>
      <c r="N32" s="89">
        <v>33</v>
      </c>
      <c r="O32" s="71"/>
      <c r="P32" s="89">
        <v>33</v>
      </c>
      <c r="Q32" s="47"/>
      <c r="R32" s="71"/>
      <c r="S32" s="89">
        <v>33</v>
      </c>
      <c r="T32" s="71"/>
      <c r="U32" s="89">
        <v>36</v>
      </c>
      <c r="V32" s="71"/>
      <c r="W32" s="89">
        <v>36</v>
      </c>
      <c r="X32" s="47"/>
      <c r="Y32" s="47"/>
      <c r="Z32" s="47"/>
      <c r="AA32" s="71"/>
      <c r="AB32" s="3">
        <v>36</v>
      </c>
      <c r="AC32" s="72">
        <v>36</v>
      </c>
      <c r="AD32" s="47"/>
      <c r="AE32" s="71"/>
      <c r="AF32" s="4">
        <v>36</v>
      </c>
    </row>
    <row r="33" spans="5:32" ht="13.15" customHeight="1" x14ac:dyDescent="0.25">
      <c r="E33" s="77" t="s">
        <v>46</v>
      </c>
      <c r="F33" s="47"/>
      <c r="G33" s="47"/>
      <c r="H33" s="47"/>
      <c r="I33" s="74"/>
      <c r="J33" s="92">
        <v>10.199999999999999</v>
      </c>
      <c r="K33" s="71"/>
      <c r="L33" s="92">
        <v>10.199999999999999</v>
      </c>
      <c r="M33" s="71"/>
      <c r="N33" s="92">
        <v>10.3</v>
      </c>
      <c r="O33" s="71"/>
      <c r="P33" s="92">
        <v>10.4</v>
      </c>
      <c r="Q33" s="47"/>
      <c r="R33" s="71"/>
      <c r="S33" s="92">
        <v>10.4</v>
      </c>
      <c r="T33" s="71"/>
      <c r="U33" s="92">
        <v>4.9000000000000004</v>
      </c>
      <c r="V33" s="71"/>
      <c r="W33" s="92">
        <v>4.9000000000000004</v>
      </c>
      <c r="X33" s="47"/>
      <c r="Y33" s="47"/>
      <c r="Z33" s="47"/>
      <c r="AA33" s="71"/>
      <c r="AB33" s="9">
        <v>4.9000000000000004</v>
      </c>
      <c r="AC33" s="78">
        <v>4.9000000000000004</v>
      </c>
      <c r="AD33" s="47"/>
      <c r="AE33" s="71"/>
      <c r="AF33" s="10">
        <v>4.9000000000000004</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1024</v>
      </c>
      <c r="K35" s="71"/>
      <c r="L35" s="90" t="s">
        <v>1024</v>
      </c>
      <c r="M35" s="71"/>
      <c r="N35" s="90" t="s">
        <v>1024</v>
      </c>
      <c r="O35" s="71"/>
      <c r="P35" s="90" t="s">
        <v>1024</v>
      </c>
      <c r="Q35" s="47"/>
      <c r="R35" s="71"/>
      <c r="S35" s="90" t="s">
        <v>1024</v>
      </c>
      <c r="T35" s="71"/>
      <c r="U35" s="90" t="s">
        <v>1024</v>
      </c>
      <c r="V35" s="71"/>
      <c r="W35" s="90" t="s">
        <v>1024</v>
      </c>
      <c r="X35" s="47"/>
      <c r="Y35" s="47"/>
      <c r="Z35" s="47"/>
      <c r="AA35" s="71"/>
      <c r="AB35" s="5" t="s">
        <v>1024</v>
      </c>
      <c r="AC35" s="75" t="s">
        <v>1024</v>
      </c>
      <c r="AD35" s="47"/>
      <c r="AE35" s="71"/>
      <c r="AF35" s="6" t="s">
        <v>1024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YdsGPx1dcYUn/1g+qX+B+YbuqqEUyaVzD2xdSlr4kbbK5L/JO/n4XplghiWrzg6m5cI5n4G7tGAUSglVPZBL7Q==" saltValue="EbtO7nVg25iolzOzKVJdt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FE5C282-CC50-43DC-938C-1857F3311DA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BLAC - Blackwater (66/22kV)</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1925</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1927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1928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2.5</v>
      </c>
      <c r="K26" s="71"/>
      <c r="L26" s="89">
        <v>2.5</v>
      </c>
      <c r="M26" s="71"/>
      <c r="N26" s="89">
        <v>2.5</v>
      </c>
      <c r="O26" s="71"/>
      <c r="P26" s="89">
        <v>2.5</v>
      </c>
      <c r="Q26" s="47"/>
      <c r="R26" s="71"/>
      <c r="S26" s="89">
        <v>2.5</v>
      </c>
      <c r="T26" s="71"/>
      <c r="U26" s="89">
        <v>2.5</v>
      </c>
      <c r="V26" s="71"/>
      <c r="W26" s="89">
        <v>2.5</v>
      </c>
      <c r="X26" s="47"/>
      <c r="Y26" s="47"/>
      <c r="Z26" s="47"/>
      <c r="AA26" s="71"/>
      <c r="AB26" s="3">
        <v>2.5</v>
      </c>
      <c r="AC26" s="72">
        <v>2.5</v>
      </c>
      <c r="AD26" s="47"/>
      <c r="AE26" s="71"/>
      <c r="AF26" s="4">
        <v>2.5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v>
      </c>
      <c r="K28" s="71"/>
      <c r="L28" s="89">
        <v>1.2</v>
      </c>
      <c r="M28" s="71"/>
      <c r="N28" s="89">
        <v>1.2</v>
      </c>
      <c r="O28" s="71"/>
      <c r="P28" s="89">
        <v>1.2</v>
      </c>
      <c r="Q28" s="47"/>
      <c r="R28" s="71"/>
      <c r="S28" s="89">
        <v>1.3</v>
      </c>
      <c r="T28" s="71"/>
      <c r="U28" s="89">
        <v>1</v>
      </c>
      <c r="V28" s="71"/>
      <c r="W28" s="89">
        <v>1</v>
      </c>
      <c r="X28" s="47"/>
      <c r="Y28" s="47"/>
      <c r="Z28" s="47"/>
      <c r="AA28" s="71"/>
      <c r="AB28" s="3">
        <v>1</v>
      </c>
      <c r="AC28" s="72">
        <v>1</v>
      </c>
      <c r="AD28" s="47"/>
      <c r="AE28" s="71"/>
      <c r="AF28" s="4">
        <v>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0.88700000000000001</v>
      </c>
      <c r="K31" s="71"/>
      <c r="L31" s="91">
        <v>0.88700000000000001</v>
      </c>
      <c r="M31" s="71"/>
      <c r="N31" s="91">
        <v>0.88700000000000001</v>
      </c>
      <c r="O31" s="71"/>
      <c r="P31" s="91">
        <v>0.88700000000000001</v>
      </c>
      <c r="Q31" s="47"/>
      <c r="R31" s="71"/>
      <c r="S31" s="91">
        <v>0.88700000000000001</v>
      </c>
      <c r="T31" s="71"/>
      <c r="U31" s="91">
        <v>0.92100000000000004</v>
      </c>
      <c r="V31" s="71"/>
      <c r="W31" s="91">
        <v>0.92100000000000004</v>
      </c>
      <c r="X31" s="47"/>
      <c r="Y31" s="47"/>
      <c r="Z31" s="47"/>
      <c r="AA31" s="71"/>
      <c r="AB31" s="7">
        <v>0.92100000000000004</v>
      </c>
      <c r="AC31" s="76">
        <v>0.92100000000000004</v>
      </c>
      <c r="AD31" s="47"/>
      <c r="AE31" s="71"/>
      <c r="AF31" s="8">
        <v>0.91800000000000004</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1.2</v>
      </c>
      <c r="K33" s="71"/>
      <c r="L33" s="92">
        <v>1.2</v>
      </c>
      <c r="M33" s="71"/>
      <c r="N33" s="92">
        <v>1.2</v>
      </c>
      <c r="O33" s="71"/>
      <c r="P33" s="92">
        <v>1.2</v>
      </c>
      <c r="Q33" s="47"/>
      <c r="R33" s="71"/>
      <c r="S33" s="92">
        <v>1.2</v>
      </c>
      <c r="T33" s="71"/>
      <c r="U33" s="92">
        <v>1</v>
      </c>
      <c r="V33" s="71"/>
      <c r="W33" s="92">
        <v>1</v>
      </c>
      <c r="X33" s="47"/>
      <c r="Y33" s="47"/>
      <c r="Z33" s="47"/>
      <c r="AA33" s="71"/>
      <c r="AB33" s="9">
        <v>1</v>
      </c>
      <c r="AC33" s="78">
        <v>1</v>
      </c>
      <c r="AD33" s="47"/>
      <c r="AE33" s="71"/>
      <c r="AF33" s="10">
        <v>1</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994</v>
      </c>
      <c r="K35" s="71"/>
      <c r="L35" s="90" t="s">
        <v>994</v>
      </c>
      <c r="M35" s="71"/>
      <c r="N35" s="90" t="s">
        <v>994</v>
      </c>
      <c r="O35" s="71"/>
      <c r="P35" s="90" t="s">
        <v>994</v>
      </c>
      <c r="Q35" s="47"/>
      <c r="R35" s="71"/>
      <c r="S35" s="90" t="s">
        <v>994</v>
      </c>
      <c r="T35" s="71"/>
      <c r="U35" s="90" t="s">
        <v>994</v>
      </c>
      <c r="V35" s="71"/>
      <c r="W35" s="90" t="s">
        <v>994</v>
      </c>
      <c r="X35" s="47"/>
      <c r="Y35" s="47"/>
      <c r="Z35" s="47"/>
      <c r="AA35" s="71"/>
      <c r="AB35" s="5" t="s">
        <v>994</v>
      </c>
      <c r="AC35" s="75" t="s">
        <v>994</v>
      </c>
      <c r="AD35" s="47"/>
      <c r="AE35" s="71"/>
      <c r="AF35" s="6" t="s">
        <v>994</v>
      </c>
    </row>
    <row r="36" spans="5:32" ht="13.15" customHeight="1" x14ac:dyDescent="0.25">
      <c r="E36" s="73" t="s">
        <v>58</v>
      </c>
      <c r="F36" s="47"/>
      <c r="G36" s="47"/>
      <c r="H36" s="47"/>
      <c r="I36" s="74"/>
      <c r="J36" s="89">
        <v>1.2</v>
      </c>
      <c r="K36" s="71"/>
      <c r="L36" s="89">
        <v>1.2</v>
      </c>
      <c r="M36" s="71"/>
      <c r="N36" s="89">
        <v>1.2</v>
      </c>
      <c r="O36" s="71"/>
      <c r="P36" s="89">
        <v>1.2</v>
      </c>
      <c r="Q36" s="47"/>
      <c r="R36" s="71"/>
      <c r="S36" s="89">
        <v>1.2</v>
      </c>
      <c r="T36" s="71"/>
      <c r="U36" s="89">
        <v>1</v>
      </c>
      <c r="V36" s="71"/>
      <c r="W36" s="89">
        <v>1</v>
      </c>
      <c r="X36" s="47"/>
      <c r="Y36" s="47"/>
      <c r="Z36" s="47"/>
      <c r="AA36" s="71"/>
      <c r="AB36" s="3">
        <v>1</v>
      </c>
      <c r="AC36" s="72">
        <v>1</v>
      </c>
      <c r="AD36" s="47"/>
      <c r="AE36" s="71"/>
      <c r="AF36" s="4">
        <v>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H7tYeEWWfDQZiQ8SXnMjXuwMpsjvLp0SRiTxV4yq61sB62urZfMZd+/naMNg8fhXbASDsBtYuDVyAL+VR1YA==" saltValue="wsWS60TyT+1AVUgS5vtYC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14C51DE-AE20-49CA-B310-75421FEB0E3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RAVN - Ravenswood (66/11kV)</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1929</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1930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1931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1932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14.6</v>
      </c>
      <c r="K26" s="71"/>
      <c r="L26" s="89">
        <v>14.6</v>
      </c>
      <c r="M26" s="71"/>
      <c r="N26" s="89">
        <v>14.6</v>
      </c>
      <c r="O26" s="71"/>
      <c r="P26" s="89">
        <v>14.6</v>
      </c>
      <c r="Q26" s="47"/>
      <c r="R26" s="71"/>
      <c r="S26" s="89">
        <v>14.6</v>
      </c>
      <c r="T26" s="71"/>
      <c r="U26" s="89">
        <v>16.3</v>
      </c>
      <c r="V26" s="71"/>
      <c r="W26" s="89">
        <v>16.3</v>
      </c>
      <c r="X26" s="47"/>
      <c r="Y26" s="47"/>
      <c r="Z26" s="47"/>
      <c r="AA26" s="71"/>
      <c r="AB26" s="3">
        <v>16.3</v>
      </c>
      <c r="AC26" s="72">
        <v>16.3</v>
      </c>
      <c r="AD26" s="47"/>
      <c r="AE26" s="71"/>
      <c r="AF26" s="4">
        <v>16.3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2.7</v>
      </c>
      <c r="K28" s="71"/>
      <c r="L28" s="89">
        <v>2.7</v>
      </c>
      <c r="M28" s="71"/>
      <c r="N28" s="89">
        <v>2.7</v>
      </c>
      <c r="O28" s="71"/>
      <c r="P28" s="89">
        <v>2.7</v>
      </c>
      <c r="Q28" s="47"/>
      <c r="R28" s="71"/>
      <c r="S28" s="89">
        <v>2.7</v>
      </c>
      <c r="T28" s="71"/>
      <c r="U28" s="89">
        <v>1.6</v>
      </c>
      <c r="V28" s="71"/>
      <c r="W28" s="89">
        <v>1.6</v>
      </c>
      <c r="X28" s="47"/>
      <c r="Y28" s="47"/>
      <c r="Z28" s="47"/>
      <c r="AA28" s="71"/>
      <c r="AB28" s="3">
        <v>1.6</v>
      </c>
      <c r="AC28" s="72">
        <v>1.6</v>
      </c>
      <c r="AD28" s="47"/>
      <c r="AE28" s="71"/>
      <c r="AF28" s="4">
        <v>1.5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0.98899999999999999</v>
      </c>
      <c r="K31" s="71"/>
      <c r="L31" s="91">
        <v>0.98899999999999999</v>
      </c>
      <c r="M31" s="71"/>
      <c r="N31" s="91">
        <v>0.98899999999999999</v>
      </c>
      <c r="O31" s="71"/>
      <c r="P31" s="91">
        <v>0.98899999999999999</v>
      </c>
      <c r="Q31" s="47"/>
      <c r="R31" s="71"/>
      <c r="S31" s="91">
        <v>0.98899999999999999</v>
      </c>
      <c r="T31" s="71"/>
      <c r="U31" s="91">
        <v>0.95</v>
      </c>
      <c r="V31" s="71"/>
      <c r="W31" s="91">
        <v>0.95</v>
      </c>
      <c r="X31" s="47"/>
      <c r="Y31" s="47"/>
      <c r="Z31" s="47"/>
      <c r="AA31" s="71"/>
      <c r="AB31" s="7">
        <v>0.95</v>
      </c>
      <c r="AC31" s="76">
        <v>0.95</v>
      </c>
      <c r="AD31" s="47"/>
      <c r="AE31" s="71"/>
      <c r="AF31" s="8">
        <v>0.92800000000000005</v>
      </c>
    </row>
    <row r="32" spans="4:32" ht="13.15" customHeight="1" x14ac:dyDescent="0.25">
      <c r="E32" s="73" t="s">
        <v>42</v>
      </c>
      <c r="F32" s="47"/>
      <c r="G32" s="47"/>
      <c r="H32" s="47"/>
      <c r="I32" s="74"/>
      <c r="J32" s="89">
        <v>8.5</v>
      </c>
      <c r="K32" s="71"/>
      <c r="L32" s="89">
        <v>8.5</v>
      </c>
      <c r="M32" s="71"/>
      <c r="N32" s="89">
        <v>8.5</v>
      </c>
      <c r="O32" s="71"/>
      <c r="P32" s="89">
        <v>8.5</v>
      </c>
      <c r="Q32" s="47"/>
      <c r="R32" s="71"/>
      <c r="S32" s="89">
        <v>8.5</v>
      </c>
      <c r="T32" s="71"/>
      <c r="U32" s="89">
        <v>9.4</v>
      </c>
      <c r="V32" s="71"/>
      <c r="W32" s="89">
        <v>9.4</v>
      </c>
      <c r="X32" s="47"/>
      <c r="Y32" s="47"/>
      <c r="Z32" s="47"/>
      <c r="AA32" s="71"/>
      <c r="AB32" s="3">
        <v>9.4</v>
      </c>
      <c r="AC32" s="72">
        <v>9.4</v>
      </c>
      <c r="AD32" s="47"/>
      <c r="AE32" s="71"/>
      <c r="AF32" s="4">
        <v>9.4</v>
      </c>
    </row>
    <row r="33" spans="5:32" ht="13.15" customHeight="1" x14ac:dyDescent="0.25">
      <c r="E33" s="77" t="s">
        <v>46</v>
      </c>
      <c r="F33" s="47"/>
      <c r="G33" s="47"/>
      <c r="H33" s="47"/>
      <c r="I33" s="74"/>
      <c r="J33" s="92">
        <v>2.5</v>
      </c>
      <c r="K33" s="71"/>
      <c r="L33" s="92">
        <v>2.5</v>
      </c>
      <c r="M33" s="71"/>
      <c r="N33" s="92">
        <v>2.5</v>
      </c>
      <c r="O33" s="71"/>
      <c r="P33" s="92">
        <v>2.5</v>
      </c>
      <c r="Q33" s="47"/>
      <c r="R33" s="71"/>
      <c r="S33" s="92">
        <v>2.6</v>
      </c>
      <c r="T33" s="71"/>
      <c r="U33" s="92">
        <v>1.5</v>
      </c>
      <c r="V33" s="71"/>
      <c r="W33" s="92">
        <v>1.5</v>
      </c>
      <c r="X33" s="47"/>
      <c r="Y33" s="47"/>
      <c r="Z33" s="47"/>
      <c r="AA33" s="71"/>
      <c r="AB33" s="9">
        <v>1.5</v>
      </c>
      <c r="AC33" s="78">
        <v>1.5</v>
      </c>
      <c r="AD33" s="47"/>
      <c r="AE33" s="71"/>
      <c r="AF33" s="10">
        <v>1.5</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1933</v>
      </c>
      <c r="K35" s="71"/>
      <c r="L35" s="90" t="s">
        <v>1933</v>
      </c>
      <c r="M35" s="71"/>
      <c r="N35" s="90" t="s">
        <v>1933</v>
      </c>
      <c r="O35" s="71"/>
      <c r="P35" s="90" t="s">
        <v>1933</v>
      </c>
      <c r="Q35" s="47"/>
      <c r="R35" s="71"/>
      <c r="S35" s="90" t="s">
        <v>1933</v>
      </c>
      <c r="T35" s="71"/>
      <c r="U35" s="90" t="s">
        <v>1933</v>
      </c>
      <c r="V35" s="71"/>
      <c r="W35" s="90" t="s">
        <v>1933</v>
      </c>
      <c r="X35" s="47"/>
      <c r="Y35" s="47"/>
      <c r="Z35" s="47"/>
      <c r="AA35" s="71"/>
      <c r="AB35" s="5" t="s">
        <v>1933</v>
      </c>
      <c r="AC35" s="75" t="s">
        <v>1933</v>
      </c>
      <c r="AD35" s="47"/>
      <c r="AE35" s="71"/>
      <c r="AF35" s="6" t="s">
        <v>1933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QB4Ts2l597yOkWsbhzAUzHgGf7f4A6JJC+dc25QB4l1RAtu4XvuotYPx/uiY1e8yHcGl5vAkiYpt1UQeAjEZg==" saltValue="KNKyRQ4EDrsncHRFRUtzA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27FB641-5743-4622-B18F-A6BF019126B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RICH - Richmond (66/33kV)</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1934</v>
      </c>
      <c r="J3" s="49"/>
      <c r="K3" s="49"/>
      <c r="L3" s="49"/>
      <c r="M3" s="49"/>
      <c r="N3" s="49"/>
      <c r="O3" s="49"/>
      <c r="P3" s="49"/>
      <c r="Q3" s="49"/>
      <c r="R3" s="49"/>
      <c r="S3" s="49"/>
      <c r="V3" s="51" t="s">
        <v>922</v>
      </c>
      <c r="W3" s="49"/>
      <c r="Y3" s="52" t="s">
        <v>1717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1683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1935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1936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v>
      </c>
      <c r="K26" s="71"/>
      <c r="L26" s="89">
        <v>14</v>
      </c>
      <c r="M26" s="71"/>
      <c r="N26" s="89">
        <v>14</v>
      </c>
      <c r="O26" s="71"/>
      <c r="P26" s="89">
        <v>14</v>
      </c>
      <c r="Q26" s="47"/>
      <c r="R26" s="71"/>
      <c r="S26" s="89">
        <v>14</v>
      </c>
      <c r="T26" s="71"/>
      <c r="U26" s="89">
        <v>17.5</v>
      </c>
      <c r="V26" s="71"/>
      <c r="W26" s="89">
        <v>17.5</v>
      </c>
      <c r="X26" s="47"/>
      <c r="Y26" s="47"/>
      <c r="Z26" s="47"/>
      <c r="AA26" s="71"/>
      <c r="AB26" s="3">
        <v>17.5</v>
      </c>
      <c r="AC26" s="72">
        <v>17.5</v>
      </c>
      <c r="AD26" s="47"/>
      <c r="AE26" s="71"/>
      <c r="AF26" s="4">
        <v>17.5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12.1</v>
      </c>
      <c r="K28" s="71"/>
      <c r="L28" s="89">
        <v>12.1</v>
      </c>
      <c r="M28" s="71"/>
      <c r="N28" s="89">
        <v>12.1</v>
      </c>
      <c r="O28" s="71"/>
      <c r="P28" s="89">
        <v>12.1</v>
      </c>
      <c r="Q28" s="47"/>
      <c r="R28" s="71"/>
      <c r="S28" s="89">
        <v>12.2</v>
      </c>
      <c r="T28" s="71"/>
      <c r="U28" s="89">
        <v>8.6</v>
      </c>
      <c r="V28" s="71"/>
      <c r="W28" s="89">
        <v>8.6</v>
      </c>
      <c r="X28" s="47"/>
      <c r="Y28" s="47"/>
      <c r="Z28" s="47"/>
      <c r="AA28" s="71"/>
      <c r="AB28" s="3">
        <v>8.6</v>
      </c>
      <c r="AC28" s="72">
        <v>8.6</v>
      </c>
      <c r="AD28" s="47"/>
      <c r="AE28" s="71"/>
      <c r="AF28" s="4">
        <v>8.6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0.96399999999999997</v>
      </c>
      <c r="K31" s="71"/>
      <c r="L31" s="91">
        <v>0.96399999999999997</v>
      </c>
      <c r="M31" s="71"/>
      <c r="N31" s="91">
        <v>0.96399999999999997</v>
      </c>
      <c r="O31" s="71"/>
      <c r="P31" s="91">
        <v>0.96399999999999997</v>
      </c>
      <c r="Q31" s="47"/>
      <c r="R31" s="71"/>
      <c r="S31" s="91">
        <v>0.96399999999999997</v>
      </c>
      <c r="T31" s="71"/>
      <c r="U31" s="91">
        <v>0.97599999999999998</v>
      </c>
      <c r="V31" s="71"/>
      <c r="W31" s="91">
        <v>0.97599999999999998</v>
      </c>
      <c r="X31" s="47"/>
      <c r="Y31" s="47"/>
      <c r="Z31" s="47"/>
      <c r="AA31" s="71"/>
      <c r="AB31" s="7">
        <v>0.97599999999999998</v>
      </c>
      <c r="AC31" s="76">
        <v>0.97599999999999998</v>
      </c>
      <c r="AD31" s="47"/>
      <c r="AE31" s="71"/>
      <c r="AF31" s="8">
        <v>0.97599999999999998</v>
      </c>
    </row>
    <row r="32" spans="4:32" ht="13.15" customHeight="1" x14ac:dyDescent="0.25">
      <c r="E32" s="73" t="s">
        <v>42</v>
      </c>
      <c r="F32" s="47"/>
      <c r="G32" s="47"/>
      <c r="H32" s="47"/>
      <c r="I32" s="74"/>
      <c r="J32" s="89">
        <v>8</v>
      </c>
      <c r="K32" s="71"/>
      <c r="L32" s="89">
        <v>8</v>
      </c>
      <c r="M32" s="71"/>
      <c r="N32" s="89">
        <v>8</v>
      </c>
      <c r="O32" s="71"/>
      <c r="P32" s="89">
        <v>8</v>
      </c>
      <c r="Q32" s="47"/>
      <c r="R32" s="71"/>
      <c r="S32" s="89">
        <v>8</v>
      </c>
      <c r="T32" s="71"/>
      <c r="U32" s="89">
        <v>9.4</v>
      </c>
      <c r="V32" s="71"/>
      <c r="W32" s="89">
        <v>9.4</v>
      </c>
      <c r="X32" s="47"/>
      <c r="Y32" s="47"/>
      <c r="Z32" s="47"/>
      <c r="AA32" s="71"/>
      <c r="AB32" s="3">
        <v>9.4</v>
      </c>
      <c r="AC32" s="72">
        <v>9.4</v>
      </c>
      <c r="AD32" s="47"/>
      <c r="AE32" s="71"/>
      <c r="AF32" s="4">
        <v>9.4</v>
      </c>
    </row>
    <row r="33" spans="5:32" ht="13.15" customHeight="1" x14ac:dyDescent="0.25">
      <c r="E33" s="77" t="s">
        <v>46</v>
      </c>
      <c r="F33" s="47"/>
      <c r="G33" s="47"/>
      <c r="H33" s="47"/>
      <c r="I33" s="74"/>
      <c r="J33" s="92">
        <v>10.6</v>
      </c>
      <c r="K33" s="71"/>
      <c r="L33" s="92">
        <v>10.6</v>
      </c>
      <c r="M33" s="71"/>
      <c r="N33" s="92">
        <v>10.6</v>
      </c>
      <c r="O33" s="71"/>
      <c r="P33" s="92">
        <v>10.6</v>
      </c>
      <c r="Q33" s="47"/>
      <c r="R33" s="71"/>
      <c r="S33" s="92">
        <v>10.7</v>
      </c>
      <c r="T33" s="71"/>
      <c r="U33" s="92">
        <v>8.1</v>
      </c>
      <c r="V33" s="71"/>
      <c r="W33" s="92">
        <v>8</v>
      </c>
      <c r="X33" s="47"/>
      <c r="Y33" s="47"/>
      <c r="Z33" s="47"/>
      <c r="AA33" s="71"/>
      <c r="AB33" s="9">
        <v>8</v>
      </c>
      <c r="AC33" s="78">
        <v>8</v>
      </c>
      <c r="AD33" s="47"/>
      <c r="AE33" s="71"/>
      <c r="AF33" s="10">
        <v>8.1</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1325</v>
      </c>
      <c r="K35" s="71"/>
      <c r="L35" s="90" t="s">
        <v>1325</v>
      </c>
      <c r="M35" s="71"/>
      <c r="N35" s="90" t="s">
        <v>1325</v>
      </c>
      <c r="O35" s="71"/>
      <c r="P35" s="90" t="s">
        <v>1325</v>
      </c>
      <c r="Q35" s="47"/>
      <c r="R35" s="71"/>
      <c r="S35" s="90" t="s">
        <v>1325</v>
      </c>
      <c r="T35" s="71"/>
      <c r="U35" s="90" t="s">
        <v>1325</v>
      </c>
      <c r="V35" s="71"/>
      <c r="W35" s="90" t="s">
        <v>1325</v>
      </c>
      <c r="X35" s="47"/>
      <c r="Y35" s="47"/>
      <c r="Z35" s="47"/>
      <c r="AA35" s="71"/>
      <c r="AB35" s="5" t="s">
        <v>1325</v>
      </c>
      <c r="AC35" s="75" t="s">
        <v>1325</v>
      </c>
      <c r="AD35" s="47"/>
      <c r="AE35" s="71"/>
      <c r="AF35" s="6" t="s">
        <v>1325</v>
      </c>
    </row>
    <row r="36" spans="5:32" ht="13.15" customHeight="1" x14ac:dyDescent="0.25">
      <c r="E36" s="73" t="s">
        <v>58</v>
      </c>
      <c r="F36" s="47"/>
      <c r="G36" s="47"/>
      <c r="H36" s="47"/>
      <c r="I36" s="74"/>
      <c r="J36" s="89">
        <v>2.6</v>
      </c>
      <c r="K36" s="71"/>
      <c r="L36" s="89">
        <v>2.6</v>
      </c>
      <c r="M36" s="71"/>
      <c r="N36" s="89">
        <v>2.6</v>
      </c>
      <c r="O36" s="71"/>
      <c r="P36" s="89">
        <v>2.6</v>
      </c>
      <c r="Q36" s="47"/>
      <c r="R36" s="71"/>
      <c r="S36" s="89">
        <v>2.7</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v>
      </c>
      <c r="K39" s="71"/>
      <c r="L39" s="89">
        <v>2</v>
      </c>
      <c r="M39" s="71"/>
      <c r="N39" s="89">
        <v>2</v>
      </c>
      <c r="O39" s="71"/>
      <c r="P39" s="89">
        <v>2</v>
      </c>
      <c r="Q39" s="47"/>
      <c r="R39" s="71"/>
      <c r="S39" s="89">
        <v>2</v>
      </c>
      <c r="T39" s="71"/>
      <c r="U39" s="89">
        <v>2</v>
      </c>
      <c r="V39" s="71"/>
      <c r="W39" s="89">
        <v>2</v>
      </c>
      <c r="X39" s="47"/>
      <c r="Y39" s="47"/>
      <c r="Z39" s="47"/>
      <c r="AA39" s="71"/>
      <c r="AB39" s="3">
        <v>2</v>
      </c>
      <c r="AC39" s="72">
        <v>2</v>
      </c>
      <c r="AD39" s="47"/>
      <c r="AE39" s="71"/>
      <c r="AF39" s="4">
        <v>2</v>
      </c>
    </row>
    <row r="40" spans="5:32" x14ac:dyDescent="0.25">
      <c r="E40" s="73" t="s">
        <v>73</v>
      </c>
      <c r="F40" s="47"/>
      <c r="G40" s="47"/>
      <c r="H40" s="47"/>
      <c r="I40" s="74"/>
      <c r="J40" s="89">
        <v>11.5</v>
      </c>
      <c r="K40" s="71"/>
      <c r="L40" s="89">
        <v>11.5</v>
      </c>
      <c r="M40" s="71"/>
      <c r="N40" s="89">
        <v>11.5</v>
      </c>
      <c r="O40" s="71"/>
      <c r="P40" s="89">
        <v>11.5</v>
      </c>
      <c r="Q40" s="47"/>
      <c r="R40" s="71"/>
      <c r="S40" s="89">
        <v>11.5</v>
      </c>
      <c r="T40" s="71"/>
      <c r="U40" s="89">
        <v>11.5</v>
      </c>
      <c r="V40" s="71"/>
      <c r="W40" s="89">
        <v>11.5</v>
      </c>
      <c r="X40" s="47"/>
      <c r="Y40" s="47"/>
      <c r="Z40" s="47"/>
      <c r="AA40" s="71"/>
      <c r="AB40" s="3">
        <v>11.5</v>
      </c>
      <c r="AC40" s="72">
        <v>11.5</v>
      </c>
      <c r="AD40" s="47"/>
      <c r="AE40" s="71"/>
      <c r="AF40" s="4">
        <v>11.5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opla36BwY+WEWOz5S2C9z7uy7cz8jXppnBZjh8SOElFBneDNnbsE6uHn6aT28SlqOHcThAjagt/p3Nt5bXioHQ==" saltValue="9pe5ac7CWdaFFGvOxOC/H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1E8A540-B964-496C-9CA7-9DEBDD686E8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ROEA - Roma East (33/11kV)</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1937</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1938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1939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1940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54.3</v>
      </c>
      <c r="K26" s="71"/>
      <c r="L26" s="89">
        <v>54.3</v>
      </c>
      <c r="M26" s="71"/>
      <c r="N26" s="89">
        <v>54.3</v>
      </c>
      <c r="O26" s="71"/>
      <c r="P26" s="89">
        <v>54.3</v>
      </c>
      <c r="Q26" s="47"/>
      <c r="R26" s="71"/>
      <c r="S26" s="89">
        <v>75</v>
      </c>
      <c r="T26" s="71"/>
      <c r="U26" s="89">
        <v>64.5</v>
      </c>
      <c r="V26" s="71"/>
      <c r="W26" s="89">
        <v>64.5</v>
      </c>
      <c r="X26" s="47"/>
      <c r="Y26" s="47"/>
      <c r="Z26" s="47"/>
      <c r="AA26" s="71"/>
      <c r="AB26" s="3">
        <v>64.5</v>
      </c>
      <c r="AC26" s="72">
        <v>64.5</v>
      </c>
      <c r="AD26" s="47"/>
      <c r="AE26" s="71"/>
      <c r="AF26" s="4">
        <v>64.5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23.2</v>
      </c>
      <c r="K28" s="71"/>
      <c r="L28" s="89">
        <v>23.1</v>
      </c>
      <c r="M28" s="71"/>
      <c r="N28" s="89">
        <v>23.2</v>
      </c>
      <c r="O28" s="71"/>
      <c r="P28" s="89">
        <v>23.2</v>
      </c>
      <c r="Q28" s="47"/>
      <c r="R28" s="71"/>
      <c r="S28" s="89">
        <v>23.3</v>
      </c>
      <c r="T28" s="71"/>
      <c r="U28" s="89">
        <v>12.3</v>
      </c>
      <c r="V28" s="71"/>
      <c r="W28" s="89">
        <v>12.2</v>
      </c>
      <c r="X28" s="47"/>
      <c r="Y28" s="47"/>
      <c r="Z28" s="47"/>
      <c r="AA28" s="71"/>
      <c r="AB28" s="3">
        <v>12.1</v>
      </c>
      <c r="AC28" s="72">
        <v>12.1</v>
      </c>
      <c r="AD28" s="47"/>
      <c r="AE28" s="71"/>
      <c r="AF28" s="4">
        <v>12.2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0.995</v>
      </c>
      <c r="K31" s="71"/>
      <c r="L31" s="91">
        <v>0.995</v>
      </c>
      <c r="M31" s="71"/>
      <c r="N31" s="91">
        <v>0.995</v>
      </c>
      <c r="O31" s="71"/>
      <c r="P31" s="91">
        <v>0.995</v>
      </c>
      <c r="Q31" s="47"/>
      <c r="R31" s="71"/>
      <c r="S31" s="91">
        <v>0.995</v>
      </c>
      <c r="T31" s="71"/>
      <c r="U31" s="91">
        <v>0.96499999999999997</v>
      </c>
      <c r="V31" s="71"/>
      <c r="W31" s="91">
        <v>0.96499999999999997</v>
      </c>
      <c r="X31" s="47"/>
      <c r="Y31" s="47"/>
      <c r="Z31" s="47"/>
      <c r="AA31" s="71"/>
      <c r="AB31" s="7">
        <v>0.96499999999999997</v>
      </c>
      <c r="AC31" s="76">
        <v>0.96499999999999997</v>
      </c>
      <c r="AD31" s="47"/>
      <c r="AE31" s="71"/>
      <c r="AF31" s="8">
        <v>0.96499999999999997</v>
      </c>
    </row>
    <row r="32" spans="4:32" ht="13.15" customHeight="1" x14ac:dyDescent="0.25">
      <c r="E32" s="73" t="s">
        <v>42</v>
      </c>
      <c r="F32" s="47"/>
      <c r="G32" s="47"/>
      <c r="H32" s="47"/>
      <c r="I32" s="74"/>
      <c r="J32" s="89">
        <v>32</v>
      </c>
      <c r="K32" s="71"/>
      <c r="L32" s="89">
        <v>32</v>
      </c>
      <c r="M32" s="71"/>
      <c r="N32" s="89">
        <v>32</v>
      </c>
      <c r="O32" s="71"/>
      <c r="P32" s="89">
        <v>32</v>
      </c>
      <c r="Q32" s="47"/>
      <c r="R32" s="71"/>
      <c r="S32" s="89">
        <v>50</v>
      </c>
      <c r="T32" s="71"/>
      <c r="U32" s="89">
        <v>35.9</v>
      </c>
      <c r="V32" s="71"/>
      <c r="W32" s="89">
        <v>35.9</v>
      </c>
      <c r="X32" s="47"/>
      <c r="Y32" s="47"/>
      <c r="Z32" s="47"/>
      <c r="AA32" s="71"/>
      <c r="AB32" s="3">
        <v>35.9</v>
      </c>
      <c r="AC32" s="72">
        <v>35.9</v>
      </c>
      <c r="AD32" s="47"/>
      <c r="AE32" s="71"/>
      <c r="AF32" s="4">
        <v>35.9</v>
      </c>
    </row>
    <row r="33" spans="5:32" ht="13.15" customHeight="1" x14ac:dyDescent="0.25">
      <c r="E33" s="77" t="s">
        <v>46</v>
      </c>
      <c r="F33" s="47"/>
      <c r="G33" s="47"/>
      <c r="H33" s="47"/>
      <c r="I33" s="74"/>
      <c r="J33" s="92">
        <v>21.4</v>
      </c>
      <c r="K33" s="71"/>
      <c r="L33" s="92">
        <v>21.3</v>
      </c>
      <c r="M33" s="71"/>
      <c r="N33" s="92">
        <v>21.3</v>
      </c>
      <c r="O33" s="71"/>
      <c r="P33" s="92">
        <v>21.4</v>
      </c>
      <c r="Q33" s="47"/>
      <c r="R33" s="71"/>
      <c r="S33" s="92">
        <v>21.5</v>
      </c>
      <c r="T33" s="71"/>
      <c r="U33" s="92">
        <v>11.5</v>
      </c>
      <c r="V33" s="71"/>
      <c r="W33" s="92">
        <v>11.4</v>
      </c>
      <c r="X33" s="47"/>
      <c r="Y33" s="47"/>
      <c r="Z33" s="47"/>
      <c r="AA33" s="71"/>
      <c r="AB33" s="9">
        <v>11.4</v>
      </c>
      <c r="AC33" s="78">
        <v>11.4</v>
      </c>
      <c r="AD33" s="47"/>
      <c r="AE33" s="71"/>
      <c r="AF33" s="10">
        <v>11.4</v>
      </c>
    </row>
    <row r="34" spans="5:32" ht="20.25" customHeight="1" x14ac:dyDescent="0.25">
      <c r="E34" s="73" t="s">
        <v>940</v>
      </c>
      <c r="F34" s="47"/>
      <c r="G34" s="47"/>
      <c r="H34" s="47"/>
      <c r="I34" s="74"/>
      <c r="J34" s="90">
        <v>1.1000000000000001</v>
      </c>
      <c r="K34" s="71"/>
      <c r="L34" s="90">
        <v>1.1000000000000001</v>
      </c>
      <c r="M34" s="71"/>
      <c r="N34" s="90">
        <v>1.1000000000000001</v>
      </c>
      <c r="O34" s="71"/>
      <c r="P34" s="90">
        <v>1.1000000000000001</v>
      </c>
      <c r="Q34" s="47"/>
      <c r="R34" s="71"/>
      <c r="S34" s="90">
        <v>1.1000000000000001</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1094</v>
      </c>
      <c r="K35" s="71"/>
      <c r="L35" s="90" t="s">
        <v>1094</v>
      </c>
      <c r="M35" s="71"/>
      <c r="N35" s="90" t="s">
        <v>1094</v>
      </c>
      <c r="O35" s="71"/>
      <c r="P35" s="90" t="s">
        <v>1094</v>
      </c>
      <c r="Q35" s="47"/>
      <c r="R35" s="71"/>
      <c r="S35" s="90" t="s">
        <v>1094</v>
      </c>
      <c r="T35" s="71"/>
      <c r="U35" s="90" t="s">
        <v>1094</v>
      </c>
      <c r="V35" s="71"/>
      <c r="W35" s="90" t="s">
        <v>1094</v>
      </c>
      <c r="X35" s="47"/>
      <c r="Y35" s="47"/>
      <c r="Z35" s="47"/>
      <c r="AA35" s="71"/>
      <c r="AB35" s="5" t="s">
        <v>1094</v>
      </c>
      <c r="AC35" s="75" t="s">
        <v>1094</v>
      </c>
      <c r="AD35" s="47"/>
      <c r="AE35" s="71"/>
      <c r="AF35" s="6" t="s">
        <v>1094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9XSyOtD3Vwpa379OC3gBMe376sY3kLASWMvWCJ2fLLdgetrAaTUezQWo03E0rGEfq2tXlDzqiLCOAuaGXq1LQ==" saltValue="tp9G4glMjN4SrVvBGKPR9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A3A6048-2E35-4E18-91FE-8A2FD7065A2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ROGL - Rockhampton Glenmore (66/11kV)</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1941</v>
      </c>
      <c r="J3" s="49"/>
      <c r="K3" s="49"/>
      <c r="L3" s="49"/>
      <c r="M3" s="49"/>
      <c r="N3" s="49"/>
      <c r="O3" s="49"/>
      <c r="P3" s="49"/>
      <c r="Q3" s="49"/>
      <c r="R3" s="49"/>
      <c r="S3" s="49"/>
      <c r="V3" s="51" t="s">
        <v>922</v>
      </c>
      <c r="W3" s="49"/>
      <c r="Y3" s="52" t="s">
        <v>1942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1943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1944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1945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89.3</v>
      </c>
      <c r="K26" s="71"/>
      <c r="L26" s="89">
        <v>89.3</v>
      </c>
      <c r="M26" s="71"/>
      <c r="N26" s="89">
        <v>89.3</v>
      </c>
      <c r="O26" s="71"/>
      <c r="P26" s="89">
        <v>89.3</v>
      </c>
      <c r="Q26" s="47"/>
      <c r="R26" s="71"/>
      <c r="S26" s="89">
        <v>89.3</v>
      </c>
      <c r="T26" s="71"/>
      <c r="U26" s="89">
        <v>97.7</v>
      </c>
      <c r="V26" s="71"/>
      <c r="W26" s="89">
        <v>97.7</v>
      </c>
      <c r="X26" s="47"/>
      <c r="Y26" s="47"/>
      <c r="Z26" s="47"/>
      <c r="AA26" s="71"/>
      <c r="AB26" s="3">
        <v>97.7</v>
      </c>
      <c r="AC26" s="72">
        <v>97.7</v>
      </c>
      <c r="AD26" s="47"/>
      <c r="AE26" s="71"/>
      <c r="AF26" s="4">
        <v>97.7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7.7</v>
      </c>
      <c r="K28" s="71"/>
      <c r="L28" s="89">
        <v>7.7</v>
      </c>
      <c r="M28" s="71"/>
      <c r="N28" s="89">
        <v>7.8</v>
      </c>
      <c r="O28" s="71"/>
      <c r="P28" s="89">
        <v>7.8</v>
      </c>
      <c r="Q28" s="47"/>
      <c r="R28" s="71"/>
      <c r="S28" s="89">
        <v>7.9</v>
      </c>
      <c r="T28" s="71"/>
      <c r="U28" s="89">
        <v>5.9</v>
      </c>
      <c r="V28" s="71"/>
      <c r="W28" s="89">
        <v>5.8</v>
      </c>
      <c r="X28" s="47"/>
      <c r="Y28" s="47"/>
      <c r="Z28" s="47"/>
      <c r="AA28" s="71"/>
      <c r="AB28" s="3">
        <v>5.8</v>
      </c>
      <c r="AC28" s="72">
        <v>5.9</v>
      </c>
      <c r="AD28" s="47"/>
      <c r="AE28" s="71"/>
      <c r="AF28" s="4">
        <v>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0.996</v>
      </c>
      <c r="K31" s="71"/>
      <c r="L31" s="91">
        <v>0.996</v>
      </c>
      <c r="M31" s="71"/>
      <c r="N31" s="91">
        <v>0.996</v>
      </c>
      <c r="O31" s="71"/>
      <c r="P31" s="91">
        <v>0.996</v>
      </c>
      <c r="Q31" s="47"/>
      <c r="R31" s="71"/>
      <c r="S31" s="91">
        <v>0.996</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52.3</v>
      </c>
      <c r="K32" s="71"/>
      <c r="L32" s="89">
        <v>52.3</v>
      </c>
      <c r="M32" s="71"/>
      <c r="N32" s="89">
        <v>52.3</v>
      </c>
      <c r="O32" s="71"/>
      <c r="P32" s="89">
        <v>52.3</v>
      </c>
      <c r="Q32" s="47"/>
      <c r="R32" s="71"/>
      <c r="S32" s="89">
        <v>52.3</v>
      </c>
      <c r="T32" s="71"/>
      <c r="U32" s="89">
        <v>56.1</v>
      </c>
      <c r="V32" s="71"/>
      <c r="W32" s="89">
        <v>56.1</v>
      </c>
      <c r="X32" s="47"/>
      <c r="Y32" s="47"/>
      <c r="Z32" s="47"/>
      <c r="AA32" s="71"/>
      <c r="AB32" s="3">
        <v>56.1</v>
      </c>
      <c r="AC32" s="72">
        <v>56.1</v>
      </c>
      <c r="AD32" s="47"/>
      <c r="AE32" s="71"/>
      <c r="AF32" s="4">
        <v>56.1</v>
      </c>
    </row>
    <row r="33" spans="5:32" ht="13.15" customHeight="1" x14ac:dyDescent="0.25">
      <c r="E33" s="77" t="s">
        <v>46</v>
      </c>
      <c r="F33" s="47"/>
      <c r="G33" s="47"/>
      <c r="H33" s="47"/>
      <c r="I33" s="74"/>
      <c r="J33" s="92">
        <v>7.2</v>
      </c>
      <c r="K33" s="71"/>
      <c r="L33" s="92">
        <v>7.2</v>
      </c>
      <c r="M33" s="71"/>
      <c r="N33" s="92">
        <v>7.3</v>
      </c>
      <c r="O33" s="71"/>
      <c r="P33" s="92">
        <v>7.3</v>
      </c>
      <c r="Q33" s="47"/>
      <c r="R33" s="71"/>
      <c r="S33" s="92">
        <v>7.4</v>
      </c>
      <c r="T33" s="71"/>
      <c r="U33" s="92">
        <v>5.5</v>
      </c>
      <c r="V33" s="71"/>
      <c r="W33" s="92">
        <v>5.5</v>
      </c>
      <c r="X33" s="47"/>
      <c r="Y33" s="47"/>
      <c r="Z33" s="47"/>
      <c r="AA33" s="71"/>
      <c r="AB33" s="9">
        <v>5.5</v>
      </c>
      <c r="AC33" s="78">
        <v>5.5</v>
      </c>
      <c r="AD33" s="47"/>
      <c r="AE33" s="71"/>
      <c r="AF33" s="10">
        <v>5.6</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9pgt5N/X6Mzi45dqTXizMe16/pzEXnf3djImM+zsu2MH/K6CTBKrAzFgaGfwFz3P0IXBRWiLsDg22Nbw+IamUw==" saltValue="Ci0+Y9mdiWt68nD9UpNmp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83752A6-ED05-400F-8345-FD9910D005B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ROLE - Rolleston (66/22kV)</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1946</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1947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1948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1949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4.3</v>
      </c>
      <c r="K26" s="71"/>
      <c r="L26" s="89">
        <v>4.3</v>
      </c>
      <c r="M26" s="71"/>
      <c r="N26" s="89">
        <v>4.3</v>
      </c>
      <c r="O26" s="71"/>
      <c r="P26" s="89">
        <v>4.3</v>
      </c>
      <c r="Q26" s="47"/>
      <c r="R26" s="71"/>
      <c r="S26" s="89">
        <v>4.3</v>
      </c>
      <c r="T26" s="71"/>
      <c r="U26" s="89">
        <v>4.3</v>
      </c>
      <c r="V26" s="71"/>
      <c r="W26" s="89">
        <v>4.3</v>
      </c>
      <c r="X26" s="47"/>
      <c r="Y26" s="47"/>
      <c r="Z26" s="47"/>
      <c r="AA26" s="71"/>
      <c r="AB26" s="3">
        <v>4.3</v>
      </c>
      <c r="AC26" s="72">
        <v>4.3</v>
      </c>
      <c r="AD26" s="47"/>
      <c r="AE26" s="71"/>
      <c r="AF26" s="4">
        <v>4.3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v>
      </c>
      <c r="K28" s="71"/>
      <c r="L28" s="89">
        <v>1.5</v>
      </c>
      <c r="M28" s="71"/>
      <c r="N28" s="89">
        <v>1.5</v>
      </c>
      <c r="O28" s="71"/>
      <c r="P28" s="89">
        <v>1.6</v>
      </c>
      <c r="Q28" s="47"/>
      <c r="R28" s="71"/>
      <c r="S28" s="89">
        <v>1.6</v>
      </c>
      <c r="T28" s="71"/>
      <c r="U28" s="89">
        <v>1.1000000000000001</v>
      </c>
      <c r="V28" s="71"/>
      <c r="W28" s="89">
        <v>1.1000000000000001</v>
      </c>
      <c r="X28" s="47"/>
      <c r="Y28" s="47"/>
      <c r="Z28" s="47"/>
      <c r="AA28" s="71"/>
      <c r="AB28" s="3">
        <v>1.1000000000000001</v>
      </c>
      <c r="AC28" s="72">
        <v>1.1000000000000001</v>
      </c>
      <c r="AD28" s="47"/>
      <c r="AE28" s="71"/>
      <c r="AF28" s="4">
        <v>1.1000000000000001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0.98499999999999999</v>
      </c>
      <c r="K31" s="71"/>
      <c r="L31" s="91">
        <v>0.98499999999999999</v>
      </c>
      <c r="M31" s="71"/>
      <c r="N31" s="91">
        <v>0.98499999999999999</v>
      </c>
      <c r="O31" s="71"/>
      <c r="P31" s="91">
        <v>0.98499999999999999</v>
      </c>
      <c r="Q31" s="47"/>
      <c r="R31" s="71"/>
      <c r="S31" s="91">
        <v>0.98499999999999999</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1.4</v>
      </c>
      <c r="K33" s="71"/>
      <c r="L33" s="92">
        <v>1.5</v>
      </c>
      <c r="M33" s="71"/>
      <c r="N33" s="92">
        <v>1.5</v>
      </c>
      <c r="O33" s="71"/>
      <c r="P33" s="92">
        <v>1.5</v>
      </c>
      <c r="Q33" s="47"/>
      <c r="R33" s="71"/>
      <c r="S33" s="92">
        <v>1.5</v>
      </c>
      <c r="T33" s="71"/>
      <c r="U33" s="92">
        <v>1</v>
      </c>
      <c r="V33" s="71"/>
      <c r="W33" s="92">
        <v>1</v>
      </c>
      <c r="X33" s="47"/>
      <c r="Y33" s="47"/>
      <c r="Z33" s="47"/>
      <c r="AA33" s="71"/>
      <c r="AB33" s="9">
        <v>1</v>
      </c>
      <c r="AC33" s="78">
        <v>1.1000000000000001</v>
      </c>
      <c r="AD33" s="47"/>
      <c r="AE33" s="71"/>
      <c r="AF33" s="10">
        <v>1.1000000000000001</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89">
        <v>1.4</v>
      </c>
      <c r="K36" s="71"/>
      <c r="L36" s="89">
        <v>1.5</v>
      </c>
      <c r="M36" s="71"/>
      <c r="N36" s="89">
        <v>1.5</v>
      </c>
      <c r="O36" s="71"/>
      <c r="P36" s="89">
        <v>1.5</v>
      </c>
      <c r="Q36" s="47"/>
      <c r="R36" s="71"/>
      <c r="S36" s="89">
        <v>1.5</v>
      </c>
      <c r="T36" s="71"/>
      <c r="U36" s="89">
        <v>1</v>
      </c>
      <c r="V36" s="71"/>
      <c r="W36" s="89">
        <v>1</v>
      </c>
      <c r="X36" s="47"/>
      <c r="Y36" s="47"/>
      <c r="Z36" s="47"/>
      <c r="AA36" s="71"/>
      <c r="AB36" s="3">
        <v>1</v>
      </c>
      <c r="AC36" s="72">
        <v>1.1000000000000001</v>
      </c>
      <c r="AD36" s="47"/>
      <c r="AE36" s="71"/>
      <c r="AF36" s="4">
        <v>1.1000000000000001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k0XdMGHXAW7qAhq0qXbOxBr47edl9/l3/O/u/Uqqn0H8HICrHBm85ya7uKFy8cSlZm5zvatokQgoyCdg2AWw==" saltValue="v+LQpRKLB4m1JgABYmohY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7681167-555B-4BC0-B569-9A75C83B688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ROLL - Rollingstone (66/11kV)</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1950</v>
      </c>
      <c r="I3" s="49"/>
      <c r="J3" s="49"/>
      <c r="K3" s="49"/>
      <c r="L3" s="49"/>
      <c r="M3" s="49"/>
      <c r="N3" s="49"/>
      <c r="O3" s="49"/>
      <c r="P3" s="49"/>
      <c r="Q3" s="49"/>
      <c r="R3" s="49"/>
      <c r="U3" s="51" t="s">
        <v>922</v>
      </c>
      <c r="V3" s="49"/>
      <c r="X3" s="52" t="s">
        <v>1238</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1951</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1952</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101.4</v>
      </c>
      <c r="J24" s="71"/>
      <c r="K24" s="89">
        <v>101.4</v>
      </c>
      <c r="L24" s="71"/>
      <c r="M24" s="89">
        <v>101.4</v>
      </c>
      <c r="N24" s="71"/>
      <c r="O24" s="89">
        <v>101.4</v>
      </c>
      <c r="P24" s="47"/>
      <c r="Q24" s="71"/>
      <c r="R24" s="89">
        <v>101.4</v>
      </c>
      <c r="S24" s="71"/>
      <c r="T24" s="89">
        <v>119.6</v>
      </c>
      <c r="U24" s="71"/>
      <c r="V24" s="89">
        <v>119.6</v>
      </c>
      <c r="W24" s="47"/>
      <c r="X24" s="47"/>
      <c r="Y24" s="47"/>
      <c r="Z24" s="71"/>
      <c r="AA24" s="3">
        <v>119.6</v>
      </c>
      <c r="AB24" s="72">
        <v>119.6</v>
      </c>
      <c r="AC24" s="47"/>
      <c r="AD24" s="71"/>
      <c r="AE24" s="4">
        <v>119.6</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36.5</v>
      </c>
      <c r="J26" s="71"/>
      <c r="K26" s="89">
        <v>36.6</v>
      </c>
      <c r="L26" s="71"/>
      <c r="M26" s="89">
        <v>36.9</v>
      </c>
      <c r="N26" s="71"/>
      <c r="O26" s="89">
        <v>37.200000000000003</v>
      </c>
      <c r="P26" s="47"/>
      <c r="Q26" s="71"/>
      <c r="R26" s="89">
        <v>37.4</v>
      </c>
      <c r="S26" s="71"/>
      <c r="T26" s="89">
        <v>26.5</v>
      </c>
      <c r="U26" s="71"/>
      <c r="V26" s="89">
        <v>26.4</v>
      </c>
      <c r="W26" s="47"/>
      <c r="X26" s="47"/>
      <c r="Y26" s="47"/>
      <c r="Z26" s="71"/>
      <c r="AA26" s="3">
        <v>26.5</v>
      </c>
      <c r="AB26" s="72">
        <v>26.8</v>
      </c>
      <c r="AC26" s="47"/>
      <c r="AD26" s="71"/>
      <c r="AE26" s="4">
        <v>27</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0.98199999999999998</v>
      </c>
      <c r="J29" s="71"/>
      <c r="K29" s="91">
        <v>0.98199999999999998</v>
      </c>
      <c r="L29" s="71"/>
      <c r="M29" s="91">
        <v>0.98199999999999998</v>
      </c>
      <c r="N29" s="71"/>
      <c r="O29" s="91">
        <v>0.98199999999999998</v>
      </c>
      <c r="P29" s="47"/>
      <c r="Q29" s="71"/>
      <c r="R29" s="91">
        <v>0.98199999999999998</v>
      </c>
      <c r="S29" s="71"/>
      <c r="T29" s="91">
        <v>0.96099999999999997</v>
      </c>
      <c r="U29" s="71"/>
      <c r="V29" s="91">
        <v>0.96099999999999997</v>
      </c>
      <c r="W29" s="47"/>
      <c r="X29" s="47"/>
      <c r="Y29" s="47"/>
      <c r="Z29" s="71"/>
      <c r="AA29" s="7">
        <v>0.96099999999999997</v>
      </c>
      <c r="AB29" s="76">
        <v>0.96099999999999997</v>
      </c>
      <c r="AC29" s="47"/>
      <c r="AD29" s="71"/>
      <c r="AE29" s="8">
        <v>0.96099999999999997</v>
      </c>
    </row>
    <row r="30" spans="4:31" ht="13.15" customHeight="1" x14ac:dyDescent="0.25">
      <c r="E30" s="73" t="s">
        <v>42</v>
      </c>
      <c r="F30" s="47"/>
      <c r="G30" s="47"/>
      <c r="H30" s="74"/>
      <c r="I30" s="89">
        <v>0</v>
      </c>
      <c r="J30" s="71"/>
      <c r="K30" s="89">
        <v>0</v>
      </c>
      <c r="L30" s="71"/>
      <c r="M30" s="89">
        <v>0</v>
      </c>
      <c r="N30" s="71"/>
      <c r="O30" s="89">
        <v>0</v>
      </c>
      <c r="P30" s="47"/>
      <c r="Q30" s="71"/>
      <c r="R30" s="89">
        <v>0</v>
      </c>
      <c r="S30" s="71"/>
      <c r="T30" s="89">
        <v>0</v>
      </c>
      <c r="U30" s="71"/>
      <c r="V30" s="89">
        <v>0</v>
      </c>
      <c r="W30" s="47"/>
      <c r="X30" s="47"/>
      <c r="Y30" s="47"/>
      <c r="Z30" s="71"/>
      <c r="AA30" s="3">
        <v>0</v>
      </c>
      <c r="AB30" s="72">
        <v>0</v>
      </c>
      <c r="AC30" s="47"/>
      <c r="AD30" s="71"/>
      <c r="AE30" s="4">
        <v>0</v>
      </c>
    </row>
    <row r="31" spans="4:31" ht="13.15" customHeight="1" x14ac:dyDescent="0.25">
      <c r="E31" s="77" t="s">
        <v>46</v>
      </c>
      <c r="F31" s="47"/>
      <c r="G31" s="47"/>
      <c r="H31" s="74"/>
      <c r="I31" s="92">
        <v>33.799999999999997</v>
      </c>
      <c r="J31" s="71"/>
      <c r="K31" s="92">
        <v>34</v>
      </c>
      <c r="L31" s="71"/>
      <c r="M31" s="92">
        <v>34.299999999999997</v>
      </c>
      <c r="N31" s="71"/>
      <c r="O31" s="92">
        <v>34.5</v>
      </c>
      <c r="P31" s="47"/>
      <c r="Q31" s="71"/>
      <c r="R31" s="92">
        <v>34.700000000000003</v>
      </c>
      <c r="S31" s="71"/>
      <c r="T31" s="92">
        <v>24.9</v>
      </c>
      <c r="U31" s="71"/>
      <c r="V31" s="92">
        <v>24.8</v>
      </c>
      <c r="W31" s="47"/>
      <c r="X31" s="47"/>
      <c r="Y31" s="47"/>
      <c r="Z31" s="71"/>
      <c r="AA31" s="9">
        <v>24.9</v>
      </c>
      <c r="AB31" s="78">
        <v>25.1</v>
      </c>
      <c r="AC31" s="47"/>
      <c r="AD31" s="71"/>
      <c r="AE31" s="10">
        <v>25.4</v>
      </c>
    </row>
    <row r="32" spans="4:31" ht="20.25" customHeight="1" x14ac:dyDescent="0.25">
      <c r="E32" s="73" t="s">
        <v>940</v>
      </c>
      <c r="F32" s="47"/>
      <c r="G32" s="47"/>
      <c r="H32" s="74"/>
      <c r="I32" s="90">
        <v>1.7</v>
      </c>
      <c r="J32" s="71"/>
      <c r="K32" s="90">
        <v>1.7</v>
      </c>
      <c r="L32" s="71"/>
      <c r="M32" s="90">
        <v>1.7</v>
      </c>
      <c r="N32" s="71"/>
      <c r="O32" s="90">
        <v>1.7</v>
      </c>
      <c r="P32" s="47"/>
      <c r="Q32" s="71"/>
      <c r="R32" s="90">
        <v>1.7</v>
      </c>
      <c r="S32" s="71"/>
      <c r="T32" s="90">
        <v>1.2</v>
      </c>
      <c r="U32" s="71"/>
      <c r="V32" s="90">
        <v>1.2</v>
      </c>
      <c r="W32" s="47"/>
      <c r="X32" s="47"/>
      <c r="Y32" s="47"/>
      <c r="Z32" s="71"/>
      <c r="AA32" s="5">
        <v>1.2</v>
      </c>
      <c r="AB32" s="75">
        <v>1.3</v>
      </c>
      <c r="AC32" s="47"/>
      <c r="AD32" s="71"/>
      <c r="AE32" s="6">
        <v>1.3</v>
      </c>
    </row>
    <row r="33" spans="5:31" ht="20.25" customHeight="1" x14ac:dyDescent="0.25">
      <c r="E33" s="73" t="s">
        <v>941</v>
      </c>
      <c r="F33" s="47"/>
      <c r="G33" s="47"/>
      <c r="H33" s="74"/>
      <c r="I33" s="90" t="s">
        <v>1953</v>
      </c>
      <c r="J33" s="71"/>
      <c r="K33" s="90" t="s">
        <v>1953</v>
      </c>
      <c r="L33" s="71"/>
      <c r="M33" s="90" t="s">
        <v>1953</v>
      </c>
      <c r="N33" s="71"/>
      <c r="O33" s="90" t="s">
        <v>1953</v>
      </c>
      <c r="P33" s="47"/>
      <c r="Q33" s="71"/>
      <c r="R33" s="90" t="s">
        <v>1953</v>
      </c>
      <c r="S33" s="71"/>
      <c r="T33" s="90" t="s">
        <v>1953</v>
      </c>
      <c r="U33" s="71"/>
      <c r="V33" s="90" t="s">
        <v>1953</v>
      </c>
      <c r="W33" s="47"/>
      <c r="X33" s="47"/>
      <c r="Y33" s="47"/>
      <c r="Z33" s="71"/>
      <c r="AA33" s="5" t="s">
        <v>1953</v>
      </c>
      <c r="AB33" s="75" t="s">
        <v>1953</v>
      </c>
      <c r="AC33" s="47"/>
      <c r="AD33" s="71"/>
      <c r="AE33" s="6" t="s">
        <v>1953</v>
      </c>
    </row>
    <row r="34" spans="5:31" ht="13.15" customHeight="1" x14ac:dyDescent="0.25">
      <c r="E34" s="73" t="s">
        <v>58</v>
      </c>
      <c r="F34" s="47"/>
      <c r="G34" s="47"/>
      <c r="H34" s="74"/>
      <c r="I34" s="89">
        <v>33.799999999999997</v>
      </c>
      <c r="J34" s="71"/>
      <c r="K34" s="89">
        <v>34</v>
      </c>
      <c r="L34" s="71"/>
      <c r="M34" s="89">
        <v>34.299999999999997</v>
      </c>
      <c r="N34" s="71"/>
      <c r="O34" s="89">
        <v>34.5</v>
      </c>
      <c r="P34" s="47"/>
      <c r="Q34" s="71"/>
      <c r="R34" s="89">
        <v>34.700000000000003</v>
      </c>
      <c r="S34" s="71"/>
      <c r="T34" s="89">
        <v>24.9</v>
      </c>
      <c r="U34" s="71"/>
      <c r="V34" s="89">
        <v>24.8</v>
      </c>
      <c r="W34" s="47"/>
      <c r="X34" s="47"/>
      <c r="Y34" s="47"/>
      <c r="Z34" s="71"/>
      <c r="AA34" s="3">
        <v>24.9</v>
      </c>
      <c r="AB34" s="72">
        <v>25.1</v>
      </c>
      <c r="AC34" s="47"/>
      <c r="AD34" s="71"/>
      <c r="AE34" s="4">
        <v>25.4</v>
      </c>
    </row>
    <row r="35" spans="5:31" x14ac:dyDescent="0.25">
      <c r="E35" s="73" t="s">
        <v>62</v>
      </c>
      <c r="F35" s="47"/>
      <c r="G35" s="47"/>
      <c r="H35" s="74"/>
      <c r="I35" s="89">
        <v>50</v>
      </c>
      <c r="J35" s="71"/>
      <c r="K35" s="89">
        <v>50</v>
      </c>
      <c r="L35" s="71"/>
      <c r="M35" s="89">
        <v>50</v>
      </c>
      <c r="N35" s="71"/>
      <c r="O35" s="89">
        <v>50</v>
      </c>
      <c r="P35" s="47"/>
      <c r="Q35" s="71"/>
      <c r="R35" s="89">
        <v>50</v>
      </c>
      <c r="S35" s="71"/>
      <c r="T35" s="89">
        <v>50</v>
      </c>
      <c r="U35" s="71"/>
      <c r="V35" s="89">
        <v>50</v>
      </c>
      <c r="W35" s="47"/>
      <c r="X35" s="47"/>
      <c r="Y35" s="47"/>
      <c r="Z35" s="71"/>
      <c r="AA35" s="3">
        <v>50</v>
      </c>
      <c r="AB35" s="72">
        <v>50</v>
      </c>
      <c r="AC35" s="47"/>
      <c r="AD35" s="71"/>
      <c r="AE35" s="4">
        <v>50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3kytCv6p7V6+A/Bnv6OIEYCKs8o1HvcTVJe9Z9vHnQpu9DXwqq2MNDEk1StK2LOhpHR6GMN0RqPESNR2vYp8pA==" saltValue="hXLxoUhGx2ZOAXl4wRUZ/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E7AB37E8-3B0A-4622-BAAE-CBF5C08AB08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ROMA - Roma 66kV BSP (132/66kV)</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1954</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1955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1956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1957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33</v>
      </c>
      <c r="K26" s="71"/>
      <c r="L26" s="89">
        <v>33</v>
      </c>
      <c r="M26" s="71"/>
      <c r="N26" s="89">
        <v>33</v>
      </c>
      <c r="O26" s="71"/>
      <c r="P26" s="89">
        <v>33</v>
      </c>
      <c r="Q26" s="47"/>
      <c r="R26" s="71"/>
      <c r="S26" s="89">
        <v>33</v>
      </c>
      <c r="T26" s="71"/>
      <c r="U26" s="89">
        <v>37.799999999999997</v>
      </c>
      <c r="V26" s="71"/>
      <c r="W26" s="89">
        <v>37.799999999999997</v>
      </c>
      <c r="X26" s="47"/>
      <c r="Y26" s="47"/>
      <c r="Z26" s="47"/>
      <c r="AA26" s="71"/>
      <c r="AB26" s="3">
        <v>37.799999999999997</v>
      </c>
      <c r="AC26" s="72">
        <v>37.799999999999997</v>
      </c>
      <c r="AD26" s="47"/>
      <c r="AE26" s="71"/>
      <c r="AF26" s="4">
        <v>37.799999999999997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15.4</v>
      </c>
      <c r="K28" s="71"/>
      <c r="L28" s="89">
        <v>15.4</v>
      </c>
      <c r="M28" s="71"/>
      <c r="N28" s="89">
        <v>15.5</v>
      </c>
      <c r="O28" s="71"/>
      <c r="P28" s="89">
        <v>15.7</v>
      </c>
      <c r="Q28" s="47"/>
      <c r="R28" s="71"/>
      <c r="S28" s="89">
        <v>15.8</v>
      </c>
      <c r="T28" s="71"/>
      <c r="U28" s="89">
        <v>8.6999999999999993</v>
      </c>
      <c r="V28" s="71"/>
      <c r="W28" s="89">
        <v>8.6</v>
      </c>
      <c r="X28" s="47"/>
      <c r="Y28" s="47"/>
      <c r="Z28" s="47"/>
      <c r="AA28" s="71"/>
      <c r="AB28" s="3">
        <v>8.6</v>
      </c>
      <c r="AC28" s="72">
        <v>8.6999999999999993</v>
      </c>
      <c r="AD28" s="47"/>
      <c r="AE28" s="71"/>
      <c r="AF28" s="4">
        <v>8.8000000000000007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19.2</v>
      </c>
      <c r="K32" s="71"/>
      <c r="L32" s="89">
        <v>19.2</v>
      </c>
      <c r="M32" s="71"/>
      <c r="N32" s="89">
        <v>19.2</v>
      </c>
      <c r="O32" s="71"/>
      <c r="P32" s="89">
        <v>19.2</v>
      </c>
      <c r="Q32" s="47"/>
      <c r="R32" s="71"/>
      <c r="S32" s="89">
        <v>19.2</v>
      </c>
      <c r="T32" s="71"/>
      <c r="U32" s="89">
        <v>20.8</v>
      </c>
      <c r="V32" s="71"/>
      <c r="W32" s="89">
        <v>20.8</v>
      </c>
      <c r="X32" s="47"/>
      <c r="Y32" s="47"/>
      <c r="Z32" s="47"/>
      <c r="AA32" s="71"/>
      <c r="AB32" s="3">
        <v>20.8</v>
      </c>
      <c r="AC32" s="72">
        <v>20.8</v>
      </c>
      <c r="AD32" s="47"/>
      <c r="AE32" s="71"/>
      <c r="AF32" s="4">
        <v>20.8</v>
      </c>
    </row>
    <row r="33" spans="5:32" ht="13.15" customHeight="1" x14ac:dyDescent="0.25">
      <c r="E33" s="77" t="s">
        <v>46</v>
      </c>
      <c r="F33" s="47"/>
      <c r="G33" s="47"/>
      <c r="H33" s="47"/>
      <c r="I33" s="74"/>
      <c r="J33" s="92">
        <v>13.8</v>
      </c>
      <c r="K33" s="71"/>
      <c r="L33" s="92">
        <v>13.8</v>
      </c>
      <c r="M33" s="71"/>
      <c r="N33" s="92">
        <v>14</v>
      </c>
      <c r="O33" s="71"/>
      <c r="P33" s="92">
        <v>14.1</v>
      </c>
      <c r="Q33" s="47"/>
      <c r="R33" s="71"/>
      <c r="S33" s="92">
        <v>14.2</v>
      </c>
      <c r="T33" s="71"/>
      <c r="U33" s="92">
        <v>8.1999999999999993</v>
      </c>
      <c r="V33" s="71"/>
      <c r="W33" s="92">
        <v>8.1999999999999993</v>
      </c>
      <c r="X33" s="47"/>
      <c r="Y33" s="47"/>
      <c r="Z33" s="47"/>
      <c r="AA33" s="71"/>
      <c r="AB33" s="9">
        <v>8.1999999999999993</v>
      </c>
      <c r="AC33" s="78">
        <v>8.1999999999999993</v>
      </c>
      <c r="AD33" s="47"/>
      <c r="AE33" s="71"/>
      <c r="AF33" s="10">
        <v>8.3000000000000007</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E+jFOpJYiLjuy6gLFYkXj00bgNctCRzjuWqWup7UcfmHq7X5Fg9MTfH39OM49G8Rkkw388p13FuQsl/1+Le9Mw==" saltValue="GTdifcO5Ax3BVuu7iuTPq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6B94C64-EAF8-4A47-A249-12C43EBA634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ROPL - Ross Plains (66/11kV)</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1958</v>
      </c>
      <c r="J3" s="49"/>
      <c r="K3" s="49"/>
      <c r="L3" s="49"/>
      <c r="M3" s="49"/>
      <c r="N3" s="49"/>
      <c r="O3" s="49"/>
      <c r="P3" s="49"/>
      <c r="Q3" s="49"/>
      <c r="R3" s="49"/>
      <c r="S3" s="49"/>
      <c r="V3" s="51" t="s">
        <v>922</v>
      </c>
      <c r="W3" s="49"/>
      <c r="Y3" s="52" t="s">
        <v>996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1959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1960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1961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11.5</v>
      </c>
      <c r="K26" s="71"/>
      <c r="L26" s="89">
        <v>11.5</v>
      </c>
      <c r="M26" s="71"/>
      <c r="N26" s="89">
        <v>11.5</v>
      </c>
      <c r="O26" s="71"/>
      <c r="P26" s="89">
        <v>11.5</v>
      </c>
      <c r="Q26" s="47"/>
      <c r="R26" s="71"/>
      <c r="S26" s="89">
        <v>11.5</v>
      </c>
      <c r="T26" s="71"/>
      <c r="U26" s="89">
        <v>12.3</v>
      </c>
      <c r="V26" s="71"/>
      <c r="W26" s="89">
        <v>12.3</v>
      </c>
      <c r="X26" s="47"/>
      <c r="Y26" s="47"/>
      <c r="Z26" s="47"/>
      <c r="AA26" s="71"/>
      <c r="AB26" s="3">
        <v>12.3</v>
      </c>
      <c r="AC26" s="72">
        <v>12.3</v>
      </c>
      <c r="AD26" s="47"/>
      <c r="AE26" s="71"/>
      <c r="AF26" s="4">
        <v>12.3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5.8</v>
      </c>
      <c r="K28" s="71"/>
      <c r="L28" s="89">
        <v>5.8</v>
      </c>
      <c r="M28" s="71"/>
      <c r="N28" s="89">
        <v>5.9</v>
      </c>
      <c r="O28" s="71"/>
      <c r="P28" s="89">
        <v>5.9</v>
      </c>
      <c r="Q28" s="47"/>
      <c r="R28" s="71"/>
      <c r="S28" s="89">
        <v>6</v>
      </c>
      <c r="T28" s="71"/>
      <c r="U28" s="89">
        <v>4.7</v>
      </c>
      <c r="V28" s="71"/>
      <c r="W28" s="89">
        <v>4.7</v>
      </c>
      <c r="X28" s="47"/>
      <c r="Y28" s="47"/>
      <c r="Z28" s="47"/>
      <c r="AA28" s="71"/>
      <c r="AB28" s="3">
        <v>4.8</v>
      </c>
      <c r="AC28" s="72">
        <v>4.8</v>
      </c>
      <c r="AD28" s="47"/>
      <c r="AE28" s="71"/>
      <c r="AF28" s="4">
        <v>4.9000000000000004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0.95599999999999996</v>
      </c>
      <c r="K31" s="71"/>
      <c r="L31" s="91">
        <v>0.95599999999999996</v>
      </c>
      <c r="M31" s="71"/>
      <c r="N31" s="91">
        <v>0.95599999999999996</v>
      </c>
      <c r="O31" s="71"/>
      <c r="P31" s="91">
        <v>0.95599999999999996</v>
      </c>
      <c r="Q31" s="47"/>
      <c r="R31" s="71"/>
      <c r="S31" s="91">
        <v>0.95599999999999996</v>
      </c>
      <c r="T31" s="71"/>
      <c r="U31" s="91">
        <v>0.95799999999999996</v>
      </c>
      <c r="V31" s="71"/>
      <c r="W31" s="91">
        <v>0.95799999999999996</v>
      </c>
      <c r="X31" s="47"/>
      <c r="Y31" s="47"/>
      <c r="Z31" s="47"/>
      <c r="AA31" s="71"/>
      <c r="AB31" s="7">
        <v>0.95799999999999996</v>
      </c>
      <c r="AC31" s="76">
        <v>0.95799999999999996</v>
      </c>
      <c r="AD31" s="47"/>
      <c r="AE31" s="71"/>
      <c r="AF31" s="8">
        <v>0.95799999999999996</v>
      </c>
    </row>
    <row r="32" spans="4:32" ht="13.15" customHeight="1" x14ac:dyDescent="0.25">
      <c r="E32" s="73" t="s">
        <v>42</v>
      </c>
      <c r="F32" s="47"/>
      <c r="G32" s="47"/>
      <c r="H32" s="47"/>
      <c r="I32" s="74"/>
      <c r="J32" s="89">
        <v>6.6</v>
      </c>
      <c r="K32" s="71"/>
      <c r="L32" s="89">
        <v>6.6</v>
      </c>
      <c r="M32" s="71"/>
      <c r="N32" s="89">
        <v>6.6</v>
      </c>
      <c r="O32" s="71"/>
      <c r="P32" s="89">
        <v>6.6</v>
      </c>
      <c r="Q32" s="47"/>
      <c r="R32" s="71"/>
      <c r="S32" s="89">
        <v>6.6</v>
      </c>
      <c r="T32" s="71"/>
      <c r="U32" s="89">
        <v>6.7</v>
      </c>
      <c r="V32" s="71"/>
      <c r="W32" s="89">
        <v>6.7</v>
      </c>
      <c r="X32" s="47"/>
      <c r="Y32" s="47"/>
      <c r="Z32" s="47"/>
      <c r="AA32" s="71"/>
      <c r="AB32" s="3">
        <v>6.7</v>
      </c>
      <c r="AC32" s="72">
        <v>6.7</v>
      </c>
      <c r="AD32" s="47"/>
      <c r="AE32" s="71"/>
      <c r="AF32" s="4">
        <v>6.7</v>
      </c>
    </row>
    <row r="33" spans="5:32" ht="13.15" customHeight="1" x14ac:dyDescent="0.25">
      <c r="E33" s="77" t="s">
        <v>46</v>
      </c>
      <c r="F33" s="47"/>
      <c r="G33" s="47"/>
      <c r="H33" s="47"/>
      <c r="I33" s="74"/>
      <c r="J33" s="92">
        <v>5.4</v>
      </c>
      <c r="K33" s="71"/>
      <c r="L33" s="92">
        <v>5.5</v>
      </c>
      <c r="M33" s="71"/>
      <c r="N33" s="92">
        <v>5.5</v>
      </c>
      <c r="O33" s="71"/>
      <c r="P33" s="92">
        <v>5.6</v>
      </c>
      <c r="Q33" s="47"/>
      <c r="R33" s="71"/>
      <c r="S33" s="92">
        <v>5.7</v>
      </c>
      <c r="T33" s="71"/>
      <c r="U33" s="92">
        <v>4.3</v>
      </c>
      <c r="V33" s="71"/>
      <c r="W33" s="92">
        <v>4.3</v>
      </c>
      <c r="X33" s="47"/>
      <c r="Y33" s="47"/>
      <c r="Z33" s="47"/>
      <c r="AA33" s="71"/>
      <c r="AB33" s="9">
        <v>4.3</v>
      </c>
      <c r="AC33" s="78">
        <v>4.4000000000000004</v>
      </c>
      <c r="AD33" s="47"/>
      <c r="AE33" s="71"/>
      <c r="AF33" s="10">
        <v>4.4000000000000004</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1336</v>
      </c>
      <c r="K35" s="71"/>
      <c r="L35" s="90" t="s">
        <v>1336</v>
      </c>
      <c r="M35" s="71"/>
      <c r="N35" s="90" t="s">
        <v>1336</v>
      </c>
      <c r="O35" s="71"/>
      <c r="P35" s="90" t="s">
        <v>1336</v>
      </c>
      <c r="Q35" s="47"/>
      <c r="R35" s="71"/>
      <c r="S35" s="90" t="s">
        <v>1336</v>
      </c>
      <c r="T35" s="71"/>
      <c r="U35" s="90" t="s">
        <v>1336</v>
      </c>
      <c r="V35" s="71"/>
      <c r="W35" s="90" t="s">
        <v>1336</v>
      </c>
      <c r="X35" s="47"/>
      <c r="Y35" s="47"/>
      <c r="Z35" s="47"/>
      <c r="AA35" s="71"/>
      <c r="AB35" s="5" t="s">
        <v>1336</v>
      </c>
      <c r="AC35" s="75" t="s">
        <v>1336</v>
      </c>
      <c r="AD35" s="47"/>
      <c r="AE35" s="71"/>
      <c r="AF35" s="6" t="s">
        <v>1336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1.6</v>
      </c>
      <c r="K39" s="71"/>
      <c r="L39" s="89">
        <v>1.6</v>
      </c>
      <c r="M39" s="71"/>
      <c r="N39" s="89">
        <v>1.6</v>
      </c>
      <c r="O39" s="71"/>
      <c r="P39" s="89">
        <v>1.6</v>
      </c>
      <c r="Q39" s="47"/>
      <c r="R39" s="71"/>
      <c r="S39" s="89">
        <v>1.6</v>
      </c>
      <c r="T39" s="71"/>
      <c r="U39" s="89">
        <v>1.6</v>
      </c>
      <c r="V39" s="71"/>
      <c r="W39" s="89">
        <v>1.6</v>
      </c>
      <c r="X39" s="47"/>
      <c r="Y39" s="47"/>
      <c r="Z39" s="47"/>
      <c r="AA39" s="71"/>
      <c r="AB39" s="3">
        <v>1.6</v>
      </c>
      <c r="AC39" s="72">
        <v>1.6</v>
      </c>
      <c r="AD39" s="47"/>
      <c r="AE39" s="71"/>
      <c r="AF39" s="4">
        <v>1.6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1.20000004768372</v>
      </c>
      <c r="K42" s="71"/>
      <c r="L42" s="89">
        <v>1.20000004768372</v>
      </c>
      <c r="M42" s="71"/>
      <c r="N42" s="89">
        <v>1.20000004768372</v>
      </c>
      <c r="O42" s="71"/>
      <c r="P42" s="89">
        <v>1.20000004768372</v>
      </c>
      <c r="Q42" s="47"/>
      <c r="R42" s="71"/>
      <c r="S42" s="89">
        <v>1.20000004768372</v>
      </c>
      <c r="T42" s="71"/>
      <c r="U42" s="89">
        <v>1.20000004768372</v>
      </c>
      <c r="V42" s="71"/>
      <c r="W42" s="89">
        <v>1.20000004768372</v>
      </c>
      <c r="X42" s="47"/>
      <c r="Y42" s="47"/>
      <c r="Z42" s="47"/>
      <c r="AA42" s="71"/>
      <c r="AB42" s="3">
        <v>1.20000004768372</v>
      </c>
      <c r="AC42" s="72">
        <v>1.20000004768372</v>
      </c>
      <c r="AD42" s="47"/>
      <c r="AE42" s="71"/>
      <c r="AF42" s="4">
        <v>1.20000004768372</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8KC++foJjHBucGEViWdDHlKjAAUgIGcw72d0AwDiTvaP05GNA8PmLHRwfGAlUVYdjxGd27syb96AAbKO3Uh/g==" saltValue="tp6QVOSpI+kELmE0VBIxI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5E8835A-7D85-4587-8954-E2A30196C26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ROSE - Rosella (33/11kV)</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1962</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1963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1964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1965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32.700000000000003</v>
      </c>
      <c r="K26" s="71"/>
      <c r="L26" s="89">
        <v>32.700000000000003</v>
      </c>
      <c r="M26" s="71"/>
      <c r="N26" s="89">
        <v>32.700000000000003</v>
      </c>
      <c r="O26" s="71"/>
      <c r="P26" s="89">
        <v>32.700000000000003</v>
      </c>
      <c r="Q26" s="47"/>
      <c r="R26" s="71"/>
      <c r="S26" s="89">
        <v>32.700000000000003</v>
      </c>
      <c r="T26" s="71"/>
      <c r="U26" s="89">
        <v>32.700000000000003</v>
      </c>
      <c r="V26" s="71"/>
      <c r="W26" s="89">
        <v>32.700000000000003</v>
      </c>
      <c r="X26" s="47"/>
      <c r="Y26" s="47"/>
      <c r="Z26" s="47"/>
      <c r="AA26" s="71"/>
      <c r="AB26" s="3">
        <v>32.700000000000003</v>
      </c>
      <c r="AC26" s="72">
        <v>32.700000000000003</v>
      </c>
      <c r="AD26" s="47"/>
      <c r="AE26" s="71"/>
      <c r="AF26" s="4">
        <v>32.700000000000003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14.6</v>
      </c>
      <c r="K28" s="71"/>
      <c r="L28" s="89">
        <v>14.5</v>
      </c>
      <c r="M28" s="71"/>
      <c r="N28" s="89">
        <v>14.5</v>
      </c>
      <c r="O28" s="71"/>
      <c r="P28" s="89">
        <v>14.5</v>
      </c>
      <c r="Q28" s="47"/>
      <c r="R28" s="71"/>
      <c r="S28" s="89">
        <v>14.4</v>
      </c>
      <c r="T28" s="71"/>
      <c r="U28" s="89">
        <v>7.8</v>
      </c>
      <c r="V28" s="71"/>
      <c r="W28" s="89">
        <v>7.8</v>
      </c>
      <c r="X28" s="47"/>
      <c r="Y28" s="47"/>
      <c r="Z28" s="47"/>
      <c r="AA28" s="71"/>
      <c r="AB28" s="3">
        <v>7.7</v>
      </c>
      <c r="AC28" s="72">
        <v>7.7</v>
      </c>
      <c r="AD28" s="47"/>
      <c r="AE28" s="71"/>
      <c r="AF28" s="4">
        <v>7.7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0.91500000000000004</v>
      </c>
      <c r="K31" s="71"/>
      <c r="L31" s="91">
        <v>0.91500000000000004</v>
      </c>
      <c r="M31" s="71"/>
      <c r="N31" s="91">
        <v>0.91500000000000004</v>
      </c>
      <c r="O31" s="71"/>
      <c r="P31" s="91">
        <v>0.91500000000000004</v>
      </c>
      <c r="Q31" s="47"/>
      <c r="R31" s="71"/>
      <c r="S31" s="91">
        <v>0.91500000000000004</v>
      </c>
      <c r="T31" s="71"/>
      <c r="U31" s="91">
        <v>0.90700000000000003</v>
      </c>
      <c r="V31" s="71"/>
      <c r="W31" s="91">
        <v>0.90700000000000003</v>
      </c>
      <c r="X31" s="47"/>
      <c r="Y31" s="47"/>
      <c r="Z31" s="47"/>
      <c r="AA31" s="71"/>
      <c r="AB31" s="7">
        <v>0.90700000000000003</v>
      </c>
      <c r="AC31" s="76">
        <v>0.90700000000000003</v>
      </c>
      <c r="AD31" s="47"/>
      <c r="AE31" s="71"/>
      <c r="AF31" s="8">
        <v>0.90700000000000003</v>
      </c>
    </row>
    <row r="32" spans="4:32" ht="13.15" customHeight="1" x14ac:dyDescent="0.25">
      <c r="E32" s="73" t="s">
        <v>42</v>
      </c>
      <c r="F32" s="47"/>
      <c r="G32" s="47"/>
      <c r="H32" s="47"/>
      <c r="I32" s="74"/>
      <c r="J32" s="89">
        <v>16.5</v>
      </c>
      <c r="K32" s="71"/>
      <c r="L32" s="89">
        <v>16.5</v>
      </c>
      <c r="M32" s="71"/>
      <c r="N32" s="89">
        <v>16.5</v>
      </c>
      <c r="O32" s="71"/>
      <c r="P32" s="89">
        <v>16.5</v>
      </c>
      <c r="Q32" s="47"/>
      <c r="R32" s="71"/>
      <c r="S32" s="89">
        <v>16.5</v>
      </c>
      <c r="T32" s="71"/>
      <c r="U32" s="89">
        <v>18</v>
      </c>
      <c r="V32" s="71"/>
      <c r="W32" s="89">
        <v>18</v>
      </c>
      <c r="X32" s="47"/>
      <c r="Y32" s="47"/>
      <c r="Z32" s="47"/>
      <c r="AA32" s="71"/>
      <c r="AB32" s="3">
        <v>18</v>
      </c>
      <c r="AC32" s="72">
        <v>18</v>
      </c>
      <c r="AD32" s="47"/>
      <c r="AE32" s="71"/>
      <c r="AF32" s="4">
        <v>18</v>
      </c>
    </row>
    <row r="33" spans="5:32" ht="13.15" customHeight="1" x14ac:dyDescent="0.25">
      <c r="E33" s="77" t="s">
        <v>46</v>
      </c>
      <c r="F33" s="47"/>
      <c r="G33" s="47"/>
      <c r="H33" s="47"/>
      <c r="I33" s="74"/>
      <c r="J33" s="92">
        <v>13.6</v>
      </c>
      <c r="K33" s="71"/>
      <c r="L33" s="92">
        <v>13.6</v>
      </c>
      <c r="M33" s="71"/>
      <c r="N33" s="92">
        <v>13.6</v>
      </c>
      <c r="O33" s="71"/>
      <c r="P33" s="92">
        <v>13.5</v>
      </c>
      <c r="Q33" s="47"/>
      <c r="R33" s="71"/>
      <c r="S33" s="92">
        <v>13.5</v>
      </c>
      <c r="T33" s="71"/>
      <c r="U33" s="92">
        <v>7.5</v>
      </c>
      <c r="V33" s="71"/>
      <c r="W33" s="92">
        <v>7.5</v>
      </c>
      <c r="X33" s="47"/>
      <c r="Y33" s="47"/>
      <c r="Z33" s="47"/>
      <c r="AA33" s="71"/>
      <c r="AB33" s="9">
        <v>7.5</v>
      </c>
      <c r="AC33" s="78">
        <v>7.5</v>
      </c>
      <c r="AD33" s="47"/>
      <c r="AE33" s="71"/>
      <c r="AF33" s="10">
        <v>7.5</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1261</v>
      </c>
      <c r="K35" s="71"/>
      <c r="L35" s="90" t="s">
        <v>1261</v>
      </c>
      <c r="M35" s="71"/>
      <c r="N35" s="90" t="s">
        <v>1261</v>
      </c>
      <c r="O35" s="71"/>
      <c r="P35" s="90" t="s">
        <v>1261</v>
      </c>
      <c r="Q35" s="47"/>
      <c r="R35" s="71"/>
      <c r="S35" s="90" t="s">
        <v>1261</v>
      </c>
      <c r="T35" s="71"/>
      <c r="U35" s="90" t="s">
        <v>1261</v>
      </c>
      <c r="V35" s="71"/>
      <c r="W35" s="90" t="s">
        <v>1261</v>
      </c>
      <c r="X35" s="47"/>
      <c r="Y35" s="47"/>
      <c r="Z35" s="47"/>
      <c r="AA35" s="71"/>
      <c r="AB35" s="5" t="s">
        <v>1261</v>
      </c>
      <c r="AC35" s="75" t="s">
        <v>1261</v>
      </c>
      <c r="AD35" s="47"/>
      <c r="AE35" s="71"/>
      <c r="AF35" s="6" t="s">
        <v>1261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yqa5l4KAN9mWyn9g2QGQA/usQl33Eq4hgmSkhc93RE/Hlb/P4C2xkdTbwm+OUVLGLsSUZZRUO8RAIg3DD1b6ZA==" saltValue="Vs4viswb49hd2CxwZZpbR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26BA598-A7BD-4AB2-93D4-CC6B4764A1E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ROSO - Rockhampton South (66/11kV)</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1054</v>
      </c>
      <c r="J3" s="49"/>
      <c r="K3" s="49"/>
      <c r="L3" s="49"/>
      <c r="M3" s="49"/>
      <c r="N3" s="49"/>
      <c r="O3" s="49"/>
      <c r="P3" s="49"/>
      <c r="Q3" s="49"/>
      <c r="R3" s="49"/>
      <c r="S3" s="49"/>
      <c r="V3" s="51" t="s">
        <v>922</v>
      </c>
      <c r="W3" s="49"/>
      <c r="Y3" s="52" t="s">
        <v>1008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1055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1056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1057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13.9</v>
      </c>
      <c r="K26" s="71"/>
      <c r="L26" s="89">
        <v>13.9</v>
      </c>
      <c r="M26" s="71"/>
      <c r="N26" s="89">
        <v>13.9</v>
      </c>
      <c r="O26" s="71"/>
      <c r="P26" s="89">
        <v>13.9</v>
      </c>
      <c r="Q26" s="47"/>
      <c r="R26" s="71"/>
      <c r="S26" s="89">
        <v>13.9</v>
      </c>
      <c r="T26" s="71"/>
      <c r="U26" s="89">
        <v>16.5</v>
      </c>
      <c r="V26" s="71"/>
      <c r="W26" s="89">
        <v>16.5</v>
      </c>
      <c r="X26" s="47"/>
      <c r="Y26" s="47"/>
      <c r="Z26" s="47"/>
      <c r="AA26" s="71"/>
      <c r="AB26" s="3">
        <v>16.5</v>
      </c>
      <c r="AC26" s="72">
        <v>16.5</v>
      </c>
      <c r="AD26" s="47"/>
      <c r="AE26" s="71"/>
      <c r="AF26" s="4">
        <v>16.5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4.9000000000000004</v>
      </c>
      <c r="K28" s="71"/>
      <c r="L28" s="89">
        <v>4.9000000000000004</v>
      </c>
      <c r="M28" s="71"/>
      <c r="N28" s="89">
        <v>4.9000000000000004</v>
      </c>
      <c r="O28" s="71"/>
      <c r="P28" s="89">
        <v>4.9000000000000004</v>
      </c>
      <c r="Q28" s="47"/>
      <c r="R28" s="71"/>
      <c r="S28" s="89">
        <v>5</v>
      </c>
      <c r="T28" s="71"/>
      <c r="U28" s="89">
        <v>3.6</v>
      </c>
      <c r="V28" s="71"/>
      <c r="W28" s="89">
        <v>3.6</v>
      </c>
      <c r="X28" s="47"/>
      <c r="Y28" s="47"/>
      <c r="Z28" s="47"/>
      <c r="AA28" s="71"/>
      <c r="AB28" s="3">
        <v>3.6</v>
      </c>
      <c r="AC28" s="72">
        <v>3.6</v>
      </c>
      <c r="AD28" s="47"/>
      <c r="AE28" s="71"/>
      <c r="AF28" s="4">
        <v>3.7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0.98599999999999999</v>
      </c>
      <c r="V31" s="71"/>
      <c r="W31" s="91">
        <v>0.98599999999999999</v>
      </c>
      <c r="X31" s="47"/>
      <c r="Y31" s="47"/>
      <c r="Z31" s="47"/>
      <c r="AA31" s="71"/>
      <c r="AB31" s="7">
        <v>0.98599999999999999</v>
      </c>
      <c r="AC31" s="76">
        <v>0.98599999999999999</v>
      </c>
      <c r="AD31" s="47"/>
      <c r="AE31" s="71"/>
      <c r="AF31" s="8">
        <v>0.98599999999999999</v>
      </c>
    </row>
    <row r="32" spans="4:32" ht="13.15" customHeight="1" x14ac:dyDescent="0.25">
      <c r="E32" s="73" t="s">
        <v>42</v>
      </c>
      <c r="F32" s="47"/>
      <c r="G32" s="47"/>
      <c r="H32" s="47"/>
      <c r="I32" s="74"/>
      <c r="J32" s="89">
        <v>8.1</v>
      </c>
      <c r="K32" s="71"/>
      <c r="L32" s="89">
        <v>8.1</v>
      </c>
      <c r="M32" s="71"/>
      <c r="N32" s="89">
        <v>8.1</v>
      </c>
      <c r="O32" s="71"/>
      <c r="P32" s="89">
        <v>8.1</v>
      </c>
      <c r="Q32" s="47"/>
      <c r="R32" s="71"/>
      <c r="S32" s="89">
        <v>8.1</v>
      </c>
      <c r="T32" s="71"/>
      <c r="U32" s="89">
        <v>9.3000000000000007</v>
      </c>
      <c r="V32" s="71"/>
      <c r="W32" s="89">
        <v>9.3000000000000007</v>
      </c>
      <c r="X32" s="47"/>
      <c r="Y32" s="47"/>
      <c r="Z32" s="47"/>
      <c r="AA32" s="71"/>
      <c r="AB32" s="3">
        <v>9.3000000000000007</v>
      </c>
      <c r="AC32" s="72">
        <v>9.3000000000000007</v>
      </c>
      <c r="AD32" s="47"/>
      <c r="AE32" s="71"/>
      <c r="AF32" s="4">
        <v>9.3000000000000007</v>
      </c>
    </row>
    <row r="33" spans="5:32" ht="13.15" customHeight="1" x14ac:dyDescent="0.25">
      <c r="E33" s="77" t="s">
        <v>46</v>
      </c>
      <c r="F33" s="47"/>
      <c r="G33" s="47"/>
      <c r="H33" s="47"/>
      <c r="I33" s="74"/>
      <c r="J33" s="92">
        <v>4.5</v>
      </c>
      <c r="K33" s="71"/>
      <c r="L33" s="92">
        <v>4.5</v>
      </c>
      <c r="M33" s="71"/>
      <c r="N33" s="92">
        <v>4.5</v>
      </c>
      <c r="O33" s="71"/>
      <c r="P33" s="92">
        <v>4.5</v>
      </c>
      <c r="Q33" s="47"/>
      <c r="R33" s="71"/>
      <c r="S33" s="92">
        <v>4.5999999999999996</v>
      </c>
      <c r="T33" s="71"/>
      <c r="U33" s="92">
        <v>3.3</v>
      </c>
      <c r="V33" s="71"/>
      <c r="W33" s="92">
        <v>3.3</v>
      </c>
      <c r="X33" s="47"/>
      <c r="Y33" s="47"/>
      <c r="Z33" s="47"/>
      <c r="AA33" s="71"/>
      <c r="AB33" s="9">
        <v>3.3</v>
      </c>
      <c r="AC33" s="78">
        <v>3.3</v>
      </c>
      <c r="AD33" s="47"/>
      <c r="AE33" s="71"/>
      <c r="AF33" s="10">
        <v>3.3</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1058</v>
      </c>
      <c r="K35" s="71"/>
      <c r="L35" s="90" t="s">
        <v>1058</v>
      </c>
      <c r="M35" s="71"/>
      <c r="N35" s="90" t="s">
        <v>1058</v>
      </c>
      <c r="O35" s="71"/>
      <c r="P35" s="90" t="s">
        <v>1058</v>
      </c>
      <c r="Q35" s="47"/>
      <c r="R35" s="71"/>
      <c r="S35" s="90" t="s">
        <v>1058</v>
      </c>
      <c r="T35" s="71"/>
      <c r="U35" s="90" t="s">
        <v>1058</v>
      </c>
      <c r="V35" s="71"/>
      <c r="W35" s="90" t="s">
        <v>1058</v>
      </c>
      <c r="X35" s="47"/>
      <c r="Y35" s="47"/>
      <c r="Z35" s="47"/>
      <c r="AA35" s="71"/>
      <c r="AB35" s="5" t="s">
        <v>1058</v>
      </c>
      <c r="AC35" s="75" t="s">
        <v>1058</v>
      </c>
      <c r="AD35" s="47"/>
      <c r="AE35" s="71"/>
      <c r="AF35" s="6" t="s">
        <v>1058</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4yfhIkHJNr49G3OIRPbka1yXvQQdRIf8U1cEn5UB/j+ha3D402DenNQEKPnRtGTz3+FpqASsjXyI19z9fzjKzg==" saltValue="bcY58I0PRoPXg80BYORBg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5882E6E-3017-43F9-A29C-EE9A01015C6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BLAK - Blackall (66/22kV)</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1966</v>
      </c>
      <c r="J3" s="49"/>
      <c r="K3" s="49"/>
      <c r="L3" s="49"/>
      <c r="M3" s="49"/>
      <c r="N3" s="49"/>
      <c r="O3" s="49"/>
      <c r="P3" s="49"/>
      <c r="Q3" s="49"/>
      <c r="R3" s="49"/>
      <c r="S3" s="49"/>
      <c r="V3" s="51" t="s">
        <v>922</v>
      </c>
      <c r="W3" s="49"/>
      <c r="Y3" s="52" t="s">
        <v>1439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1477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1967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1968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57.5</v>
      </c>
      <c r="K26" s="71"/>
      <c r="L26" s="89">
        <v>57.5</v>
      </c>
      <c r="M26" s="71"/>
      <c r="N26" s="89">
        <v>57.5</v>
      </c>
      <c r="O26" s="71"/>
      <c r="P26" s="89">
        <v>57.5</v>
      </c>
      <c r="Q26" s="47"/>
      <c r="R26" s="71"/>
      <c r="S26" s="89">
        <v>57.5</v>
      </c>
      <c r="T26" s="71"/>
      <c r="U26" s="89">
        <v>64.3</v>
      </c>
      <c r="V26" s="71"/>
      <c r="W26" s="89">
        <v>64.3</v>
      </c>
      <c r="X26" s="47"/>
      <c r="Y26" s="47"/>
      <c r="Z26" s="47"/>
      <c r="AA26" s="71"/>
      <c r="AB26" s="3">
        <v>64.3</v>
      </c>
      <c r="AC26" s="72">
        <v>64.3</v>
      </c>
      <c r="AD26" s="47"/>
      <c r="AE26" s="71"/>
      <c r="AF26" s="4">
        <v>64.3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21.8</v>
      </c>
      <c r="K28" s="71"/>
      <c r="L28" s="89">
        <v>21.9</v>
      </c>
      <c r="M28" s="71"/>
      <c r="N28" s="89">
        <v>22.1</v>
      </c>
      <c r="O28" s="71"/>
      <c r="P28" s="89">
        <v>22.3</v>
      </c>
      <c r="Q28" s="47"/>
      <c r="R28" s="71"/>
      <c r="S28" s="89">
        <v>22.6</v>
      </c>
      <c r="T28" s="71"/>
      <c r="U28" s="89">
        <v>19.2</v>
      </c>
      <c r="V28" s="71"/>
      <c r="W28" s="89">
        <v>19.2</v>
      </c>
      <c r="X28" s="47"/>
      <c r="Y28" s="47"/>
      <c r="Z28" s="47"/>
      <c r="AA28" s="71"/>
      <c r="AB28" s="3">
        <v>19.3</v>
      </c>
      <c r="AC28" s="72">
        <v>19.5</v>
      </c>
      <c r="AD28" s="47"/>
      <c r="AE28" s="71"/>
      <c r="AF28" s="4">
        <v>19.7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0.998</v>
      </c>
      <c r="V31" s="71"/>
      <c r="W31" s="91">
        <v>0.998</v>
      </c>
      <c r="X31" s="47"/>
      <c r="Y31" s="47"/>
      <c r="Z31" s="47"/>
      <c r="AA31" s="71"/>
      <c r="AB31" s="7">
        <v>0.998</v>
      </c>
      <c r="AC31" s="76">
        <v>0.998</v>
      </c>
      <c r="AD31" s="47"/>
      <c r="AE31" s="71"/>
      <c r="AF31" s="8">
        <v>0.998</v>
      </c>
    </row>
    <row r="32" spans="4:32" ht="13.15" customHeight="1" x14ac:dyDescent="0.25">
      <c r="E32" s="73" t="s">
        <v>42</v>
      </c>
      <c r="F32" s="47"/>
      <c r="G32" s="47"/>
      <c r="H32" s="47"/>
      <c r="I32" s="74"/>
      <c r="J32" s="89">
        <v>32.1</v>
      </c>
      <c r="K32" s="71"/>
      <c r="L32" s="89">
        <v>32.1</v>
      </c>
      <c r="M32" s="71"/>
      <c r="N32" s="89">
        <v>32.1</v>
      </c>
      <c r="O32" s="71"/>
      <c r="P32" s="89">
        <v>32.1</v>
      </c>
      <c r="Q32" s="47"/>
      <c r="R32" s="71"/>
      <c r="S32" s="89">
        <v>32.1</v>
      </c>
      <c r="T32" s="71"/>
      <c r="U32" s="89">
        <v>36.1</v>
      </c>
      <c r="V32" s="71"/>
      <c r="W32" s="89">
        <v>36.1</v>
      </c>
      <c r="X32" s="47"/>
      <c r="Y32" s="47"/>
      <c r="Z32" s="47"/>
      <c r="AA32" s="71"/>
      <c r="AB32" s="3">
        <v>36.1</v>
      </c>
      <c r="AC32" s="72">
        <v>36.1</v>
      </c>
      <c r="AD32" s="47"/>
      <c r="AE32" s="71"/>
      <c r="AF32" s="4">
        <v>36.1</v>
      </c>
    </row>
    <row r="33" spans="5:32" ht="13.15" customHeight="1" x14ac:dyDescent="0.25">
      <c r="E33" s="77" t="s">
        <v>46</v>
      </c>
      <c r="F33" s="47"/>
      <c r="G33" s="47"/>
      <c r="H33" s="47"/>
      <c r="I33" s="74"/>
      <c r="J33" s="92">
        <v>20.6</v>
      </c>
      <c r="K33" s="71"/>
      <c r="L33" s="92">
        <v>20.7</v>
      </c>
      <c r="M33" s="71"/>
      <c r="N33" s="92">
        <v>20.9</v>
      </c>
      <c r="O33" s="71"/>
      <c r="P33" s="92">
        <v>21.1</v>
      </c>
      <c r="Q33" s="47"/>
      <c r="R33" s="71"/>
      <c r="S33" s="92">
        <v>21.4</v>
      </c>
      <c r="T33" s="71"/>
      <c r="U33" s="92">
        <v>17.8</v>
      </c>
      <c r="V33" s="71"/>
      <c r="W33" s="92">
        <v>17.8</v>
      </c>
      <c r="X33" s="47"/>
      <c r="Y33" s="47"/>
      <c r="Z33" s="47"/>
      <c r="AA33" s="71"/>
      <c r="AB33" s="9">
        <v>17.8</v>
      </c>
      <c r="AC33" s="78">
        <v>18</v>
      </c>
      <c r="AD33" s="47"/>
      <c r="AE33" s="71"/>
      <c r="AF33" s="10">
        <v>18.2</v>
      </c>
    </row>
    <row r="34" spans="5:32" ht="20.25" customHeight="1" x14ac:dyDescent="0.25">
      <c r="E34" s="73" t="s">
        <v>940</v>
      </c>
      <c r="F34" s="47"/>
      <c r="G34" s="47"/>
      <c r="H34" s="47"/>
      <c r="I34" s="74"/>
      <c r="J34" s="90">
        <v>1</v>
      </c>
      <c r="K34" s="71"/>
      <c r="L34" s="90">
        <v>1</v>
      </c>
      <c r="M34" s="71"/>
      <c r="N34" s="90">
        <v>1</v>
      </c>
      <c r="O34" s="71"/>
      <c r="P34" s="90">
        <v>1.1000000000000001</v>
      </c>
      <c r="Q34" s="47"/>
      <c r="R34" s="71"/>
      <c r="S34" s="90">
        <v>1.1000000000000001</v>
      </c>
      <c r="T34" s="71"/>
      <c r="U34" s="90">
        <v>0.9</v>
      </c>
      <c r="V34" s="71"/>
      <c r="W34" s="90">
        <v>0.9</v>
      </c>
      <c r="X34" s="47"/>
      <c r="Y34" s="47"/>
      <c r="Z34" s="47"/>
      <c r="AA34" s="71"/>
      <c r="AB34" s="5">
        <v>0.9</v>
      </c>
      <c r="AC34" s="75">
        <v>0.9</v>
      </c>
      <c r="AD34" s="47"/>
      <c r="AE34" s="71"/>
      <c r="AF34" s="6">
        <v>0.9</v>
      </c>
    </row>
    <row r="35" spans="5:32" ht="20.25" customHeight="1" x14ac:dyDescent="0.25">
      <c r="E35" s="73" t="s">
        <v>941</v>
      </c>
      <c r="F35" s="47"/>
      <c r="G35" s="47"/>
      <c r="H35" s="47"/>
      <c r="I35" s="74"/>
      <c r="J35" s="90" t="s">
        <v>1029</v>
      </c>
      <c r="K35" s="71"/>
      <c r="L35" s="90" t="s">
        <v>1029</v>
      </c>
      <c r="M35" s="71"/>
      <c r="N35" s="90" t="s">
        <v>1029</v>
      </c>
      <c r="O35" s="71"/>
      <c r="P35" s="90" t="s">
        <v>1029</v>
      </c>
      <c r="Q35" s="47"/>
      <c r="R35" s="71"/>
      <c r="S35" s="90" t="s">
        <v>1029</v>
      </c>
      <c r="T35" s="71"/>
      <c r="U35" s="90" t="s">
        <v>1029</v>
      </c>
      <c r="V35" s="71"/>
      <c r="W35" s="90" t="s">
        <v>1029</v>
      </c>
      <c r="X35" s="47"/>
      <c r="Y35" s="47"/>
      <c r="Z35" s="47"/>
      <c r="AA35" s="71"/>
      <c r="AB35" s="5" t="s">
        <v>1029</v>
      </c>
      <c r="AC35" s="75" t="s">
        <v>1029</v>
      </c>
      <c r="AD35" s="47"/>
      <c r="AE35" s="71"/>
      <c r="AF35" s="6" t="s">
        <v>1029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O0eR0YcRmiMJ0WiAKa0PYeUXD2Z5nGuExw/FpiqDNCqo/Y9R2ZoAreH+/Ij7vs6+66Ll03OE/kFKVIuObG4Pvg==" saltValue="BWBFFGnt27q3rKDGyQuZ5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17BC149-819A-4E7C-BEF1-532ECD78220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ROST - Rocky Street (66/11kV)</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1969</v>
      </c>
      <c r="J3" s="49"/>
      <c r="K3" s="49"/>
      <c r="L3" s="49"/>
      <c r="M3" s="49"/>
      <c r="N3" s="49"/>
      <c r="O3" s="49"/>
      <c r="P3" s="49"/>
      <c r="Q3" s="49"/>
      <c r="R3" s="49"/>
      <c r="S3" s="49"/>
      <c r="V3" s="51" t="s">
        <v>922</v>
      </c>
      <c r="W3" s="49"/>
      <c r="Y3" s="52" t="s">
        <v>1717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1970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1971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1972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6.3</v>
      </c>
      <c r="K26" s="71"/>
      <c r="L26" s="89">
        <v>6.3</v>
      </c>
      <c r="M26" s="71"/>
      <c r="N26" s="89">
        <v>6.3</v>
      </c>
      <c r="O26" s="71"/>
      <c r="P26" s="89">
        <v>6.3</v>
      </c>
      <c r="Q26" s="47"/>
      <c r="R26" s="71"/>
      <c r="S26" s="89">
        <v>6.3</v>
      </c>
      <c r="T26" s="71"/>
      <c r="U26" s="89">
        <v>6.3</v>
      </c>
      <c r="V26" s="71"/>
      <c r="W26" s="89">
        <v>6.3</v>
      </c>
      <c r="X26" s="47"/>
      <c r="Y26" s="47"/>
      <c r="Z26" s="47"/>
      <c r="AA26" s="71"/>
      <c r="AB26" s="3">
        <v>6.3</v>
      </c>
      <c r="AC26" s="72">
        <v>6.3</v>
      </c>
      <c r="AD26" s="47"/>
      <c r="AE26" s="71"/>
      <c r="AF26" s="4">
        <v>6.3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5.5</v>
      </c>
      <c r="K28" s="71"/>
      <c r="L28" s="89">
        <v>5.5</v>
      </c>
      <c r="M28" s="71"/>
      <c r="N28" s="89">
        <v>5.5</v>
      </c>
      <c r="O28" s="71"/>
      <c r="P28" s="89">
        <v>5.6</v>
      </c>
      <c r="Q28" s="47"/>
      <c r="R28" s="71"/>
      <c r="S28" s="89">
        <v>5.6</v>
      </c>
      <c r="T28" s="71"/>
      <c r="U28" s="89">
        <v>4.2</v>
      </c>
      <c r="V28" s="71"/>
      <c r="W28" s="89">
        <v>4.2</v>
      </c>
      <c r="X28" s="47"/>
      <c r="Y28" s="47"/>
      <c r="Z28" s="47"/>
      <c r="AA28" s="71"/>
      <c r="AB28" s="3">
        <v>4.2</v>
      </c>
      <c r="AC28" s="72">
        <v>4.3</v>
      </c>
      <c r="AD28" s="47"/>
      <c r="AE28" s="71"/>
      <c r="AF28" s="4">
        <v>4.3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0.97599999999999998</v>
      </c>
      <c r="K31" s="71"/>
      <c r="L31" s="91">
        <v>0.97599999999999998</v>
      </c>
      <c r="M31" s="71"/>
      <c r="N31" s="91">
        <v>0.97599999999999998</v>
      </c>
      <c r="O31" s="71"/>
      <c r="P31" s="91">
        <v>0.97599999999999998</v>
      </c>
      <c r="Q31" s="47"/>
      <c r="R31" s="71"/>
      <c r="S31" s="91">
        <v>0.97599999999999998</v>
      </c>
      <c r="T31" s="71"/>
      <c r="U31" s="91">
        <v>0.98899999999999999</v>
      </c>
      <c r="V31" s="71"/>
      <c r="W31" s="91">
        <v>0.98899999999999999</v>
      </c>
      <c r="X31" s="47"/>
      <c r="Y31" s="47"/>
      <c r="Z31" s="47"/>
      <c r="AA31" s="71"/>
      <c r="AB31" s="7">
        <v>0.98899999999999999</v>
      </c>
      <c r="AC31" s="76">
        <v>0.98899999999999999</v>
      </c>
      <c r="AD31" s="47"/>
      <c r="AE31" s="71"/>
      <c r="AF31" s="8">
        <v>0.98899999999999999</v>
      </c>
    </row>
    <row r="32" spans="4:32" ht="13.15" customHeight="1" x14ac:dyDescent="0.25">
      <c r="E32" s="73" t="s">
        <v>42</v>
      </c>
      <c r="F32" s="47"/>
      <c r="G32" s="47"/>
      <c r="H32" s="47"/>
      <c r="I32" s="74"/>
      <c r="J32" s="89">
        <v>3.2</v>
      </c>
      <c r="K32" s="71"/>
      <c r="L32" s="89">
        <v>3.2</v>
      </c>
      <c r="M32" s="71"/>
      <c r="N32" s="89">
        <v>3.2</v>
      </c>
      <c r="O32" s="71"/>
      <c r="P32" s="89">
        <v>3.2</v>
      </c>
      <c r="Q32" s="47"/>
      <c r="R32" s="71"/>
      <c r="S32" s="89">
        <v>3.2</v>
      </c>
      <c r="T32" s="71"/>
      <c r="U32" s="89">
        <v>3.2</v>
      </c>
      <c r="V32" s="71"/>
      <c r="W32" s="89">
        <v>3.2</v>
      </c>
      <c r="X32" s="47"/>
      <c r="Y32" s="47"/>
      <c r="Z32" s="47"/>
      <c r="AA32" s="71"/>
      <c r="AB32" s="3">
        <v>3.2</v>
      </c>
      <c r="AC32" s="72">
        <v>3.2</v>
      </c>
      <c r="AD32" s="47"/>
      <c r="AE32" s="71"/>
      <c r="AF32" s="4">
        <v>3.2</v>
      </c>
    </row>
    <row r="33" spans="5:32" ht="13.15" customHeight="1" x14ac:dyDescent="0.25">
      <c r="E33" s="77" t="s">
        <v>46</v>
      </c>
      <c r="F33" s="47"/>
      <c r="G33" s="47"/>
      <c r="H33" s="47"/>
      <c r="I33" s="74"/>
      <c r="J33" s="92">
        <v>4.8</v>
      </c>
      <c r="K33" s="71"/>
      <c r="L33" s="92">
        <v>4.9000000000000004</v>
      </c>
      <c r="M33" s="71"/>
      <c r="N33" s="92">
        <v>4.9000000000000004</v>
      </c>
      <c r="O33" s="71"/>
      <c r="P33" s="92">
        <v>4.9000000000000004</v>
      </c>
      <c r="Q33" s="47"/>
      <c r="R33" s="71"/>
      <c r="S33" s="92">
        <v>5</v>
      </c>
      <c r="T33" s="71"/>
      <c r="U33" s="92">
        <v>3.9</v>
      </c>
      <c r="V33" s="71"/>
      <c r="W33" s="92">
        <v>3.9</v>
      </c>
      <c r="X33" s="47"/>
      <c r="Y33" s="47"/>
      <c r="Z33" s="47"/>
      <c r="AA33" s="71"/>
      <c r="AB33" s="9">
        <v>3.9</v>
      </c>
      <c r="AC33" s="78">
        <v>4</v>
      </c>
      <c r="AD33" s="47"/>
      <c r="AE33" s="71"/>
      <c r="AF33" s="10">
        <v>4</v>
      </c>
    </row>
    <row r="34" spans="5:32" ht="20.25" customHeight="1" x14ac:dyDescent="0.25">
      <c r="E34" s="73" t="s">
        <v>940</v>
      </c>
      <c r="F34" s="47"/>
      <c r="G34" s="47"/>
      <c r="H34" s="47"/>
      <c r="I34" s="74"/>
      <c r="J34" s="90">
        <v>0.2</v>
      </c>
      <c r="K34" s="71"/>
      <c r="L34" s="90">
        <v>0.2</v>
      </c>
      <c r="M34" s="71"/>
      <c r="N34" s="90">
        <v>0.2</v>
      </c>
      <c r="O34" s="71"/>
      <c r="P34" s="90">
        <v>0.2</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1341</v>
      </c>
      <c r="K35" s="71"/>
      <c r="L35" s="90" t="s">
        <v>1341</v>
      </c>
      <c r="M35" s="71"/>
      <c r="N35" s="90" t="s">
        <v>1341</v>
      </c>
      <c r="O35" s="71"/>
      <c r="P35" s="90" t="s">
        <v>1341</v>
      </c>
      <c r="Q35" s="47"/>
      <c r="R35" s="71"/>
      <c r="S35" s="90" t="s">
        <v>1341</v>
      </c>
      <c r="T35" s="71"/>
      <c r="U35" s="90" t="s">
        <v>1341</v>
      </c>
      <c r="V35" s="71"/>
      <c r="W35" s="90" t="s">
        <v>1341</v>
      </c>
      <c r="X35" s="47"/>
      <c r="Y35" s="47"/>
      <c r="Z35" s="47"/>
      <c r="AA35" s="71"/>
      <c r="AB35" s="5" t="s">
        <v>1341</v>
      </c>
      <c r="AC35" s="75" t="s">
        <v>1341</v>
      </c>
      <c r="AD35" s="47"/>
      <c r="AE35" s="71"/>
      <c r="AF35" s="6" t="s">
        <v>1341</v>
      </c>
    </row>
    <row r="36" spans="5:32" ht="13.15" customHeight="1" x14ac:dyDescent="0.25">
      <c r="E36" s="73" t="s">
        <v>58</v>
      </c>
      <c r="F36" s="47"/>
      <c r="G36" s="47"/>
      <c r="H36" s="47"/>
      <c r="I36" s="74"/>
      <c r="J36" s="89">
        <v>1.6</v>
      </c>
      <c r="K36" s="71"/>
      <c r="L36" s="89">
        <v>1.7</v>
      </c>
      <c r="M36" s="71"/>
      <c r="N36" s="89">
        <v>1.7</v>
      </c>
      <c r="O36" s="71"/>
      <c r="P36" s="89">
        <v>1.7</v>
      </c>
      <c r="Q36" s="47"/>
      <c r="R36" s="71"/>
      <c r="S36" s="89">
        <v>1.8</v>
      </c>
      <c r="T36" s="71"/>
      <c r="U36" s="89">
        <v>0.7</v>
      </c>
      <c r="V36" s="71"/>
      <c r="W36" s="89">
        <v>0.7</v>
      </c>
      <c r="X36" s="47"/>
      <c r="Y36" s="47"/>
      <c r="Z36" s="47"/>
      <c r="AA36" s="71"/>
      <c r="AB36" s="3">
        <v>0.7</v>
      </c>
      <c r="AC36" s="72">
        <v>0.8</v>
      </c>
      <c r="AD36" s="47"/>
      <c r="AE36" s="71"/>
      <c r="AF36" s="4">
        <v>0.8</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4</v>
      </c>
      <c r="K39" s="71"/>
      <c r="L39" s="89">
        <v>4</v>
      </c>
      <c r="M39" s="71"/>
      <c r="N39" s="89">
        <v>4</v>
      </c>
      <c r="O39" s="71"/>
      <c r="P39" s="89">
        <v>4</v>
      </c>
      <c r="Q39" s="47"/>
      <c r="R39" s="71"/>
      <c r="S39" s="89">
        <v>4</v>
      </c>
      <c r="T39" s="71"/>
      <c r="U39" s="89">
        <v>4</v>
      </c>
      <c r="V39" s="71"/>
      <c r="W39" s="89">
        <v>4</v>
      </c>
      <c r="X39" s="47"/>
      <c r="Y39" s="47"/>
      <c r="Z39" s="47"/>
      <c r="AA39" s="71"/>
      <c r="AB39" s="3">
        <v>4</v>
      </c>
      <c r="AC39" s="72">
        <v>4</v>
      </c>
      <c r="AD39" s="47"/>
      <c r="AE39" s="71"/>
      <c r="AF39" s="4">
        <v>4</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pq55NU9566Etu+KtTKmJx4emHO98kq0Wxd++jSZbVY/z4OwtRP4yHS619gUJTg0LzU/KZl2bXHRcllUtiZb4A==" saltValue="ECn/vwoNZsax6FlvGooKW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07214AB-C6E5-4B89-8315-F15DDD921F0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ROWE - Roma West (33/11kV)</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1973</v>
      </c>
      <c r="J3" s="49"/>
      <c r="K3" s="49"/>
      <c r="L3" s="49"/>
      <c r="M3" s="49"/>
      <c r="N3" s="49"/>
      <c r="O3" s="49"/>
      <c r="P3" s="49"/>
      <c r="Q3" s="49"/>
      <c r="R3" s="49"/>
      <c r="S3" s="49"/>
      <c r="V3" s="51" t="s">
        <v>922</v>
      </c>
      <c r="W3" s="49"/>
      <c r="Y3" s="52" t="s">
        <v>1974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1975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1976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1977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2.4</v>
      </c>
      <c r="K26" s="71"/>
      <c r="L26" s="89">
        <v>2.4</v>
      </c>
      <c r="M26" s="71"/>
      <c r="N26" s="89">
        <v>2.4</v>
      </c>
      <c r="O26" s="71"/>
      <c r="P26" s="89">
        <v>2.4</v>
      </c>
      <c r="Q26" s="47"/>
      <c r="R26" s="71"/>
      <c r="S26" s="89">
        <v>2.4</v>
      </c>
      <c r="T26" s="71"/>
      <c r="U26" s="89">
        <v>2.4</v>
      </c>
      <c r="V26" s="71"/>
      <c r="W26" s="89">
        <v>2.4</v>
      </c>
      <c r="X26" s="47"/>
      <c r="Y26" s="47"/>
      <c r="Z26" s="47"/>
      <c r="AA26" s="71"/>
      <c r="AB26" s="3">
        <v>2.4</v>
      </c>
      <c r="AC26" s="72">
        <v>2.4</v>
      </c>
      <c r="AD26" s="47"/>
      <c r="AE26" s="71"/>
      <c r="AF26" s="4">
        <v>2.4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1.1000000000000001</v>
      </c>
      <c r="K28" s="71"/>
      <c r="L28" s="89">
        <v>1.1000000000000001</v>
      </c>
      <c r="M28" s="71"/>
      <c r="N28" s="89">
        <v>1.1000000000000001</v>
      </c>
      <c r="O28" s="71"/>
      <c r="P28" s="89">
        <v>1.1000000000000001</v>
      </c>
      <c r="Q28" s="47"/>
      <c r="R28" s="71"/>
      <c r="S28" s="89">
        <v>1.1000000000000001</v>
      </c>
      <c r="T28" s="71"/>
      <c r="U28" s="89">
        <v>0.6</v>
      </c>
      <c r="V28" s="71"/>
      <c r="W28" s="89">
        <v>0.6</v>
      </c>
      <c r="X28" s="47"/>
      <c r="Y28" s="47"/>
      <c r="Z28" s="47"/>
      <c r="AA28" s="71"/>
      <c r="AB28" s="3">
        <v>0.6</v>
      </c>
      <c r="AC28" s="72">
        <v>0.6</v>
      </c>
      <c r="AD28" s="47"/>
      <c r="AE28" s="71"/>
      <c r="AF28" s="4">
        <v>0.6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0.92300000000000004</v>
      </c>
      <c r="K31" s="71"/>
      <c r="L31" s="91">
        <v>0.92300000000000004</v>
      </c>
      <c r="M31" s="71"/>
      <c r="N31" s="91">
        <v>0.92300000000000004</v>
      </c>
      <c r="O31" s="71"/>
      <c r="P31" s="91">
        <v>0.92300000000000004</v>
      </c>
      <c r="Q31" s="47"/>
      <c r="R31" s="71"/>
      <c r="S31" s="91">
        <v>0.92300000000000004</v>
      </c>
      <c r="T31" s="71"/>
      <c r="U31" s="91">
        <v>0.97399999999999998</v>
      </c>
      <c r="V31" s="71"/>
      <c r="W31" s="91">
        <v>0.97399999999999998</v>
      </c>
      <c r="X31" s="47"/>
      <c r="Y31" s="47"/>
      <c r="Z31" s="47"/>
      <c r="AA31" s="71"/>
      <c r="AB31" s="7">
        <v>0.97399999999999998</v>
      </c>
      <c r="AC31" s="76">
        <v>0.97399999999999998</v>
      </c>
      <c r="AD31" s="47"/>
      <c r="AE31" s="71"/>
      <c r="AF31" s="8">
        <v>0.97399999999999998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v>
      </c>
      <c r="K33" s="71"/>
      <c r="L33" s="92">
        <v>1</v>
      </c>
      <c r="M33" s="71"/>
      <c r="N33" s="92">
        <v>1</v>
      </c>
      <c r="O33" s="71"/>
      <c r="P33" s="92">
        <v>1</v>
      </c>
      <c r="Q33" s="47"/>
      <c r="R33" s="71"/>
      <c r="S33" s="92">
        <v>1</v>
      </c>
      <c r="T33" s="71"/>
      <c r="U33" s="92">
        <v>0.5</v>
      </c>
      <c r="V33" s="71"/>
      <c r="W33" s="92">
        <v>0.5</v>
      </c>
      <c r="X33" s="47"/>
      <c r="Y33" s="47"/>
      <c r="Z33" s="47"/>
      <c r="AA33" s="71"/>
      <c r="AB33" s="9">
        <v>0.5</v>
      </c>
      <c r="AC33" s="78">
        <v>0.5</v>
      </c>
      <c r="AD33" s="47"/>
      <c r="AE33" s="71"/>
      <c r="AF33" s="10">
        <v>0.5</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1978</v>
      </c>
      <c r="K35" s="71"/>
      <c r="L35" s="90" t="s">
        <v>1978</v>
      </c>
      <c r="M35" s="71"/>
      <c r="N35" s="90" t="s">
        <v>1978</v>
      </c>
      <c r="O35" s="71"/>
      <c r="P35" s="90" t="s">
        <v>1978</v>
      </c>
      <c r="Q35" s="47"/>
      <c r="R35" s="71"/>
      <c r="S35" s="90" t="s">
        <v>1978</v>
      </c>
      <c r="T35" s="71"/>
      <c r="U35" s="90" t="s">
        <v>1978</v>
      </c>
      <c r="V35" s="71"/>
      <c r="W35" s="90" t="s">
        <v>1978</v>
      </c>
      <c r="X35" s="47"/>
      <c r="Y35" s="47"/>
      <c r="Z35" s="47"/>
      <c r="AA35" s="71"/>
      <c r="AB35" s="5" t="s">
        <v>1978</v>
      </c>
      <c r="AC35" s="75" t="s">
        <v>1978</v>
      </c>
      <c r="AD35" s="47"/>
      <c r="AE35" s="71"/>
      <c r="AF35" s="6" t="s">
        <v>1978</v>
      </c>
    </row>
    <row r="36" spans="5:32" ht="13.15" customHeight="1" x14ac:dyDescent="0.25">
      <c r="E36" s="73" t="s">
        <v>58</v>
      </c>
      <c r="F36" s="47"/>
      <c r="G36" s="47"/>
      <c r="H36" s="47"/>
      <c r="I36" s="74"/>
      <c r="J36" s="89">
        <v>1</v>
      </c>
      <c r="K36" s="71"/>
      <c r="L36" s="89">
        <v>1</v>
      </c>
      <c r="M36" s="71"/>
      <c r="N36" s="89">
        <v>1</v>
      </c>
      <c r="O36" s="71"/>
      <c r="P36" s="89">
        <v>1</v>
      </c>
      <c r="Q36" s="47"/>
      <c r="R36" s="71"/>
      <c r="S36" s="89">
        <v>1</v>
      </c>
      <c r="T36" s="71"/>
      <c r="U36" s="89">
        <v>0.5</v>
      </c>
      <c r="V36" s="71"/>
      <c r="W36" s="89">
        <v>0.5</v>
      </c>
      <c r="X36" s="47"/>
      <c r="Y36" s="47"/>
      <c r="Z36" s="47"/>
      <c r="AA36" s="71"/>
      <c r="AB36" s="3">
        <v>0.5</v>
      </c>
      <c r="AC36" s="72">
        <v>0.5</v>
      </c>
      <c r="AD36" s="47"/>
      <c r="AE36" s="71"/>
      <c r="AF36" s="4">
        <v>0.5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1.2</v>
      </c>
      <c r="K40" s="71"/>
      <c r="L40" s="89">
        <v>1.2</v>
      </c>
      <c r="M40" s="71"/>
      <c r="N40" s="89">
        <v>1.2</v>
      </c>
      <c r="O40" s="71"/>
      <c r="P40" s="89">
        <v>1.2</v>
      </c>
      <c r="Q40" s="47"/>
      <c r="R40" s="71"/>
      <c r="S40" s="89">
        <v>1.2</v>
      </c>
      <c r="T40" s="71"/>
      <c r="U40" s="89">
        <v>1.2</v>
      </c>
      <c r="V40" s="71"/>
      <c r="W40" s="89">
        <v>1.2</v>
      </c>
      <c r="X40" s="47"/>
      <c r="Y40" s="47"/>
      <c r="Z40" s="47"/>
      <c r="AA40" s="71"/>
      <c r="AB40" s="3">
        <v>1.2</v>
      </c>
      <c r="AC40" s="72">
        <v>1.2</v>
      </c>
      <c r="AD40" s="47"/>
      <c r="AE40" s="71"/>
      <c r="AF40" s="4">
        <v>1.2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LRC7HqNZKrdgTgETiHmLnAajsQ/oUTf7kvJKVHFKNENiF+r8JsE8RypTsoddsRQr6Pvc3ML1NkSsjWHLwlq9A==" saltValue="P6YHs8Z10J2LVF+OTOFF+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E45230F-27AD-47CB-9F5E-8EBC6CFE999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ROWO - Roo Works (33/11kV)</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1979</v>
      </c>
      <c r="J3" s="49"/>
      <c r="K3" s="49"/>
      <c r="L3" s="49"/>
      <c r="M3" s="49"/>
      <c r="N3" s="49"/>
      <c r="O3" s="49"/>
      <c r="P3" s="49"/>
      <c r="Q3" s="49"/>
      <c r="R3" s="49"/>
      <c r="S3" s="49"/>
      <c r="V3" s="51" t="s">
        <v>922</v>
      </c>
      <c r="W3" s="49"/>
      <c r="Y3" s="52" t="s">
        <v>1170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1980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1981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1982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48.7</v>
      </c>
      <c r="K26" s="71"/>
      <c r="L26" s="89">
        <v>48.7</v>
      </c>
      <c r="M26" s="71"/>
      <c r="N26" s="89">
        <v>48.7</v>
      </c>
      <c r="O26" s="71"/>
      <c r="P26" s="89">
        <v>48.7</v>
      </c>
      <c r="Q26" s="47"/>
      <c r="R26" s="71"/>
      <c r="S26" s="89">
        <v>48.7</v>
      </c>
      <c r="T26" s="71"/>
      <c r="U26" s="89">
        <v>55.9</v>
      </c>
      <c r="V26" s="71"/>
      <c r="W26" s="89">
        <v>55.9</v>
      </c>
      <c r="X26" s="47"/>
      <c r="Y26" s="47"/>
      <c r="Z26" s="47"/>
      <c r="AA26" s="71"/>
      <c r="AB26" s="3">
        <v>55.9</v>
      </c>
      <c r="AC26" s="72">
        <v>55.9</v>
      </c>
      <c r="AD26" s="47"/>
      <c r="AE26" s="71"/>
      <c r="AF26" s="4">
        <v>55.9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13.1</v>
      </c>
      <c r="K28" s="71"/>
      <c r="L28" s="89">
        <v>13.2</v>
      </c>
      <c r="M28" s="71"/>
      <c r="N28" s="89">
        <v>13.3</v>
      </c>
      <c r="O28" s="71"/>
      <c r="P28" s="89">
        <v>13.4</v>
      </c>
      <c r="Q28" s="47"/>
      <c r="R28" s="71"/>
      <c r="S28" s="89">
        <v>13.4</v>
      </c>
      <c r="T28" s="71"/>
      <c r="U28" s="89">
        <v>9.1999999999999993</v>
      </c>
      <c r="V28" s="71"/>
      <c r="W28" s="89">
        <v>9.1</v>
      </c>
      <c r="X28" s="47"/>
      <c r="Y28" s="47"/>
      <c r="Z28" s="47"/>
      <c r="AA28" s="71"/>
      <c r="AB28" s="3">
        <v>9.1</v>
      </c>
      <c r="AC28" s="72">
        <v>9.1999999999999993</v>
      </c>
      <c r="AD28" s="47"/>
      <c r="AE28" s="71"/>
      <c r="AF28" s="4">
        <v>9.3000000000000007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0.94399999999999995</v>
      </c>
      <c r="K31" s="71"/>
      <c r="L31" s="91">
        <v>0.94399999999999995</v>
      </c>
      <c r="M31" s="71"/>
      <c r="N31" s="91">
        <v>0.94399999999999995</v>
      </c>
      <c r="O31" s="71"/>
      <c r="P31" s="91">
        <v>0.94399999999999995</v>
      </c>
      <c r="Q31" s="47"/>
      <c r="R31" s="71"/>
      <c r="S31" s="91">
        <v>0.94399999999999995</v>
      </c>
      <c r="T31" s="71"/>
      <c r="U31" s="91">
        <v>0.96499999999999997</v>
      </c>
      <c r="V31" s="71"/>
      <c r="W31" s="91">
        <v>0.96499999999999997</v>
      </c>
      <c r="X31" s="47"/>
      <c r="Y31" s="47"/>
      <c r="Z31" s="47"/>
      <c r="AA31" s="71"/>
      <c r="AB31" s="7">
        <v>0.96499999999999997</v>
      </c>
      <c r="AC31" s="76">
        <v>0.96499999999999997</v>
      </c>
      <c r="AD31" s="47"/>
      <c r="AE31" s="71"/>
      <c r="AF31" s="8">
        <v>0.96499999999999997</v>
      </c>
    </row>
    <row r="32" spans="4:32" ht="13.15" customHeight="1" x14ac:dyDescent="0.25">
      <c r="E32" s="73" t="s">
        <v>42</v>
      </c>
      <c r="F32" s="47"/>
      <c r="G32" s="47"/>
      <c r="H32" s="47"/>
      <c r="I32" s="74"/>
      <c r="J32" s="89">
        <v>27.6</v>
      </c>
      <c r="K32" s="71"/>
      <c r="L32" s="89">
        <v>27.6</v>
      </c>
      <c r="M32" s="71"/>
      <c r="N32" s="89">
        <v>27.6</v>
      </c>
      <c r="O32" s="71"/>
      <c r="P32" s="89">
        <v>27.6</v>
      </c>
      <c r="Q32" s="47"/>
      <c r="R32" s="71"/>
      <c r="S32" s="89">
        <v>27.6</v>
      </c>
      <c r="T32" s="71"/>
      <c r="U32" s="89">
        <v>29.9</v>
      </c>
      <c r="V32" s="71"/>
      <c r="W32" s="89">
        <v>29.9</v>
      </c>
      <c r="X32" s="47"/>
      <c r="Y32" s="47"/>
      <c r="Z32" s="47"/>
      <c r="AA32" s="71"/>
      <c r="AB32" s="3">
        <v>29.9</v>
      </c>
      <c r="AC32" s="72">
        <v>29.9</v>
      </c>
      <c r="AD32" s="47"/>
      <c r="AE32" s="71"/>
      <c r="AF32" s="4">
        <v>29.9</v>
      </c>
    </row>
    <row r="33" spans="5:32" ht="13.15" customHeight="1" x14ac:dyDescent="0.25">
      <c r="E33" s="77" t="s">
        <v>46</v>
      </c>
      <c r="F33" s="47"/>
      <c r="G33" s="47"/>
      <c r="H33" s="47"/>
      <c r="I33" s="74"/>
      <c r="J33" s="92">
        <v>12.1</v>
      </c>
      <c r="K33" s="71"/>
      <c r="L33" s="92">
        <v>12.1</v>
      </c>
      <c r="M33" s="71"/>
      <c r="N33" s="92">
        <v>12.2</v>
      </c>
      <c r="O33" s="71"/>
      <c r="P33" s="92">
        <v>12.3</v>
      </c>
      <c r="Q33" s="47"/>
      <c r="R33" s="71"/>
      <c r="S33" s="92">
        <v>12.3</v>
      </c>
      <c r="T33" s="71"/>
      <c r="U33" s="92">
        <v>8.6</v>
      </c>
      <c r="V33" s="71"/>
      <c r="W33" s="92">
        <v>8.5</v>
      </c>
      <c r="X33" s="47"/>
      <c r="Y33" s="47"/>
      <c r="Z33" s="47"/>
      <c r="AA33" s="71"/>
      <c r="AB33" s="9">
        <v>8.5</v>
      </c>
      <c r="AC33" s="78">
        <v>8.6</v>
      </c>
      <c r="AD33" s="47"/>
      <c r="AE33" s="71"/>
      <c r="AF33" s="10">
        <v>8.6999999999999993</v>
      </c>
    </row>
    <row r="34" spans="5:32" ht="20.25" customHeight="1" x14ac:dyDescent="0.25">
      <c r="E34" s="73" t="s">
        <v>940</v>
      </c>
      <c r="F34" s="47"/>
      <c r="G34" s="47"/>
      <c r="H34" s="47"/>
      <c r="I34" s="74"/>
      <c r="J34" s="90">
        <v>0.6</v>
      </c>
      <c r="K34" s="71"/>
      <c r="L34" s="90">
        <v>0.6</v>
      </c>
      <c r="M34" s="71"/>
      <c r="N34" s="90">
        <v>0.6</v>
      </c>
      <c r="O34" s="71"/>
      <c r="P34" s="90">
        <v>0.6</v>
      </c>
      <c r="Q34" s="47"/>
      <c r="R34" s="71"/>
      <c r="S34" s="90">
        <v>0.6</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1341</v>
      </c>
      <c r="K35" s="71"/>
      <c r="L35" s="90" t="s">
        <v>1341</v>
      </c>
      <c r="M35" s="71"/>
      <c r="N35" s="90" t="s">
        <v>1341</v>
      </c>
      <c r="O35" s="71"/>
      <c r="P35" s="90" t="s">
        <v>1341</v>
      </c>
      <c r="Q35" s="47"/>
      <c r="R35" s="71"/>
      <c r="S35" s="90" t="s">
        <v>1341</v>
      </c>
      <c r="T35" s="71"/>
      <c r="U35" s="90" t="s">
        <v>1341</v>
      </c>
      <c r="V35" s="71"/>
      <c r="W35" s="90" t="s">
        <v>1341</v>
      </c>
      <c r="X35" s="47"/>
      <c r="Y35" s="47"/>
      <c r="Z35" s="47"/>
      <c r="AA35" s="71"/>
      <c r="AB35" s="5" t="s">
        <v>1341</v>
      </c>
      <c r="AC35" s="75" t="s">
        <v>1341</v>
      </c>
      <c r="AD35" s="47"/>
      <c r="AE35" s="71"/>
      <c r="AF35" s="6" t="s">
        <v>1341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SJlw8XTt88RsC1RYFccWqQfsMLQZ4fRfov81njXxBOkf7TVOo9WE5NXllW61gNeOq443D7kMz2iMZtoGW9yAyg==" saltValue="FOpt7h2jdGa4OjJlH7eGb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60D33EF-7FD5-4469-9FAC-14687158B8D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SAGE - St. George (66/33kV)</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1983</v>
      </c>
      <c r="J3" s="49"/>
      <c r="K3" s="49"/>
      <c r="L3" s="49"/>
      <c r="M3" s="49"/>
      <c r="N3" s="49"/>
      <c r="O3" s="49"/>
      <c r="P3" s="49"/>
      <c r="Q3" s="49"/>
      <c r="R3" s="49"/>
      <c r="S3" s="49"/>
      <c r="V3" s="51" t="s">
        <v>922</v>
      </c>
      <c r="W3" s="49"/>
      <c r="Y3" s="52" t="s">
        <v>1974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957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1984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1985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6.6</v>
      </c>
      <c r="K26" s="71"/>
      <c r="L26" s="89">
        <v>6.6</v>
      </c>
      <c r="M26" s="71"/>
      <c r="N26" s="89">
        <v>6.6</v>
      </c>
      <c r="O26" s="71"/>
      <c r="P26" s="89">
        <v>6.6</v>
      </c>
      <c r="Q26" s="47"/>
      <c r="R26" s="71"/>
      <c r="S26" s="89">
        <v>6.6</v>
      </c>
      <c r="T26" s="71"/>
      <c r="U26" s="89">
        <v>6.6</v>
      </c>
      <c r="V26" s="71"/>
      <c r="W26" s="89">
        <v>6.6</v>
      </c>
      <c r="X26" s="47"/>
      <c r="Y26" s="47"/>
      <c r="Z26" s="47"/>
      <c r="AA26" s="71"/>
      <c r="AB26" s="3">
        <v>6.6</v>
      </c>
      <c r="AC26" s="72">
        <v>6.6</v>
      </c>
      <c r="AD26" s="47"/>
      <c r="AE26" s="71"/>
      <c r="AF26" s="4">
        <v>6.6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5.7</v>
      </c>
      <c r="K28" s="71"/>
      <c r="L28" s="89">
        <v>5.6</v>
      </c>
      <c r="M28" s="71"/>
      <c r="N28" s="89">
        <v>5.7</v>
      </c>
      <c r="O28" s="71"/>
      <c r="P28" s="89">
        <v>5.7</v>
      </c>
      <c r="Q28" s="47"/>
      <c r="R28" s="71"/>
      <c r="S28" s="89">
        <v>5.6</v>
      </c>
      <c r="T28" s="71"/>
      <c r="U28" s="89">
        <v>4.0999999999999996</v>
      </c>
      <c r="V28" s="71"/>
      <c r="W28" s="89">
        <v>4.0999999999999996</v>
      </c>
      <c r="X28" s="47"/>
      <c r="Y28" s="47"/>
      <c r="Z28" s="47"/>
      <c r="AA28" s="71"/>
      <c r="AB28" s="3">
        <v>4</v>
      </c>
      <c r="AC28" s="72">
        <v>4.0999999999999996</v>
      </c>
      <c r="AD28" s="47"/>
      <c r="AE28" s="71"/>
      <c r="AF28" s="4">
        <v>4.0999999999999996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0.96199999999999997</v>
      </c>
      <c r="K31" s="71"/>
      <c r="L31" s="91">
        <v>0.95899999999999996</v>
      </c>
      <c r="M31" s="71"/>
      <c r="N31" s="91">
        <v>0.95899999999999996</v>
      </c>
      <c r="O31" s="71"/>
      <c r="P31" s="91">
        <v>0.95899999999999996</v>
      </c>
      <c r="Q31" s="47"/>
      <c r="R31" s="71"/>
      <c r="S31" s="91">
        <v>0.95899999999999996</v>
      </c>
      <c r="T31" s="71"/>
      <c r="U31" s="91">
        <v>0.97099999999999997</v>
      </c>
      <c r="V31" s="71"/>
      <c r="W31" s="91">
        <v>0.96899999999999997</v>
      </c>
      <c r="X31" s="47"/>
      <c r="Y31" s="47"/>
      <c r="Z31" s="47"/>
      <c r="AA31" s="71"/>
      <c r="AB31" s="7">
        <v>0.96899999999999997</v>
      </c>
      <c r="AC31" s="76">
        <v>0.96899999999999997</v>
      </c>
      <c r="AD31" s="47"/>
      <c r="AE31" s="71"/>
      <c r="AF31" s="8">
        <v>0.96899999999999997</v>
      </c>
    </row>
    <row r="32" spans="4:32" ht="13.15" customHeight="1" x14ac:dyDescent="0.25">
      <c r="E32" s="73" t="s">
        <v>42</v>
      </c>
      <c r="F32" s="47"/>
      <c r="G32" s="47"/>
      <c r="H32" s="47"/>
      <c r="I32" s="74"/>
      <c r="J32" s="89">
        <v>3.5</v>
      </c>
      <c r="K32" s="71"/>
      <c r="L32" s="89">
        <v>3.5</v>
      </c>
      <c r="M32" s="71"/>
      <c r="N32" s="89">
        <v>3.5</v>
      </c>
      <c r="O32" s="71"/>
      <c r="P32" s="89">
        <v>3.5</v>
      </c>
      <c r="Q32" s="47"/>
      <c r="R32" s="71"/>
      <c r="S32" s="89">
        <v>3.5</v>
      </c>
      <c r="T32" s="71"/>
      <c r="U32" s="89">
        <v>3.6</v>
      </c>
      <c r="V32" s="71"/>
      <c r="W32" s="89">
        <v>3.6</v>
      </c>
      <c r="X32" s="47"/>
      <c r="Y32" s="47"/>
      <c r="Z32" s="47"/>
      <c r="AA32" s="71"/>
      <c r="AB32" s="3">
        <v>3.6</v>
      </c>
      <c r="AC32" s="72">
        <v>3.6</v>
      </c>
      <c r="AD32" s="47"/>
      <c r="AE32" s="71"/>
      <c r="AF32" s="4">
        <v>3.6</v>
      </c>
    </row>
    <row r="33" spans="5:32" ht="13.15" customHeight="1" x14ac:dyDescent="0.25">
      <c r="E33" s="77" t="s">
        <v>46</v>
      </c>
      <c r="F33" s="47"/>
      <c r="G33" s="47"/>
      <c r="H33" s="47"/>
      <c r="I33" s="74"/>
      <c r="J33" s="92">
        <v>5.3</v>
      </c>
      <c r="K33" s="71"/>
      <c r="L33" s="92">
        <v>5.2</v>
      </c>
      <c r="M33" s="71"/>
      <c r="N33" s="92">
        <v>5.2</v>
      </c>
      <c r="O33" s="71"/>
      <c r="P33" s="92">
        <v>5.2</v>
      </c>
      <c r="Q33" s="47"/>
      <c r="R33" s="71"/>
      <c r="S33" s="92">
        <v>5.2</v>
      </c>
      <c r="T33" s="71"/>
      <c r="U33" s="92">
        <v>3.9</v>
      </c>
      <c r="V33" s="71"/>
      <c r="W33" s="92">
        <v>3.8</v>
      </c>
      <c r="X33" s="47"/>
      <c r="Y33" s="47"/>
      <c r="Z33" s="47"/>
      <c r="AA33" s="71"/>
      <c r="AB33" s="9">
        <v>3.8</v>
      </c>
      <c r="AC33" s="78">
        <v>3.8</v>
      </c>
      <c r="AD33" s="47"/>
      <c r="AE33" s="71"/>
      <c r="AF33" s="10">
        <v>3.8</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966</v>
      </c>
      <c r="K35" s="71"/>
      <c r="L35" s="90" t="s">
        <v>966</v>
      </c>
      <c r="M35" s="71"/>
      <c r="N35" s="90" t="s">
        <v>966</v>
      </c>
      <c r="O35" s="71"/>
      <c r="P35" s="90" t="s">
        <v>966</v>
      </c>
      <c r="Q35" s="47"/>
      <c r="R35" s="71"/>
      <c r="S35" s="90" t="s">
        <v>966</v>
      </c>
      <c r="T35" s="71"/>
      <c r="U35" s="90" t="s">
        <v>966</v>
      </c>
      <c r="V35" s="71"/>
      <c r="W35" s="90" t="s">
        <v>966</v>
      </c>
      <c r="X35" s="47"/>
      <c r="Y35" s="47"/>
      <c r="Z35" s="47"/>
      <c r="AA35" s="71"/>
      <c r="AB35" s="5" t="s">
        <v>966</v>
      </c>
      <c r="AC35" s="75" t="s">
        <v>966</v>
      </c>
      <c r="AD35" s="47"/>
      <c r="AE35" s="71"/>
      <c r="AF35" s="6" t="s">
        <v>966</v>
      </c>
    </row>
    <row r="36" spans="5:32" ht="13.15" customHeight="1" x14ac:dyDescent="0.25">
      <c r="E36" s="73" t="s">
        <v>58</v>
      </c>
      <c r="F36" s="47"/>
      <c r="G36" s="47"/>
      <c r="H36" s="47"/>
      <c r="I36" s="74"/>
      <c r="J36" s="89">
        <v>1.8</v>
      </c>
      <c r="K36" s="71"/>
      <c r="L36" s="89">
        <v>1.7</v>
      </c>
      <c r="M36" s="71"/>
      <c r="N36" s="89">
        <v>1.7</v>
      </c>
      <c r="O36" s="71"/>
      <c r="P36" s="89">
        <v>1.7</v>
      </c>
      <c r="Q36" s="47"/>
      <c r="R36" s="71"/>
      <c r="S36" s="89">
        <v>1.7</v>
      </c>
      <c r="T36" s="71"/>
      <c r="U36" s="89">
        <v>0.3</v>
      </c>
      <c r="V36" s="71"/>
      <c r="W36" s="89">
        <v>0.2</v>
      </c>
      <c r="X36" s="47"/>
      <c r="Y36" s="47"/>
      <c r="Z36" s="47"/>
      <c r="AA36" s="71"/>
      <c r="AB36" s="3">
        <v>0.2</v>
      </c>
      <c r="AC36" s="72">
        <v>0.2</v>
      </c>
      <c r="AD36" s="47"/>
      <c r="AE36" s="71"/>
      <c r="AF36" s="4">
        <v>0.2</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0.8</v>
      </c>
      <c r="K39" s="71"/>
      <c r="L39" s="89">
        <v>0.8</v>
      </c>
      <c r="M39" s="71"/>
      <c r="N39" s="89">
        <v>0.8</v>
      </c>
      <c r="O39" s="71"/>
      <c r="P39" s="89">
        <v>0.8</v>
      </c>
      <c r="Q39" s="47"/>
      <c r="R39" s="71"/>
      <c r="S39" s="89">
        <v>0.8</v>
      </c>
      <c r="T39" s="71"/>
      <c r="U39" s="89">
        <v>0.8</v>
      </c>
      <c r="V39" s="71"/>
      <c r="W39" s="89">
        <v>0.8</v>
      </c>
      <c r="X39" s="47"/>
      <c r="Y39" s="47"/>
      <c r="Z39" s="47"/>
      <c r="AA39" s="71"/>
      <c r="AB39" s="3">
        <v>0.8</v>
      </c>
      <c r="AC39" s="72">
        <v>0.8</v>
      </c>
      <c r="AD39" s="47"/>
      <c r="AE39" s="71"/>
      <c r="AF39" s="4">
        <v>0.8</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91JKVryv7e6gjITu9OL2NBL8vImym4CP2nGANgX6jL3K90b328dqbtEFDGxqeV4OnYBkGp3RRzbi/zEV17Vjg==" saltValue="Anha3R9y628bcZbPJP2BM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BE016E7-3FAA-41BC-A46E-8F94DBBAA97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SAGT - St. George Town (33/11kV)</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dimension ref="A1:AJ51"/>
  <sheetViews>
    <sheetView showGridLines="0" topLeftCell="A31"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1986</v>
      </c>
      <c r="J3" s="49"/>
      <c r="K3" s="49"/>
      <c r="L3" s="49"/>
      <c r="M3" s="49"/>
      <c r="N3" s="49"/>
      <c r="O3" s="49"/>
      <c r="P3" s="49"/>
      <c r="Q3" s="49"/>
      <c r="R3" s="49"/>
      <c r="S3" s="49"/>
      <c r="V3" s="51" t="s">
        <v>922</v>
      </c>
      <c r="W3" s="49"/>
      <c r="Y3" s="52" t="s">
        <v>996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1987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1988</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1989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1990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24</v>
      </c>
      <c r="K26" s="71"/>
      <c r="L26" s="89">
        <v>24</v>
      </c>
      <c r="M26" s="71"/>
      <c r="N26" s="89">
        <v>24</v>
      </c>
      <c r="O26" s="71"/>
      <c r="P26" s="89">
        <v>24</v>
      </c>
      <c r="Q26" s="47"/>
      <c r="R26" s="71"/>
      <c r="S26" s="89">
        <v>24</v>
      </c>
      <c r="T26" s="71"/>
      <c r="U26" s="89">
        <v>26.8</v>
      </c>
      <c r="V26" s="71"/>
      <c r="W26" s="89">
        <v>26.8</v>
      </c>
      <c r="X26" s="47"/>
      <c r="Y26" s="47"/>
      <c r="Z26" s="47"/>
      <c r="AA26" s="71"/>
      <c r="AB26" s="3">
        <v>26.8</v>
      </c>
      <c r="AC26" s="72">
        <v>26.8</v>
      </c>
      <c r="AD26" s="47"/>
      <c r="AE26" s="71"/>
      <c r="AF26" s="4">
        <v>26.8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18</v>
      </c>
      <c r="K28" s="71"/>
      <c r="L28" s="89">
        <v>18.2</v>
      </c>
      <c r="M28" s="71"/>
      <c r="N28" s="89">
        <v>18.5</v>
      </c>
      <c r="O28" s="71"/>
      <c r="P28" s="89">
        <v>18.8</v>
      </c>
      <c r="Q28" s="47"/>
      <c r="R28" s="71"/>
      <c r="S28" s="89">
        <v>19.100000000000001</v>
      </c>
      <c r="T28" s="71"/>
      <c r="U28" s="89">
        <v>11.7</v>
      </c>
      <c r="V28" s="71"/>
      <c r="W28" s="89">
        <v>11.8</v>
      </c>
      <c r="X28" s="47"/>
      <c r="Y28" s="47"/>
      <c r="Z28" s="47"/>
      <c r="AA28" s="71"/>
      <c r="AB28" s="3">
        <v>11.9</v>
      </c>
      <c r="AC28" s="72">
        <v>12.1</v>
      </c>
      <c r="AD28" s="47"/>
      <c r="AE28" s="71"/>
      <c r="AF28" s="4">
        <v>12.3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0.96599999999999997</v>
      </c>
      <c r="K31" s="71"/>
      <c r="L31" s="91">
        <v>0.96599999999999997</v>
      </c>
      <c r="M31" s="71"/>
      <c r="N31" s="91">
        <v>0.96599999999999997</v>
      </c>
      <c r="O31" s="71"/>
      <c r="P31" s="91">
        <v>0.96599999999999997</v>
      </c>
      <c r="Q31" s="47"/>
      <c r="R31" s="71"/>
      <c r="S31" s="91">
        <v>0.96599999999999997</v>
      </c>
      <c r="T31" s="71"/>
      <c r="U31" s="91">
        <v>0.98299999999999998</v>
      </c>
      <c r="V31" s="71"/>
      <c r="W31" s="91">
        <v>0.98299999999999998</v>
      </c>
      <c r="X31" s="47"/>
      <c r="Y31" s="47"/>
      <c r="Z31" s="47"/>
      <c r="AA31" s="71"/>
      <c r="AB31" s="7">
        <v>0.98299999999999998</v>
      </c>
      <c r="AC31" s="76">
        <v>0.98299999999999998</v>
      </c>
      <c r="AD31" s="47"/>
      <c r="AE31" s="71"/>
      <c r="AF31" s="8">
        <v>0.98299999999999998</v>
      </c>
    </row>
    <row r="32" spans="4:32" ht="13.15" customHeight="1" x14ac:dyDescent="0.25">
      <c r="E32" s="73" t="s">
        <v>42</v>
      </c>
      <c r="F32" s="47"/>
      <c r="G32" s="47"/>
      <c r="H32" s="47"/>
      <c r="I32" s="74"/>
      <c r="J32" s="89">
        <v>13.7</v>
      </c>
      <c r="K32" s="71"/>
      <c r="L32" s="89">
        <v>13.7</v>
      </c>
      <c r="M32" s="71"/>
      <c r="N32" s="89">
        <v>13.7</v>
      </c>
      <c r="O32" s="71"/>
      <c r="P32" s="89">
        <v>13.7</v>
      </c>
      <c r="Q32" s="47"/>
      <c r="R32" s="71"/>
      <c r="S32" s="89">
        <v>13.7</v>
      </c>
      <c r="T32" s="71"/>
      <c r="U32" s="89">
        <v>14.9</v>
      </c>
      <c r="V32" s="71"/>
      <c r="W32" s="89">
        <v>14.9</v>
      </c>
      <c r="X32" s="47"/>
      <c r="Y32" s="47"/>
      <c r="Z32" s="47"/>
      <c r="AA32" s="71"/>
      <c r="AB32" s="3">
        <v>14.9</v>
      </c>
      <c r="AC32" s="72">
        <v>14.9</v>
      </c>
      <c r="AD32" s="47"/>
      <c r="AE32" s="71"/>
      <c r="AF32" s="4">
        <v>14.9</v>
      </c>
    </row>
    <row r="33" spans="5:32" ht="13.15" customHeight="1" x14ac:dyDescent="0.25">
      <c r="E33" s="77" t="s">
        <v>46</v>
      </c>
      <c r="F33" s="47"/>
      <c r="G33" s="47"/>
      <c r="H33" s="47"/>
      <c r="I33" s="74"/>
      <c r="J33" s="92">
        <v>16</v>
      </c>
      <c r="K33" s="71"/>
      <c r="L33" s="92">
        <v>16.100000000000001</v>
      </c>
      <c r="M33" s="71"/>
      <c r="N33" s="92">
        <v>16.399999999999999</v>
      </c>
      <c r="O33" s="71"/>
      <c r="P33" s="92">
        <v>16.600000000000001</v>
      </c>
      <c r="Q33" s="47"/>
      <c r="R33" s="71"/>
      <c r="S33" s="92">
        <v>16.899999999999999</v>
      </c>
      <c r="T33" s="71"/>
      <c r="U33" s="92">
        <v>11.4</v>
      </c>
      <c r="V33" s="71"/>
      <c r="W33" s="92">
        <v>11.5</v>
      </c>
      <c r="X33" s="47"/>
      <c r="Y33" s="47"/>
      <c r="Z33" s="47"/>
      <c r="AA33" s="71"/>
      <c r="AB33" s="9">
        <v>11.6</v>
      </c>
      <c r="AC33" s="78">
        <v>11.8</v>
      </c>
      <c r="AD33" s="47"/>
      <c r="AE33" s="71"/>
      <c r="AF33" s="10">
        <v>12</v>
      </c>
    </row>
    <row r="34" spans="5:32" ht="20.25" customHeight="1" x14ac:dyDescent="0.25">
      <c r="E34" s="73" t="s">
        <v>940</v>
      </c>
      <c r="F34" s="47"/>
      <c r="G34" s="47"/>
      <c r="H34" s="47"/>
      <c r="I34" s="74"/>
      <c r="J34" s="90">
        <v>0.8</v>
      </c>
      <c r="K34" s="71"/>
      <c r="L34" s="90">
        <v>0.8</v>
      </c>
      <c r="M34" s="71"/>
      <c r="N34" s="90">
        <v>0.8</v>
      </c>
      <c r="O34" s="71"/>
      <c r="P34" s="90">
        <v>0.8</v>
      </c>
      <c r="Q34" s="47"/>
      <c r="R34" s="71"/>
      <c r="S34" s="90">
        <v>0.8</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1139</v>
      </c>
      <c r="K35" s="71"/>
      <c r="L35" s="90" t="s">
        <v>1139</v>
      </c>
      <c r="M35" s="71"/>
      <c r="N35" s="90" t="s">
        <v>1139</v>
      </c>
      <c r="O35" s="71"/>
      <c r="P35" s="90" t="s">
        <v>1139</v>
      </c>
      <c r="Q35" s="47"/>
      <c r="R35" s="71"/>
      <c r="S35" s="90" t="s">
        <v>1139</v>
      </c>
      <c r="T35" s="71"/>
      <c r="U35" s="90" t="s">
        <v>1139</v>
      </c>
      <c r="V35" s="71"/>
      <c r="W35" s="90" t="s">
        <v>1139</v>
      </c>
      <c r="X35" s="47"/>
      <c r="Y35" s="47"/>
      <c r="Z35" s="47"/>
      <c r="AA35" s="71"/>
      <c r="AB35" s="5" t="s">
        <v>1139</v>
      </c>
      <c r="AC35" s="75" t="s">
        <v>1139</v>
      </c>
      <c r="AD35" s="47"/>
      <c r="AE35" s="71"/>
      <c r="AF35" s="6" t="s">
        <v>1139</v>
      </c>
    </row>
    <row r="36" spans="5:32" ht="13.15" customHeight="1" x14ac:dyDescent="0.25">
      <c r="E36" s="73" t="s">
        <v>58</v>
      </c>
      <c r="F36" s="47"/>
      <c r="G36" s="47"/>
      <c r="H36" s="47"/>
      <c r="I36" s="74"/>
      <c r="J36" s="89">
        <v>2.2999999999999998</v>
      </c>
      <c r="K36" s="71"/>
      <c r="L36" s="89">
        <v>2.4</v>
      </c>
      <c r="M36" s="71"/>
      <c r="N36" s="89">
        <v>2.7</v>
      </c>
      <c r="O36" s="71"/>
      <c r="P36" s="89">
        <v>2.9</v>
      </c>
      <c r="Q36" s="47"/>
      <c r="R36" s="71"/>
      <c r="S36" s="89">
        <v>3.2</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1.2</v>
      </c>
      <c r="K39" s="71"/>
      <c r="L39" s="89">
        <v>1.2</v>
      </c>
      <c r="M39" s="71"/>
      <c r="N39" s="89">
        <v>1.2</v>
      </c>
      <c r="O39" s="71"/>
      <c r="P39" s="89">
        <v>1.2</v>
      </c>
      <c r="Q39" s="47"/>
      <c r="R39" s="71"/>
      <c r="S39" s="89">
        <v>1.2</v>
      </c>
      <c r="T39" s="71"/>
      <c r="U39" s="89">
        <v>1.2</v>
      </c>
      <c r="V39" s="71"/>
      <c r="W39" s="89">
        <v>1.2</v>
      </c>
      <c r="X39" s="47"/>
      <c r="Y39" s="47"/>
      <c r="Z39" s="47"/>
      <c r="AA39" s="71"/>
      <c r="AB39" s="3">
        <v>1.2</v>
      </c>
      <c r="AC39" s="72">
        <v>1.2</v>
      </c>
      <c r="AD39" s="47"/>
      <c r="AE39" s="71"/>
      <c r="AF39" s="4">
        <v>1.2</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89"/>
      <c r="K43" s="71"/>
      <c r="L43" s="89"/>
      <c r="M43" s="71"/>
      <c r="N43" s="89"/>
      <c r="O43" s="71"/>
      <c r="P43" s="89"/>
      <c r="Q43" s="47"/>
      <c r="R43" s="71"/>
      <c r="S43" s="89"/>
      <c r="T43" s="71"/>
      <c r="U43" s="90"/>
      <c r="V43" s="71"/>
      <c r="W43" s="90"/>
      <c r="X43" s="47"/>
      <c r="Y43" s="47"/>
      <c r="Z43" s="47"/>
      <c r="AA43" s="71"/>
      <c r="AB43" s="5"/>
      <c r="AC43" s="75"/>
      <c r="AD43" s="47"/>
      <c r="AE43" s="71"/>
      <c r="AF43" s="6"/>
    </row>
    <row r="44" spans="5:32" x14ac:dyDescent="0.25">
      <c r="E44" s="73" t="s">
        <v>89</v>
      </c>
      <c r="F44" s="47"/>
      <c r="G44" s="47"/>
      <c r="H44" s="47"/>
      <c r="I44" s="74"/>
      <c r="J44" s="89"/>
      <c r="K44" s="71"/>
      <c r="L44" s="89"/>
      <c r="M44" s="71"/>
      <c r="N44" s="89"/>
      <c r="O44" s="71"/>
      <c r="P44" s="89"/>
      <c r="Q44" s="47"/>
      <c r="R44" s="71"/>
      <c r="S44" s="89"/>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95"/>
      <c r="L46" s="93" t="s">
        <v>944</v>
      </c>
      <c r="M46" s="95"/>
      <c r="N46" s="93" t="s">
        <v>944</v>
      </c>
      <c r="O46" s="95"/>
      <c r="P46" s="93" t="s">
        <v>944</v>
      </c>
      <c r="Q46" s="98"/>
      <c r="R46" s="95"/>
      <c r="S46" s="93" t="s">
        <v>944</v>
      </c>
      <c r="T46" s="95"/>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VvlV7ZfnE+5JtbOwK3/SRWNOsVbdbgi5De9jPA7HhJZrXdVwRDLcv+iOwFi5Qw/hyEdy1p9JhFOFUAgBnB2PQ==" saltValue="FYKi2f0uYGyL4SHi6zfY8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D3B6BC1-B925-40B2-A598-9CD51E3F064C}"/>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SARI - Sarina (33/11kV)</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1991</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1992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1993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1994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5.0999999999999996</v>
      </c>
      <c r="K26" s="71"/>
      <c r="L26" s="89">
        <v>5.0999999999999996</v>
      </c>
      <c r="M26" s="71"/>
      <c r="N26" s="89">
        <v>5.0999999999999996</v>
      </c>
      <c r="O26" s="71"/>
      <c r="P26" s="89">
        <v>5.0999999999999996</v>
      </c>
      <c r="Q26" s="47"/>
      <c r="R26" s="71"/>
      <c r="S26" s="89">
        <v>5.0999999999999996</v>
      </c>
      <c r="T26" s="71"/>
      <c r="U26" s="89">
        <v>5.4</v>
      </c>
      <c r="V26" s="71"/>
      <c r="W26" s="89">
        <v>5.4</v>
      </c>
      <c r="X26" s="47"/>
      <c r="Y26" s="47"/>
      <c r="Z26" s="47"/>
      <c r="AA26" s="71"/>
      <c r="AB26" s="3">
        <v>5.4</v>
      </c>
      <c r="AC26" s="72">
        <v>5.4</v>
      </c>
      <c r="AD26" s="47"/>
      <c r="AE26" s="71"/>
      <c r="AF26" s="4">
        <v>5.4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v>
      </c>
      <c r="K28" s="71"/>
      <c r="L28" s="89">
        <v>1.5</v>
      </c>
      <c r="M28" s="71"/>
      <c r="N28" s="89">
        <v>1.5</v>
      </c>
      <c r="O28" s="71"/>
      <c r="P28" s="89">
        <v>1.6</v>
      </c>
      <c r="Q28" s="47"/>
      <c r="R28" s="71"/>
      <c r="S28" s="89">
        <v>1.6</v>
      </c>
      <c r="T28" s="71"/>
      <c r="U28" s="89">
        <v>1.3</v>
      </c>
      <c r="V28" s="71"/>
      <c r="W28" s="89">
        <v>1.3</v>
      </c>
      <c r="X28" s="47"/>
      <c r="Y28" s="47"/>
      <c r="Z28" s="47"/>
      <c r="AA28" s="71"/>
      <c r="AB28" s="3">
        <v>1.3</v>
      </c>
      <c r="AC28" s="72">
        <v>1.3</v>
      </c>
      <c r="AD28" s="47"/>
      <c r="AE28" s="71"/>
      <c r="AF28" s="4">
        <v>1.3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v>
      </c>
      <c r="K31" s="71"/>
      <c r="L31" s="91">
        <v>0.94</v>
      </c>
      <c r="M31" s="71"/>
      <c r="N31" s="91">
        <v>0.94</v>
      </c>
      <c r="O31" s="71"/>
      <c r="P31" s="91">
        <v>0.94</v>
      </c>
      <c r="Q31" s="47"/>
      <c r="R31" s="71"/>
      <c r="S31" s="91">
        <v>0.94</v>
      </c>
      <c r="T31" s="71"/>
      <c r="U31" s="91">
        <v>0.89200000000000002</v>
      </c>
      <c r="V31" s="71"/>
      <c r="W31" s="91">
        <v>0.89200000000000002</v>
      </c>
      <c r="X31" s="47"/>
      <c r="Y31" s="47"/>
      <c r="Z31" s="47"/>
      <c r="AA31" s="71"/>
      <c r="AB31" s="7">
        <v>0.89200000000000002</v>
      </c>
      <c r="AC31" s="76">
        <v>0.89200000000000002</v>
      </c>
      <c r="AD31" s="47"/>
      <c r="AE31" s="71"/>
      <c r="AF31" s="8">
        <v>0.89200000000000002</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1.4</v>
      </c>
      <c r="K33" s="71"/>
      <c r="L33" s="92">
        <v>1.4</v>
      </c>
      <c r="M33" s="71"/>
      <c r="N33" s="92">
        <v>1.4</v>
      </c>
      <c r="O33" s="71"/>
      <c r="P33" s="92">
        <v>1.5</v>
      </c>
      <c r="Q33" s="47"/>
      <c r="R33" s="71"/>
      <c r="S33" s="92">
        <v>1.5</v>
      </c>
      <c r="T33" s="71"/>
      <c r="U33" s="92">
        <v>1.2</v>
      </c>
      <c r="V33" s="71"/>
      <c r="W33" s="92">
        <v>1.2</v>
      </c>
      <c r="X33" s="47"/>
      <c r="Y33" s="47"/>
      <c r="Z33" s="47"/>
      <c r="AA33" s="71"/>
      <c r="AB33" s="9">
        <v>1.2</v>
      </c>
      <c r="AC33" s="78">
        <v>1.2</v>
      </c>
      <c r="AD33" s="47"/>
      <c r="AE33" s="71"/>
      <c r="AF33" s="10">
        <v>1.2</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1109</v>
      </c>
      <c r="K35" s="71"/>
      <c r="L35" s="90" t="s">
        <v>1109</v>
      </c>
      <c r="M35" s="71"/>
      <c r="N35" s="90" t="s">
        <v>1109</v>
      </c>
      <c r="O35" s="71"/>
      <c r="P35" s="90" t="s">
        <v>1109</v>
      </c>
      <c r="Q35" s="47"/>
      <c r="R35" s="71"/>
      <c r="S35" s="90" t="s">
        <v>1109</v>
      </c>
      <c r="T35" s="71"/>
      <c r="U35" s="90" t="s">
        <v>1109</v>
      </c>
      <c r="V35" s="71"/>
      <c r="W35" s="90" t="s">
        <v>1109</v>
      </c>
      <c r="X35" s="47"/>
      <c r="Y35" s="47"/>
      <c r="Z35" s="47"/>
      <c r="AA35" s="71"/>
      <c r="AB35" s="5" t="s">
        <v>1109</v>
      </c>
      <c r="AC35" s="75" t="s">
        <v>1109</v>
      </c>
      <c r="AD35" s="47"/>
      <c r="AE35" s="71"/>
      <c r="AF35" s="6" t="s">
        <v>1109</v>
      </c>
    </row>
    <row r="36" spans="5:32" ht="13.15" customHeight="1" x14ac:dyDescent="0.25">
      <c r="E36" s="73" t="s">
        <v>58</v>
      </c>
      <c r="F36" s="47"/>
      <c r="G36" s="47"/>
      <c r="H36" s="47"/>
      <c r="I36" s="74"/>
      <c r="J36" s="89">
        <v>1.4</v>
      </c>
      <c r="K36" s="71"/>
      <c r="L36" s="89">
        <v>1.4</v>
      </c>
      <c r="M36" s="71"/>
      <c r="N36" s="89">
        <v>1.4</v>
      </c>
      <c r="O36" s="71"/>
      <c r="P36" s="89">
        <v>1.5</v>
      </c>
      <c r="Q36" s="47"/>
      <c r="R36" s="71"/>
      <c r="S36" s="89">
        <v>1.5</v>
      </c>
      <c r="T36" s="71"/>
      <c r="U36" s="89">
        <v>1.2</v>
      </c>
      <c r="V36" s="71"/>
      <c r="W36" s="89">
        <v>1.2</v>
      </c>
      <c r="X36" s="47"/>
      <c r="Y36" s="47"/>
      <c r="Z36" s="47"/>
      <c r="AA36" s="71"/>
      <c r="AB36" s="3">
        <v>1.2</v>
      </c>
      <c r="AC36" s="72">
        <v>1.2</v>
      </c>
      <c r="AD36" s="47"/>
      <c r="AE36" s="71"/>
      <c r="AF36" s="4">
        <v>1.2</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2.7</v>
      </c>
      <c r="K39" s="71"/>
      <c r="L39" s="89">
        <v>2.7</v>
      </c>
      <c r="M39" s="71"/>
      <c r="N39" s="89">
        <v>2.7</v>
      </c>
      <c r="O39" s="71"/>
      <c r="P39" s="89">
        <v>2.7</v>
      </c>
      <c r="Q39" s="47"/>
      <c r="R39" s="71"/>
      <c r="S39" s="89">
        <v>2.7</v>
      </c>
      <c r="T39" s="71"/>
      <c r="U39" s="89">
        <v>2.7</v>
      </c>
      <c r="V39" s="71"/>
      <c r="W39" s="89">
        <v>2.7</v>
      </c>
      <c r="X39" s="47"/>
      <c r="Y39" s="47"/>
      <c r="Z39" s="47"/>
      <c r="AA39" s="71"/>
      <c r="AB39" s="3">
        <v>2.7</v>
      </c>
      <c r="AC39" s="72">
        <v>2.7</v>
      </c>
      <c r="AD39" s="47"/>
      <c r="AE39" s="71"/>
      <c r="AF39" s="4">
        <v>2.7</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sIKtRJ+zf8ZWcB88dI1HaabuTCx7mcssdZ0nnqwKLW2M0Ss2Z267zhhWEFDWbey5OMmbH/p0NRUPXoHAo5QB+w==" saltValue="baN+sEGw44BF/9pCfICDT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2056564-6F16-42E2-BDBA-BC205B995F8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SAUN - Saunders (66/11kV)</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dimension ref="A1:AJ51"/>
  <sheetViews>
    <sheetView showGridLines="0" topLeftCell="A24"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1995</v>
      </c>
      <c r="J3" s="49"/>
      <c r="K3" s="49"/>
      <c r="L3" s="49"/>
      <c r="M3" s="49"/>
      <c r="N3" s="49"/>
      <c r="O3" s="49"/>
      <c r="P3" s="49"/>
      <c r="Q3" s="49"/>
      <c r="R3" s="49"/>
      <c r="S3" s="49"/>
      <c r="V3" s="51" t="s">
        <v>922</v>
      </c>
      <c r="W3" s="49"/>
      <c r="Y3" s="52" t="s">
        <v>1122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1996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1997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1998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30.4</v>
      </c>
      <c r="K26" s="71"/>
      <c r="L26" s="89">
        <v>30.4</v>
      </c>
      <c r="M26" s="71"/>
      <c r="N26" s="89">
        <v>30.4</v>
      </c>
      <c r="O26" s="71"/>
      <c r="P26" s="89">
        <v>30.4</v>
      </c>
      <c r="Q26" s="47"/>
      <c r="R26" s="71"/>
      <c r="S26" s="89">
        <v>30.4</v>
      </c>
      <c r="T26" s="71"/>
      <c r="U26" s="89">
        <v>33.200000000000003</v>
      </c>
      <c r="V26" s="71"/>
      <c r="W26" s="89">
        <v>33.200000000000003</v>
      </c>
      <c r="X26" s="47"/>
      <c r="Y26" s="47"/>
      <c r="Z26" s="47"/>
      <c r="AA26" s="71"/>
      <c r="AB26" s="3">
        <v>33.200000000000003</v>
      </c>
      <c r="AC26" s="72">
        <v>33.200000000000003</v>
      </c>
      <c r="AD26" s="47"/>
      <c r="AE26" s="71"/>
      <c r="AF26" s="4">
        <v>33.200000000000003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9.6999999999999993</v>
      </c>
      <c r="K28" s="71"/>
      <c r="L28" s="89">
        <v>9.6999999999999993</v>
      </c>
      <c r="M28" s="71"/>
      <c r="N28" s="89">
        <v>9.8000000000000007</v>
      </c>
      <c r="O28" s="71"/>
      <c r="P28" s="89">
        <v>9.8000000000000007</v>
      </c>
      <c r="Q28" s="47"/>
      <c r="R28" s="71"/>
      <c r="S28" s="89">
        <v>9.9</v>
      </c>
      <c r="T28" s="71"/>
      <c r="U28" s="89">
        <v>4</v>
      </c>
      <c r="V28" s="71"/>
      <c r="W28" s="89">
        <v>4.0999999999999996</v>
      </c>
      <c r="X28" s="47"/>
      <c r="Y28" s="47"/>
      <c r="Z28" s="47"/>
      <c r="AA28" s="71"/>
      <c r="AB28" s="3">
        <v>4.0999999999999996</v>
      </c>
      <c r="AC28" s="72">
        <v>4.0999999999999996</v>
      </c>
      <c r="AD28" s="47"/>
      <c r="AE28" s="71"/>
      <c r="AF28" s="4">
        <v>4.0999999999999996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0.99399999999999999</v>
      </c>
      <c r="K31" s="71"/>
      <c r="L31" s="91">
        <v>0.99399999999999999</v>
      </c>
      <c r="M31" s="71"/>
      <c r="N31" s="91">
        <v>0.99399999999999999</v>
      </c>
      <c r="O31" s="71"/>
      <c r="P31" s="91">
        <v>0.99399999999999999</v>
      </c>
      <c r="Q31" s="47"/>
      <c r="R31" s="71"/>
      <c r="S31" s="91">
        <v>0.99399999999999999</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9.1</v>
      </c>
      <c r="K33" s="71"/>
      <c r="L33" s="92">
        <v>9.1</v>
      </c>
      <c r="M33" s="71"/>
      <c r="N33" s="92">
        <v>9.1999999999999993</v>
      </c>
      <c r="O33" s="71"/>
      <c r="P33" s="92">
        <v>9.1999999999999993</v>
      </c>
      <c r="Q33" s="47"/>
      <c r="R33" s="71"/>
      <c r="S33" s="92">
        <v>9.3000000000000007</v>
      </c>
      <c r="T33" s="71"/>
      <c r="U33" s="92">
        <v>3.9</v>
      </c>
      <c r="V33" s="71"/>
      <c r="W33" s="92">
        <v>4</v>
      </c>
      <c r="X33" s="47"/>
      <c r="Y33" s="47"/>
      <c r="Z33" s="47"/>
      <c r="AA33" s="71"/>
      <c r="AB33" s="9">
        <v>4</v>
      </c>
      <c r="AC33" s="78">
        <v>4</v>
      </c>
      <c r="AD33" s="47"/>
      <c r="AE33" s="71"/>
      <c r="AF33" s="10">
        <v>4</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1120</v>
      </c>
      <c r="K35" s="71"/>
      <c r="L35" s="90" t="s">
        <v>1120</v>
      </c>
      <c r="M35" s="71"/>
      <c r="N35" s="90" t="s">
        <v>1120</v>
      </c>
      <c r="O35" s="71"/>
      <c r="P35" s="90" t="s">
        <v>1120</v>
      </c>
      <c r="Q35" s="47"/>
      <c r="R35" s="71"/>
      <c r="S35" s="90" t="s">
        <v>1120</v>
      </c>
      <c r="T35" s="71"/>
      <c r="U35" s="90" t="s">
        <v>1120</v>
      </c>
      <c r="V35" s="71"/>
      <c r="W35" s="90" t="s">
        <v>1120</v>
      </c>
      <c r="X35" s="47"/>
      <c r="Y35" s="47"/>
      <c r="Z35" s="47"/>
      <c r="AA35" s="71"/>
      <c r="AB35" s="5" t="s">
        <v>1120</v>
      </c>
      <c r="AC35" s="75" t="s">
        <v>1120</v>
      </c>
      <c r="AD35" s="47"/>
      <c r="AE35" s="71"/>
      <c r="AF35" s="6" t="s">
        <v>1120</v>
      </c>
    </row>
    <row r="36" spans="5:32" ht="13.15" customHeight="1" x14ac:dyDescent="0.25">
      <c r="E36" s="73" t="s">
        <v>58</v>
      </c>
      <c r="F36" s="47"/>
      <c r="G36" s="47"/>
      <c r="H36" s="47"/>
      <c r="I36" s="74"/>
      <c r="J36" s="89">
        <v>9.1</v>
      </c>
      <c r="K36" s="71"/>
      <c r="L36" s="89">
        <v>9.1</v>
      </c>
      <c r="M36" s="71"/>
      <c r="N36" s="89">
        <v>9.1999999999999993</v>
      </c>
      <c r="O36" s="71"/>
      <c r="P36" s="89">
        <v>9.1999999999999993</v>
      </c>
      <c r="Q36" s="47"/>
      <c r="R36" s="71"/>
      <c r="S36" s="89">
        <v>9.3000000000000007</v>
      </c>
      <c r="T36" s="71"/>
      <c r="U36" s="89">
        <v>3.9</v>
      </c>
      <c r="V36" s="71"/>
      <c r="W36" s="89">
        <v>4</v>
      </c>
      <c r="X36" s="47"/>
      <c r="Y36" s="47"/>
      <c r="Z36" s="47"/>
      <c r="AA36" s="71"/>
      <c r="AB36" s="3">
        <v>4</v>
      </c>
      <c r="AC36" s="72">
        <v>4</v>
      </c>
      <c r="AD36" s="47"/>
      <c r="AE36" s="71"/>
      <c r="AF36" s="4">
        <v>4</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0.3</v>
      </c>
      <c r="K39" s="71"/>
      <c r="L39" s="89">
        <v>0.3</v>
      </c>
      <c r="M39" s="71"/>
      <c r="N39" s="89">
        <v>0.3</v>
      </c>
      <c r="O39" s="71"/>
      <c r="P39" s="89">
        <v>0.3</v>
      </c>
      <c r="Q39" s="47"/>
      <c r="R39" s="71"/>
      <c r="S39" s="89">
        <v>0.3</v>
      </c>
      <c r="T39" s="71"/>
      <c r="U39" s="89">
        <v>0.3</v>
      </c>
      <c r="V39" s="71"/>
      <c r="W39" s="89">
        <v>0.3</v>
      </c>
      <c r="X39" s="47"/>
      <c r="Y39" s="47"/>
      <c r="Z39" s="47"/>
      <c r="AA39" s="71"/>
      <c r="AB39" s="3">
        <v>0.3</v>
      </c>
      <c r="AC39" s="72">
        <v>0.3</v>
      </c>
      <c r="AD39" s="47"/>
      <c r="AE39" s="71"/>
      <c r="AF39" s="4">
        <v>0.3</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13.300000190734901</v>
      </c>
      <c r="K41" s="71"/>
      <c r="L41" s="89">
        <v>13.300000190734901</v>
      </c>
      <c r="M41" s="71"/>
      <c r="N41" s="89">
        <v>13.300000190734901</v>
      </c>
      <c r="O41" s="71"/>
      <c r="P41" s="89">
        <v>13.300000190734901</v>
      </c>
      <c r="Q41" s="47"/>
      <c r="R41" s="71"/>
      <c r="S41" s="89">
        <v>13.300000190734901</v>
      </c>
      <c r="T41" s="71"/>
      <c r="U41" s="89">
        <v>13.300000190734901</v>
      </c>
      <c r="V41" s="71"/>
      <c r="W41" s="89">
        <v>13.300000190734901</v>
      </c>
      <c r="X41" s="47"/>
      <c r="Y41" s="47"/>
      <c r="Z41" s="47"/>
      <c r="AA41" s="71"/>
      <c r="AB41" s="3">
        <v>13.300000190734901</v>
      </c>
      <c r="AC41" s="72">
        <v>13.300000190734901</v>
      </c>
      <c r="AD41" s="47"/>
      <c r="AE41" s="71"/>
      <c r="AF41" s="4">
        <v>13.300000190734901</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LhE0GWJyzSgQHNKH3j2e3y0U9N/74by1aiLOuUmdbFbm35FxqDnRc8ytluAmrM8Nb04UjN4RmY0bRT6iUVI0dw==" saltValue="TISjA1vm1N6DI7s8Jel4a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C25A0FD-B424-4AEF-8127-9A7E587D6CC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SHUT - Shutehaven (66/22kV)</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dimension ref="A1:AJ52"/>
  <sheetViews>
    <sheetView showGridLines="0" topLeftCell="A30" workbookViewId="0">
      <selection activeCell="I56" sqref="I5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1999</v>
      </c>
      <c r="J3" s="49"/>
      <c r="K3" s="49"/>
      <c r="L3" s="49"/>
      <c r="M3" s="49"/>
      <c r="N3" s="49"/>
      <c r="O3" s="49"/>
      <c r="P3" s="49"/>
      <c r="Q3" s="49"/>
      <c r="R3" s="49"/>
      <c r="S3" s="49"/>
      <c r="V3" s="51" t="s">
        <v>922</v>
      </c>
      <c r="W3" s="49"/>
      <c r="Y3" s="52" t="s">
        <v>1197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2000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2001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2002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5.5</v>
      </c>
      <c r="K26" s="71"/>
      <c r="L26" s="89">
        <v>5.5</v>
      </c>
      <c r="M26" s="71"/>
      <c r="N26" s="89">
        <v>5.5</v>
      </c>
      <c r="O26" s="71"/>
      <c r="P26" s="89">
        <v>5.5</v>
      </c>
      <c r="Q26" s="47"/>
      <c r="R26" s="71"/>
      <c r="S26" s="89">
        <v>5.5</v>
      </c>
      <c r="T26" s="71"/>
      <c r="U26" s="89">
        <v>5.5</v>
      </c>
      <c r="V26" s="71"/>
      <c r="W26" s="89">
        <v>5.5</v>
      </c>
      <c r="X26" s="47"/>
      <c r="Y26" s="47"/>
      <c r="Z26" s="47"/>
      <c r="AA26" s="71"/>
      <c r="AB26" s="3">
        <v>5.5</v>
      </c>
      <c r="AC26" s="72">
        <v>5.5</v>
      </c>
      <c r="AD26" s="47"/>
      <c r="AE26" s="71"/>
      <c r="AF26" s="4">
        <v>5.5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7.6</v>
      </c>
      <c r="K28" s="71"/>
      <c r="L28" s="89">
        <v>7.7</v>
      </c>
      <c r="M28" s="71"/>
      <c r="N28" s="89">
        <v>7.8</v>
      </c>
      <c r="O28" s="71"/>
      <c r="P28" s="89">
        <v>7.9</v>
      </c>
      <c r="Q28" s="47"/>
      <c r="R28" s="71"/>
      <c r="S28" s="89">
        <v>8</v>
      </c>
      <c r="T28" s="71"/>
      <c r="U28" s="89">
        <v>5.2</v>
      </c>
      <c r="V28" s="71"/>
      <c r="W28" s="89">
        <v>5.2</v>
      </c>
      <c r="X28" s="47"/>
      <c r="Y28" s="47"/>
      <c r="Z28" s="47"/>
      <c r="AA28" s="71"/>
      <c r="AB28" s="3">
        <v>5.3</v>
      </c>
      <c r="AC28" s="72">
        <v>5.3</v>
      </c>
      <c r="AD28" s="47"/>
      <c r="AE28" s="71"/>
      <c r="AF28" s="4">
        <v>5.4</v>
      </c>
    </row>
    <row r="29" spans="4:32" ht="13.15" customHeight="1" x14ac:dyDescent="0.25">
      <c r="E29" s="73" t="s">
        <v>29</v>
      </c>
      <c r="F29" s="47"/>
      <c r="G29" s="47"/>
      <c r="H29" s="47"/>
      <c r="I29" s="74"/>
      <c r="J29" s="89">
        <v>2.1</v>
      </c>
      <c r="K29" s="71"/>
      <c r="L29" s="89">
        <v>2.2000000000000002</v>
      </c>
      <c r="M29" s="71"/>
      <c r="N29" s="89">
        <v>2.2999999999999998</v>
      </c>
      <c r="O29" s="71"/>
      <c r="P29" s="89">
        <v>2.4</v>
      </c>
      <c r="Q29" s="47"/>
      <c r="R29" s="71"/>
      <c r="S29" s="89">
        <v>2.5</v>
      </c>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89">
        <v>2.1</v>
      </c>
      <c r="K30" s="71"/>
      <c r="L30" s="89">
        <v>2.2000000000000002</v>
      </c>
      <c r="M30" s="71"/>
      <c r="N30" s="89">
        <v>2.2999999999999998</v>
      </c>
      <c r="O30" s="71"/>
      <c r="P30" s="89">
        <v>2.4</v>
      </c>
      <c r="Q30" s="47"/>
      <c r="R30" s="71"/>
      <c r="S30" s="89">
        <v>2.5</v>
      </c>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0.98299999999999998</v>
      </c>
      <c r="K31" s="71"/>
      <c r="L31" s="91">
        <v>0.98299999999999998</v>
      </c>
      <c r="M31" s="71"/>
      <c r="N31" s="91">
        <v>0.98299999999999998</v>
      </c>
      <c r="O31" s="71"/>
      <c r="P31" s="91">
        <v>0.98299999999999998</v>
      </c>
      <c r="Q31" s="47"/>
      <c r="R31" s="71"/>
      <c r="S31" s="91">
        <v>0.98299999999999998</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6.5</v>
      </c>
      <c r="K33" s="71"/>
      <c r="L33" s="92">
        <v>6.5</v>
      </c>
      <c r="M33" s="71"/>
      <c r="N33" s="92">
        <v>6.6</v>
      </c>
      <c r="O33" s="71"/>
      <c r="P33" s="92">
        <v>6.7</v>
      </c>
      <c r="Q33" s="47"/>
      <c r="R33" s="71"/>
      <c r="S33" s="92">
        <v>6.8</v>
      </c>
      <c r="T33" s="71"/>
      <c r="U33" s="92">
        <v>4.8</v>
      </c>
      <c r="V33" s="71"/>
      <c r="W33" s="92">
        <v>4.8</v>
      </c>
      <c r="X33" s="47"/>
      <c r="Y33" s="47"/>
      <c r="Z33" s="47"/>
      <c r="AA33" s="71"/>
      <c r="AB33" s="9">
        <v>4.8</v>
      </c>
      <c r="AC33" s="78">
        <v>4.9000000000000004</v>
      </c>
      <c r="AD33" s="47"/>
      <c r="AE33" s="71"/>
      <c r="AF33" s="10">
        <v>5</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0.3</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89">
        <v>6.5</v>
      </c>
      <c r="K36" s="71"/>
      <c r="L36" s="89">
        <v>6.5</v>
      </c>
      <c r="M36" s="71"/>
      <c r="N36" s="89">
        <v>6.6</v>
      </c>
      <c r="O36" s="71"/>
      <c r="P36" s="89">
        <v>6.7</v>
      </c>
      <c r="Q36" s="47"/>
      <c r="R36" s="71"/>
      <c r="S36" s="89">
        <v>6.8</v>
      </c>
      <c r="T36" s="71"/>
      <c r="U36" s="89">
        <v>4.8</v>
      </c>
      <c r="V36" s="71"/>
      <c r="W36" s="89">
        <v>4.8</v>
      </c>
      <c r="X36" s="47"/>
      <c r="Y36" s="47"/>
      <c r="Z36" s="47"/>
      <c r="AA36" s="71"/>
      <c r="AB36" s="3">
        <v>4.8</v>
      </c>
      <c r="AC36" s="72">
        <v>4.9000000000000004</v>
      </c>
      <c r="AD36" s="47"/>
      <c r="AE36" s="71"/>
      <c r="AF36" s="4">
        <v>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2.2000000000000002</v>
      </c>
      <c r="K39" s="71"/>
      <c r="L39" s="89">
        <v>2.2000000000000002</v>
      </c>
      <c r="M39" s="71"/>
      <c r="N39" s="89">
        <v>2.2000000000000002</v>
      </c>
      <c r="O39" s="71"/>
      <c r="P39" s="89">
        <v>2.2000000000000002</v>
      </c>
      <c r="Q39" s="47"/>
      <c r="R39" s="71"/>
      <c r="S39" s="89">
        <v>2.2000000000000002</v>
      </c>
      <c r="T39" s="71"/>
      <c r="U39" s="89">
        <v>2.2000000000000002</v>
      </c>
      <c r="V39" s="71"/>
      <c r="W39" s="89">
        <v>2.2000000000000002</v>
      </c>
      <c r="X39" s="47"/>
      <c r="Y39" s="47"/>
      <c r="Z39" s="47"/>
      <c r="AA39" s="71"/>
      <c r="AB39" s="3">
        <v>2.2000000000000002</v>
      </c>
      <c r="AC39" s="72">
        <v>2.2000000000000002</v>
      </c>
      <c r="AD39" s="47"/>
      <c r="AE39" s="71"/>
      <c r="AF39" s="4">
        <v>2.2000000000000002</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107" t="s">
        <v>1533</v>
      </c>
      <c r="K46" s="80"/>
      <c r="L46" s="107" t="s">
        <v>1533</v>
      </c>
      <c r="M46" s="80"/>
      <c r="N46" s="107" t="s">
        <v>1533</v>
      </c>
      <c r="O46" s="80"/>
      <c r="P46" s="107" t="s">
        <v>1533</v>
      </c>
      <c r="Q46" s="87"/>
      <c r="R46" s="80"/>
      <c r="S46" s="107" t="s">
        <v>1533</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20.25" customHeight="1" x14ac:dyDescent="0.25">
      <c r="E48" s="33" t="s">
        <v>2003</v>
      </c>
    </row>
    <row r="49" spans="5:5" ht="15" customHeight="1" x14ac:dyDescent="0.25"/>
    <row r="50" spans="5:5" ht="0.6" customHeight="1" x14ac:dyDescent="0.25"/>
    <row r="51" spans="5:5" ht="0" hidden="1" customHeight="1" x14ac:dyDescent="0.25"/>
    <row r="52" spans="5:5" x14ac:dyDescent="0.25">
      <c r="E52" s="30" t="s">
        <v>945</v>
      </c>
    </row>
  </sheetData>
  <sheetProtection algorithmName="SHA-512" hashValue="IwoVn2LVi+CpEFyUhzplXUyOD/slro38NV5f2xri1EeGtCDasIMwwD/1yeI/uBH4+EOqhrexH0gIoputKyhfVw==" saltValue="VDpPahwMe6O9oPrikVcNN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2" location="'INDEX'!A1" display="Return to Index" xr:uid="{91B8348D-34D7-4951-9BC9-248872646C9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SKIE - Skid E (Chinchilla) (33/11kV)</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dimension ref="A1:AJ52"/>
  <sheetViews>
    <sheetView showGridLines="0" topLeftCell="A37" workbookViewId="0">
      <selection activeCell="E52" sqref="E5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2004</v>
      </c>
      <c r="J3" s="49"/>
      <c r="K3" s="49"/>
      <c r="L3" s="49"/>
      <c r="M3" s="49"/>
      <c r="N3" s="49"/>
      <c r="O3" s="49"/>
      <c r="P3" s="49"/>
      <c r="Q3" s="49"/>
      <c r="R3" s="49"/>
      <c r="S3" s="49"/>
      <c r="V3" s="51" t="s">
        <v>922</v>
      </c>
      <c r="W3" s="49"/>
      <c r="Y3" s="52" t="s">
        <v>1036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2005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2006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2007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0.3</v>
      </c>
      <c r="K26" s="71"/>
      <c r="L26" s="89">
        <v>0.3</v>
      </c>
      <c r="M26" s="71"/>
      <c r="N26" s="89">
        <v>0.3</v>
      </c>
      <c r="O26" s="71"/>
      <c r="P26" s="89">
        <v>0.3</v>
      </c>
      <c r="Q26" s="47"/>
      <c r="R26" s="71"/>
      <c r="S26" s="89">
        <v>0.3</v>
      </c>
      <c r="T26" s="71"/>
      <c r="U26" s="89">
        <v>0.3</v>
      </c>
      <c r="V26" s="71"/>
      <c r="W26" s="89">
        <v>0.3</v>
      </c>
      <c r="X26" s="47"/>
      <c r="Y26" s="47"/>
      <c r="Z26" s="47"/>
      <c r="AA26" s="71"/>
      <c r="AB26" s="3">
        <v>0.3</v>
      </c>
      <c r="AC26" s="72">
        <v>0.3</v>
      </c>
      <c r="AD26" s="47"/>
      <c r="AE26" s="71"/>
      <c r="AF26" s="4">
        <v>0.3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0.4</v>
      </c>
      <c r="K28" s="71"/>
      <c r="L28" s="89">
        <v>0.4</v>
      </c>
      <c r="M28" s="71"/>
      <c r="N28" s="89">
        <v>0.4</v>
      </c>
      <c r="O28" s="71"/>
      <c r="P28" s="89">
        <v>0.5</v>
      </c>
      <c r="Q28" s="47"/>
      <c r="R28" s="71"/>
      <c r="S28" s="89">
        <v>0.5</v>
      </c>
      <c r="T28" s="71"/>
      <c r="U28" s="89">
        <v>0.3</v>
      </c>
      <c r="V28" s="71"/>
      <c r="W28" s="89">
        <v>0.3</v>
      </c>
      <c r="X28" s="47"/>
      <c r="Y28" s="47"/>
      <c r="Z28" s="47"/>
      <c r="AA28" s="71"/>
      <c r="AB28" s="3">
        <v>0.3</v>
      </c>
      <c r="AC28" s="72">
        <v>0.3</v>
      </c>
      <c r="AD28" s="47"/>
      <c r="AE28" s="71"/>
      <c r="AF28" s="4">
        <v>0.3</v>
      </c>
    </row>
    <row r="29" spans="4:32" ht="13.15" customHeight="1" x14ac:dyDescent="0.25">
      <c r="E29" s="73" t="s">
        <v>29</v>
      </c>
      <c r="F29" s="47"/>
      <c r="G29" s="47"/>
      <c r="H29" s="47"/>
      <c r="I29" s="74"/>
      <c r="J29" s="89">
        <v>0.1</v>
      </c>
      <c r="K29" s="71"/>
      <c r="L29" s="89">
        <v>0.1</v>
      </c>
      <c r="M29" s="71"/>
      <c r="N29" s="89">
        <v>0.1</v>
      </c>
      <c r="O29" s="71"/>
      <c r="P29" s="89">
        <v>0.2</v>
      </c>
      <c r="Q29" s="47"/>
      <c r="R29" s="71"/>
      <c r="S29" s="89">
        <v>0.2</v>
      </c>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89">
        <v>0.1</v>
      </c>
      <c r="K30" s="71"/>
      <c r="L30" s="89">
        <v>0.1</v>
      </c>
      <c r="M30" s="71"/>
      <c r="N30" s="89">
        <v>0.1</v>
      </c>
      <c r="O30" s="71"/>
      <c r="P30" s="89">
        <v>0.2</v>
      </c>
      <c r="Q30" s="47"/>
      <c r="R30" s="71"/>
      <c r="S30" s="89">
        <v>0.2</v>
      </c>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0.84699999999999998</v>
      </c>
      <c r="K31" s="71"/>
      <c r="L31" s="91">
        <v>0.84699999999999998</v>
      </c>
      <c r="M31" s="71"/>
      <c r="N31" s="91">
        <v>0.84699999999999998</v>
      </c>
      <c r="O31" s="71"/>
      <c r="P31" s="91">
        <v>0.84699999999999998</v>
      </c>
      <c r="Q31" s="47"/>
      <c r="R31" s="71"/>
      <c r="S31" s="91">
        <v>0.84699999999999998</v>
      </c>
      <c r="T31" s="71"/>
      <c r="U31" s="91">
        <v>0.84799999999999998</v>
      </c>
      <c r="V31" s="71"/>
      <c r="W31" s="91">
        <v>0.84799999999999998</v>
      </c>
      <c r="X31" s="47"/>
      <c r="Y31" s="47"/>
      <c r="Z31" s="47"/>
      <c r="AA31" s="71"/>
      <c r="AB31" s="7">
        <v>0.84799999999999998</v>
      </c>
      <c r="AC31" s="76">
        <v>0.84799999999999998</v>
      </c>
      <c r="AD31" s="47"/>
      <c r="AE31" s="71"/>
      <c r="AF31" s="8">
        <v>0.84799999999999998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0.4</v>
      </c>
      <c r="K33" s="71"/>
      <c r="L33" s="92">
        <v>0.4</v>
      </c>
      <c r="M33" s="71"/>
      <c r="N33" s="92">
        <v>0.4</v>
      </c>
      <c r="O33" s="71"/>
      <c r="P33" s="92">
        <v>0.4</v>
      </c>
      <c r="Q33" s="47"/>
      <c r="R33" s="71"/>
      <c r="S33" s="92">
        <v>0.4</v>
      </c>
      <c r="T33" s="71"/>
      <c r="U33" s="92">
        <v>0.3</v>
      </c>
      <c r="V33" s="71"/>
      <c r="W33" s="92">
        <v>0.3</v>
      </c>
      <c r="X33" s="47"/>
      <c r="Y33" s="47"/>
      <c r="Z33" s="47"/>
      <c r="AA33" s="71"/>
      <c r="AB33" s="9">
        <v>0.3</v>
      </c>
      <c r="AC33" s="78">
        <v>0.3</v>
      </c>
      <c r="AD33" s="47"/>
      <c r="AE33" s="71"/>
      <c r="AF33" s="10">
        <v>0.3</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2008</v>
      </c>
      <c r="K35" s="71"/>
      <c r="L35" s="90" t="s">
        <v>2008</v>
      </c>
      <c r="M35" s="71"/>
      <c r="N35" s="90" t="s">
        <v>2008</v>
      </c>
      <c r="O35" s="71"/>
      <c r="P35" s="90" t="s">
        <v>2008</v>
      </c>
      <c r="Q35" s="47"/>
      <c r="R35" s="71"/>
      <c r="S35" s="90" t="s">
        <v>2008</v>
      </c>
      <c r="T35" s="71"/>
      <c r="U35" s="90" t="s">
        <v>2008</v>
      </c>
      <c r="V35" s="71"/>
      <c r="W35" s="90" t="s">
        <v>2008</v>
      </c>
      <c r="X35" s="47"/>
      <c r="Y35" s="47"/>
      <c r="Z35" s="47"/>
      <c r="AA35" s="71"/>
      <c r="AB35" s="5" t="s">
        <v>2008</v>
      </c>
      <c r="AC35" s="75" t="s">
        <v>2008</v>
      </c>
      <c r="AD35" s="47"/>
      <c r="AE35" s="71"/>
      <c r="AF35" s="6" t="s">
        <v>2008</v>
      </c>
    </row>
    <row r="36" spans="5:32" ht="13.15" customHeight="1" x14ac:dyDescent="0.25">
      <c r="E36" s="73" t="s">
        <v>58</v>
      </c>
      <c r="F36" s="47"/>
      <c r="G36" s="47"/>
      <c r="H36" s="47"/>
      <c r="I36" s="74"/>
      <c r="J36" s="89">
        <v>0.4</v>
      </c>
      <c r="K36" s="71"/>
      <c r="L36" s="89">
        <v>0.4</v>
      </c>
      <c r="M36" s="71"/>
      <c r="N36" s="89">
        <v>0.4</v>
      </c>
      <c r="O36" s="71"/>
      <c r="P36" s="89">
        <v>0.4</v>
      </c>
      <c r="Q36" s="47"/>
      <c r="R36" s="71"/>
      <c r="S36" s="89">
        <v>0.4</v>
      </c>
      <c r="T36" s="71"/>
      <c r="U36" s="89">
        <v>0.3</v>
      </c>
      <c r="V36" s="71"/>
      <c r="W36" s="89">
        <v>0.3</v>
      </c>
      <c r="X36" s="47"/>
      <c r="Y36" s="47"/>
      <c r="Z36" s="47"/>
      <c r="AA36" s="71"/>
      <c r="AB36" s="3">
        <v>0.3</v>
      </c>
      <c r="AC36" s="72">
        <v>0.3</v>
      </c>
      <c r="AD36" s="47"/>
      <c r="AE36" s="71"/>
      <c r="AF36" s="4">
        <v>0.3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0.4</v>
      </c>
      <c r="K40" s="71"/>
      <c r="L40" s="89">
        <v>0.4</v>
      </c>
      <c r="M40" s="71"/>
      <c r="N40" s="89">
        <v>0.4</v>
      </c>
      <c r="O40" s="71"/>
      <c r="P40" s="89">
        <v>0.4</v>
      </c>
      <c r="Q40" s="47"/>
      <c r="R40" s="71"/>
      <c r="S40" s="89">
        <v>0.4</v>
      </c>
      <c r="T40" s="71"/>
      <c r="U40" s="89">
        <v>0.4</v>
      </c>
      <c r="V40" s="71"/>
      <c r="W40" s="89">
        <v>0.4</v>
      </c>
      <c r="X40" s="47"/>
      <c r="Y40" s="47"/>
      <c r="Z40" s="47"/>
      <c r="AA40" s="71"/>
      <c r="AB40" s="3">
        <v>0.4</v>
      </c>
      <c r="AC40" s="72">
        <v>0.4</v>
      </c>
      <c r="AD40" s="47"/>
      <c r="AE40" s="71"/>
      <c r="AF40" s="4">
        <v>0.4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107" t="s">
        <v>1533</v>
      </c>
      <c r="K46" s="80"/>
      <c r="L46" s="107" t="s">
        <v>1533</v>
      </c>
      <c r="M46" s="80"/>
      <c r="N46" s="107" t="s">
        <v>1533</v>
      </c>
      <c r="O46" s="80"/>
      <c r="P46" s="107" t="s">
        <v>1533</v>
      </c>
      <c r="Q46" s="87"/>
      <c r="R46" s="80"/>
      <c r="S46" s="107" t="s">
        <v>1533</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20.25" customHeight="1" x14ac:dyDescent="0.25">
      <c r="E48" s="31" t="s">
        <v>2009</v>
      </c>
    </row>
    <row r="49" spans="5:5" ht="15" customHeight="1" x14ac:dyDescent="0.25"/>
    <row r="50" spans="5:5" ht="0.6" customHeight="1" x14ac:dyDescent="0.25"/>
    <row r="51" spans="5:5" ht="0" hidden="1" customHeight="1" x14ac:dyDescent="0.25"/>
    <row r="52" spans="5:5" x14ac:dyDescent="0.25">
      <c r="E52" s="30" t="s">
        <v>945</v>
      </c>
    </row>
  </sheetData>
  <sheetProtection algorithmName="SHA-512" hashValue="iwdTy2owEgL7OXYmWQcvtRtzla3LxWsjkAx4iie9u2eB9of5PpiYsAEmPJUafnv7z1NjQwIUAt/iiD4rBYFKgQ==" saltValue="K18k9B90TvBLh1n6uWIpr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2" location="'INDEX'!A1" display="Return to Index" xr:uid="{CDE18197-E305-4B12-B1B0-64168A5F617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SOBL - South Blackwater (66/22kV)</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J51"/>
  <sheetViews>
    <sheetView showGridLines="0" topLeftCell="A1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1059</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1060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1061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1062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56</v>
      </c>
      <c r="K26" s="71"/>
      <c r="L26" s="89">
        <v>56</v>
      </c>
      <c r="M26" s="71"/>
      <c r="N26" s="89">
        <v>56</v>
      </c>
      <c r="O26" s="71"/>
      <c r="P26" s="89">
        <v>56</v>
      </c>
      <c r="Q26" s="47"/>
      <c r="R26" s="71"/>
      <c r="S26" s="89">
        <v>56</v>
      </c>
      <c r="T26" s="71"/>
      <c r="U26" s="89">
        <v>59.1</v>
      </c>
      <c r="V26" s="71"/>
      <c r="W26" s="89">
        <v>59.1</v>
      </c>
      <c r="X26" s="47"/>
      <c r="Y26" s="47"/>
      <c r="Z26" s="47"/>
      <c r="AA26" s="71"/>
      <c r="AB26" s="3">
        <v>59.1</v>
      </c>
      <c r="AC26" s="72">
        <v>59.1</v>
      </c>
      <c r="AD26" s="47"/>
      <c r="AE26" s="71"/>
      <c r="AF26" s="4">
        <v>59.1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25.6</v>
      </c>
      <c r="K28" s="71"/>
      <c r="L28" s="89">
        <v>26.3</v>
      </c>
      <c r="M28" s="71"/>
      <c r="N28" s="89">
        <v>27.2</v>
      </c>
      <c r="O28" s="71"/>
      <c r="P28" s="89">
        <v>28</v>
      </c>
      <c r="Q28" s="47"/>
      <c r="R28" s="71"/>
      <c r="S28" s="89">
        <v>28.8</v>
      </c>
      <c r="T28" s="71"/>
      <c r="U28" s="89">
        <v>14.4</v>
      </c>
      <c r="V28" s="71"/>
      <c r="W28" s="89">
        <v>14.7</v>
      </c>
      <c r="X28" s="47"/>
      <c r="Y28" s="47"/>
      <c r="Z28" s="47"/>
      <c r="AA28" s="71"/>
      <c r="AB28" s="3">
        <v>15.1</v>
      </c>
      <c r="AC28" s="72">
        <v>15.6</v>
      </c>
      <c r="AD28" s="47"/>
      <c r="AE28" s="71"/>
      <c r="AF28" s="4">
        <v>16.100000000000001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0.997</v>
      </c>
      <c r="K31" s="71"/>
      <c r="L31" s="91">
        <v>0.997</v>
      </c>
      <c r="M31" s="71"/>
      <c r="N31" s="91">
        <v>0.997</v>
      </c>
      <c r="O31" s="71"/>
      <c r="P31" s="91">
        <v>0.997</v>
      </c>
      <c r="Q31" s="47"/>
      <c r="R31" s="71"/>
      <c r="S31" s="91">
        <v>0.997</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29.9</v>
      </c>
      <c r="K32" s="71"/>
      <c r="L32" s="89">
        <v>29.9</v>
      </c>
      <c r="M32" s="71"/>
      <c r="N32" s="89">
        <v>29.9</v>
      </c>
      <c r="O32" s="71"/>
      <c r="P32" s="89">
        <v>29.9</v>
      </c>
      <c r="Q32" s="47"/>
      <c r="R32" s="71"/>
      <c r="S32" s="89">
        <v>29.9</v>
      </c>
      <c r="T32" s="71"/>
      <c r="U32" s="89">
        <v>29.9</v>
      </c>
      <c r="V32" s="71"/>
      <c r="W32" s="89">
        <v>29.9</v>
      </c>
      <c r="X32" s="47"/>
      <c r="Y32" s="47"/>
      <c r="Z32" s="47"/>
      <c r="AA32" s="71"/>
      <c r="AB32" s="3">
        <v>29.9</v>
      </c>
      <c r="AC32" s="72">
        <v>29.9</v>
      </c>
      <c r="AD32" s="47"/>
      <c r="AE32" s="71"/>
      <c r="AF32" s="4">
        <v>29.9</v>
      </c>
    </row>
    <row r="33" spans="5:32" ht="13.15" customHeight="1" x14ac:dyDescent="0.25">
      <c r="E33" s="77" t="s">
        <v>46</v>
      </c>
      <c r="F33" s="47"/>
      <c r="G33" s="47"/>
      <c r="H33" s="47"/>
      <c r="I33" s="74"/>
      <c r="J33" s="92">
        <v>24.1</v>
      </c>
      <c r="K33" s="71"/>
      <c r="L33" s="92">
        <v>24.8</v>
      </c>
      <c r="M33" s="71"/>
      <c r="N33" s="92">
        <v>25.7</v>
      </c>
      <c r="O33" s="71"/>
      <c r="P33" s="92">
        <v>26.5</v>
      </c>
      <c r="Q33" s="47"/>
      <c r="R33" s="71"/>
      <c r="S33" s="92">
        <v>27.2</v>
      </c>
      <c r="T33" s="71"/>
      <c r="U33" s="92">
        <v>13.6</v>
      </c>
      <c r="V33" s="71"/>
      <c r="W33" s="92">
        <v>13.9</v>
      </c>
      <c r="X33" s="47"/>
      <c r="Y33" s="47"/>
      <c r="Z33" s="47"/>
      <c r="AA33" s="71"/>
      <c r="AB33" s="9">
        <v>14.2</v>
      </c>
      <c r="AC33" s="78">
        <v>14.7</v>
      </c>
      <c r="AD33" s="47"/>
      <c r="AE33" s="71"/>
      <c r="AF33" s="10">
        <v>15.2</v>
      </c>
    </row>
    <row r="34" spans="5:32" ht="20.25" customHeight="1" x14ac:dyDescent="0.25">
      <c r="E34" s="73" t="s">
        <v>940</v>
      </c>
      <c r="F34" s="47"/>
      <c r="G34" s="47"/>
      <c r="H34" s="47"/>
      <c r="I34" s="74"/>
      <c r="J34" s="90">
        <v>1.2</v>
      </c>
      <c r="K34" s="71"/>
      <c r="L34" s="90">
        <v>1.2</v>
      </c>
      <c r="M34" s="71"/>
      <c r="N34" s="90">
        <v>1.3</v>
      </c>
      <c r="O34" s="71"/>
      <c r="P34" s="90">
        <v>1.3</v>
      </c>
      <c r="Q34" s="47"/>
      <c r="R34" s="71"/>
      <c r="S34" s="90">
        <v>1.4</v>
      </c>
      <c r="T34" s="71"/>
      <c r="U34" s="90">
        <v>0.7</v>
      </c>
      <c r="V34" s="71"/>
      <c r="W34" s="90">
        <v>0.7</v>
      </c>
      <c r="X34" s="47"/>
      <c r="Y34" s="47"/>
      <c r="Z34" s="47"/>
      <c r="AA34" s="71"/>
      <c r="AB34" s="5">
        <v>0.7</v>
      </c>
      <c r="AC34" s="75">
        <v>0.7</v>
      </c>
      <c r="AD34" s="47"/>
      <c r="AE34" s="71"/>
      <c r="AF34" s="6">
        <v>0.8</v>
      </c>
    </row>
    <row r="35" spans="5:32" ht="20.25" customHeight="1" x14ac:dyDescent="0.25">
      <c r="E35" s="73" t="s">
        <v>941</v>
      </c>
      <c r="F35" s="47"/>
      <c r="G35" s="47"/>
      <c r="H35" s="47"/>
      <c r="I35" s="74"/>
      <c r="J35" s="90" t="s">
        <v>1029</v>
      </c>
      <c r="K35" s="71"/>
      <c r="L35" s="90" t="s">
        <v>1029</v>
      </c>
      <c r="M35" s="71"/>
      <c r="N35" s="90" t="s">
        <v>1029</v>
      </c>
      <c r="O35" s="71"/>
      <c r="P35" s="90" t="s">
        <v>1029</v>
      </c>
      <c r="Q35" s="47"/>
      <c r="R35" s="71"/>
      <c r="S35" s="90" t="s">
        <v>1029</v>
      </c>
      <c r="T35" s="71"/>
      <c r="U35" s="90" t="s">
        <v>1029</v>
      </c>
      <c r="V35" s="71"/>
      <c r="W35" s="90" t="s">
        <v>1029</v>
      </c>
      <c r="X35" s="47"/>
      <c r="Y35" s="47"/>
      <c r="Z35" s="47"/>
      <c r="AA35" s="71"/>
      <c r="AB35" s="5" t="s">
        <v>1029</v>
      </c>
      <c r="AC35" s="75" t="s">
        <v>1029</v>
      </c>
      <c r="AD35" s="47"/>
      <c r="AE35" s="71"/>
      <c r="AF35" s="6" t="s">
        <v>1029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4</v>
      </c>
      <c r="K39" s="71"/>
      <c r="L39" s="89">
        <v>4</v>
      </c>
      <c r="M39" s="71"/>
      <c r="N39" s="89">
        <v>4</v>
      </c>
      <c r="O39" s="71"/>
      <c r="P39" s="89">
        <v>4</v>
      </c>
      <c r="Q39" s="47"/>
      <c r="R39" s="71"/>
      <c r="S39" s="89">
        <v>4</v>
      </c>
      <c r="T39" s="71"/>
      <c r="U39" s="89">
        <v>4</v>
      </c>
      <c r="V39" s="71"/>
      <c r="W39" s="89">
        <v>4</v>
      </c>
      <c r="X39" s="47"/>
      <c r="Y39" s="47"/>
      <c r="Z39" s="47"/>
      <c r="AA39" s="71"/>
      <c r="AB39" s="3">
        <v>4</v>
      </c>
      <c r="AC39" s="72">
        <v>4</v>
      </c>
      <c r="AD39" s="47"/>
      <c r="AE39" s="71"/>
      <c r="AF39" s="4">
        <v>4</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ghqmQgPNoSJTa3DUYS/hH0bYWB/LoMtqRei1YDebiC/b7tYWCZqhxxpDx0Ip2TUGCJGYao49sF1AA6RIB9YO4w==" saltValue="5en+U0B7QgNsL3I3h9GmC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8EC1BC3-8BDC-4534-8D1A-1F7F56054F9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BLRI - Black River (66/11kV)</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2010</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1625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2011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2012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42.4</v>
      </c>
      <c r="K26" s="71"/>
      <c r="L26" s="89">
        <v>42.4</v>
      </c>
      <c r="M26" s="71"/>
      <c r="N26" s="89">
        <v>42.4</v>
      </c>
      <c r="O26" s="71"/>
      <c r="P26" s="89">
        <v>42.4</v>
      </c>
      <c r="Q26" s="47"/>
      <c r="R26" s="71"/>
      <c r="S26" s="89">
        <v>42.4</v>
      </c>
      <c r="T26" s="71"/>
      <c r="U26" s="89">
        <v>46.6</v>
      </c>
      <c r="V26" s="71"/>
      <c r="W26" s="89">
        <v>46.6</v>
      </c>
      <c r="X26" s="47"/>
      <c r="Y26" s="47"/>
      <c r="Z26" s="47"/>
      <c r="AA26" s="71"/>
      <c r="AB26" s="3">
        <v>46.6</v>
      </c>
      <c r="AC26" s="72">
        <v>46.6</v>
      </c>
      <c r="AD26" s="47"/>
      <c r="AE26" s="71"/>
      <c r="AF26" s="4">
        <v>46.6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13.5</v>
      </c>
      <c r="K28" s="71"/>
      <c r="L28" s="89">
        <v>13.6</v>
      </c>
      <c r="M28" s="71"/>
      <c r="N28" s="89">
        <v>13.8</v>
      </c>
      <c r="O28" s="71"/>
      <c r="P28" s="89">
        <v>14</v>
      </c>
      <c r="Q28" s="47"/>
      <c r="R28" s="71"/>
      <c r="S28" s="89">
        <v>14.2</v>
      </c>
      <c r="T28" s="71"/>
      <c r="U28" s="89">
        <v>11.9</v>
      </c>
      <c r="V28" s="71"/>
      <c r="W28" s="89">
        <v>12</v>
      </c>
      <c r="X28" s="47"/>
      <c r="Y28" s="47"/>
      <c r="Z28" s="47"/>
      <c r="AA28" s="71"/>
      <c r="AB28" s="3">
        <v>12</v>
      </c>
      <c r="AC28" s="72">
        <v>12.2</v>
      </c>
      <c r="AD28" s="47"/>
      <c r="AE28" s="71"/>
      <c r="AF28" s="4">
        <v>12.4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0.998</v>
      </c>
      <c r="V31" s="71"/>
      <c r="W31" s="91">
        <v>0.997</v>
      </c>
      <c r="X31" s="47"/>
      <c r="Y31" s="47"/>
      <c r="Z31" s="47"/>
      <c r="AA31" s="71"/>
      <c r="AB31" s="7">
        <v>0.997</v>
      </c>
      <c r="AC31" s="76">
        <v>0.997</v>
      </c>
      <c r="AD31" s="47"/>
      <c r="AE31" s="71"/>
      <c r="AF31" s="8">
        <v>0.997</v>
      </c>
    </row>
    <row r="32" spans="4:32" ht="13.15" customHeight="1" x14ac:dyDescent="0.25">
      <c r="E32" s="73" t="s">
        <v>42</v>
      </c>
      <c r="F32" s="47"/>
      <c r="G32" s="47"/>
      <c r="H32" s="47"/>
      <c r="I32" s="74"/>
      <c r="J32" s="89">
        <v>24.2</v>
      </c>
      <c r="K32" s="71"/>
      <c r="L32" s="89">
        <v>24.2</v>
      </c>
      <c r="M32" s="71"/>
      <c r="N32" s="89">
        <v>24.2</v>
      </c>
      <c r="O32" s="71"/>
      <c r="P32" s="89">
        <v>24.2</v>
      </c>
      <c r="Q32" s="47"/>
      <c r="R32" s="71"/>
      <c r="S32" s="89">
        <v>24.2</v>
      </c>
      <c r="T32" s="71"/>
      <c r="U32" s="89">
        <v>25.4</v>
      </c>
      <c r="V32" s="71"/>
      <c r="W32" s="89">
        <v>25.4</v>
      </c>
      <c r="X32" s="47"/>
      <c r="Y32" s="47"/>
      <c r="Z32" s="47"/>
      <c r="AA32" s="71"/>
      <c r="AB32" s="3">
        <v>25.4</v>
      </c>
      <c r="AC32" s="72">
        <v>25.4</v>
      </c>
      <c r="AD32" s="47"/>
      <c r="AE32" s="71"/>
      <c r="AF32" s="4">
        <v>25.4</v>
      </c>
    </row>
    <row r="33" spans="5:32" ht="13.15" customHeight="1" x14ac:dyDescent="0.25">
      <c r="E33" s="77" t="s">
        <v>46</v>
      </c>
      <c r="F33" s="47"/>
      <c r="G33" s="47"/>
      <c r="H33" s="47"/>
      <c r="I33" s="74"/>
      <c r="J33" s="92">
        <v>13.3</v>
      </c>
      <c r="K33" s="71"/>
      <c r="L33" s="92">
        <v>13.4</v>
      </c>
      <c r="M33" s="71"/>
      <c r="N33" s="92">
        <v>13.4</v>
      </c>
      <c r="O33" s="71"/>
      <c r="P33" s="92">
        <v>13.6</v>
      </c>
      <c r="Q33" s="47"/>
      <c r="R33" s="71"/>
      <c r="S33" s="92">
        <v>13.8</v>
      </c>
      <c r="T33" s="71"/>
      <c r="U33" s="92">
        <v>11.1</v>
      </c>
      <c r="V33" s="71"/>
      <c r="W33" s="92">
        <v>11.2</v>
      </c>
      <c r="X33" s="47"/>
      <c r="Y33" s="47"/>
      <c r="Z33" s="47"/>
      <c r="AA33" s="71"/>
      <c r="AB33" s="9">
        <v>11.3</v>
      </c>
      <c r="AC33" s="78">
        <v>11.5</v>
      </c>
      <c r="AD33" s="47"/>
      <c r="AE33" s="71"/>
      <c r="AF33" s="10">
        <v>11.6</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1433</v>
      </c>
      <c r="K35" s="71"/>
      <c r="L35" s="90" t="s">
        <v>1433</v>
      </c>
      <c r="M35" s="71"/>
      <c r="N35" s="90" t="s">
        <v>1433</v>
      </c>
      <c r="O35" s="71"/>
      <c r="P35" s="90" t="s">
        <v>1433</v>
      </c>
      <c r="Q35" s="47"/>
      <c r="R35" s="71"/>
      <c r="S35" s="90" t="s">
        <v>1433</v>
      </c>
      <c r="T35" s="71"/>
      <c r="U35" s="90" t="s">
        <v>1433</v>
      </c>
      <c r="V35" s="71"/>
      <c r="W35" s="90" t="s">
        <v>1433</v>
      </c>
      <c r="X35" s="47"/>
      <c r="Y35" s="47"/>
      <c r="Z35" s="47"/>
      <c r="AA35" s="71"/>
      <c r="AB35" s="5" t="s">
        <v>1433</v>
      </c>
      <c r="AC35" s="75" t="s">
        <v>1433</v>
      </c>
      <c r="AD35" s="47"/>
      <c r="AE35" s="71"/>
      <c r="AF35" s="6" t="s">
        <v>1433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oBt4hnHXZTEvEuT4H9tLMx/+oTBhWS5MVSMV1Ik4QTMwSIpowb7g1Vx4zSaulSK23Yyofb4Iz+ebfJM2CPfFbw==" saltValue="tJTTJSG9ongYfZ9qpIR5P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795DD7E-ED16-4C25-BE65-E9A8F159F9A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SOBU - South Bundaberg (66/11kV)</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2013</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2014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2015</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2016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2017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27.5</v>
      </c>
      <c r="K26" s="71"/>
      <c r="L26" s="89">
        <v>27.5</v>
      </c>
      <c r="M26" s="71"/>
      <c r="N26" s="89">
        <v>27.5</v>
      </c>
      <c r="O26" s="71"/>
      <c r="P26" s="89">
        <v>27.5</v>
      </c>
      <c r="Q26" s="47"/>
      <c r="R26" s="71"/>
      <c r="S26" s="89">
        <v>27.5</v>
      </c>
      <c r="T26" s="71"/>
      <c r="U26" s="89">
        <v>29.9</v>
      </c>
      <c r="V26" s="71"/>
      <c r="W26" s="89">
        <v>29.9</v>
      </c>
      <c r="X26" s="47"/>
      <c r="Y26" s="47"/>
      <c r="Z26" s="47"/>
      <c r="AA26" s="71"/>
      <c r="AB26" s="3">
        <v>29.9</v>
      </c>
      <c r="AC26" s="72">
        <v>29.9</v>
      </c>
      <c r="AD26" s="47"/>
      <c r="AE26" s="71"/>
      <c r="AF26" s="4">
        <v>29.9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5.8</v>
      </c>
      <c r="K28" s="71"/>
      <c r="L28" s="89">
        <v>6.2</v>
      </c>
      <c r="M28" s="71"/>
      <c r="N28" s="89">
        <v>6.3</v>
      </c>
      <c r="O28" s="71"/>
      <c r="P28" s="89">
        <v>6.4</v>
      </c>
      <c r="Q28" s="47"/>
      <c r="R28" s="71"/>
      <c r="S28" s="89">
        <v>6.5</v>
      </c>
      <c r="T28" s="71"/>
      <c r="U28" s="89">
        <v>4.5999999999999996</v>
      </c>
      <c r="V28" s="71"/>
      <c r="W28" s="89">
        <v>4.8</v>
      </c>
      <c r="X28" s="47"/>
      <c r="Y28" s="47"/>
      <c r="Z28" s="47"/>
      <c r="AA28" s="71"/>
      <c r="AB28" s="3">
        <v>4.9000000000000004</v>
      </c>
      <c r="AC28" s="72">
        <v>4.9000000000000004</v>
      </c>
      <c r="AD28" s="47"/>
      <c r="AE28" s="71"/>
      <c r="AF28" s="4">
        <v>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0.95599999999999996</v>
      </c>
      <c r="K31" s="71"/>
      <c r="L31" s="91">
        <v>0.95599999999999996</v>
      </c>
      <c r="M31" s="71"/>
      <c r="N31" s="91">
        <v>0.95599999999999996</v>
      </c>
      <c r="O31" s="71"/>
      <c r="P31" s="91">
        <v>0.95599999999999996</v>
      </c>
      <c r="Q31" s="47"/>
      <c r="R31" s="71"/>
      <c r="S31" s="91">
        <v>0.95599999999999996</v>
      </c>
      <c r="T31" s="71"/>
      <c r="U31" s="91">
        <v>0.96299999999999997</v>
      </c>
      <c r="V31" s="71"/>
      <c r="W31" s="91">
        <v>0.96299999999999997</v>
      </c>
      <c r="X31" s="47"/>
      <c r="Y31" s="47"/>
      <c r="Z31" s="47"/>
      <c r="AA31" s="71"/>
      <c r="AB31" s="7">
        <v>0.96299999999999997</v>
      </c>
      <c r="AC31" s="76">
        <v>0.96299999999999997</v>
      </c>
      <c r="AD31" s="47"/>
      <c r="AE31" s="71"/>
      <c r="AF31" s="8">
        <v>0.96299999999999997</v>
      </c>
    </row>
    <row r="32" spans="4:32" ht="13.15" customHeight="1" x14ac:dyDescent="0.25">
      <c r="E32" s="73" t="s">
        <v>42</v>
      </c>
      <c r="F32" s="47"/>
      <c r="G32" s="47"/>
      <c r="H32" s="47"/>
      <c r="I32" s="74"/>
      <c r="J32" s="89">
        <v>15</v>
      </c>
      <c r="K32" s="71"/>
      <c r="L32" s="89">
        <v>15</v>
      </c>
      <c r="M32" s="71"/>
      <c r="N32" s="89">
        <v>15</v>
      </c>
      <c r="O32" s="71"/>
      <c r="P32" s="89">
        <v>15</v>
      </c>
      <c r="Q32" s="47"/>
      <c r="R32" s="71"/>
      <c r="S32" s="89">
        <v>15</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5.7</v>
      </c>
      <c r="K33" s="71"/>
      <c r="L33" s="92">
        <v>6</v>
      </c>
      <c r="M33" s="71"/>
      <c r="N33" s="92">
        <v>6.1</v>
      </c>
      <c r="O33" s="71"/>
      <c r="P33" s="92">
        <v>6.2</v>
      </c>
      <c r="Q33" s="47"/>
      <c r="R33" s="71"/>
      <c r="S33" s="92">
        <v>6.3</v>
      </c>
      <c r="T33" s="71"/>
      <c r="U33" s="92">
        <v>4.3</v>
      </c>
      <c r="V33" s="71"/>
      <c r="W33" s="92">
        <v>4.5999999999999996</v>
      </c>
      <c r="X33" s="47"/>
      <c r="Y33" s="47"/>
      <c r="Z33" s="47"/>
      <c r="AA33" s="71"/>
      <c r="AB33" s="9">
        <v>4.5999999999999996</v>
      </c>
      <c r="AC33" s="78">
        <v>4.7</v>
      </c>
      <c r="AD33" s="47"/>
      <c r="AE33" s="71"/>
      <c r="AF33" s="10">
        <v>4.8</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1261</v>
      </c>
      <c r="K35" s="71"/>
      <c r="L35" s="90" t="s">
        <v>1261</v>
      </c>
      <c r="M35" s="71"/>
      <c r="N35" s="90" t="s">
        <v>1261</v>
      </c>
      <c r="O35" s="71"/>
      <c r="P35" s="90" t="s">
        <v>1261</v>
      </c>
      <c r="Q35" s="47"/>
      <c r="R35" s="71"/>
      <c r="S35" s="90" t="s">
        <v>1261</v>
      </c>
      <c r="T35" s="71"/>
      <c r="U35" s="90" t="s">
        <v>1261</v>
      </c>
      <c r="V35" s="71"/>
      <c r="W35" s="90" t="s">
        <v>1261</v>
      </c>
      <c r="X35" s="47"/>
      <c r="Y35" s="47"/>
      <c r="Z35" s="47"/>
      <c r="AA35" s="71"/>
      <c r="AB35" s="5" t="s">
        <v>1261</v>
      </c>
      <c r="AC35" s="75" t="s">
        <v>1261</v>
      </c>
      <c r="AD35" s="47"/>
      <c r="AE35" s="71"/>
      <c r="AF35" s="6" t="s">
        <v>1261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leMw0SR/Wg5UCgbsuNjSifh5bLMhpJklx0YN0g/9suSolxURQIEhW5BqsT9qzwfnXDITkNooBhYlRjlcnaqiyg==" saltValue="XWhTwnZrSu2CVrdF+8F8I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CB97D32-454F-459D-8E0F-A86B22E3CEE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SOKO - South Kolan (66/11kV)</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2018</v>
      </c>
      <c r="J3" s="49"/>
      <c r="K3" s="49"/>
      <c r="L3" s="49"/>
      <c r="M3" s="49"/>
      <c r="N3" s="49"/>
      <c r="O3" s="49"/>
      <c r="P3" s="49"/>
      <c r="Q3" s="49"/>
      <c r="R3" s="49"/>
      <c r="S3" s="49"/>
      <c r="V3" s="51" t="s">
        <v>922</v>
      </c>
      <c r="W3" s="49"/>
      <c r="Y3" s="52" t="s">
        <v>968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2019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2020</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2021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2022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40</v>
      </c>
      <c r="K26" s="71"/>
      <c r="L26" s="89">
        <v>40</v>
      </c>
      <c r="M26" s="71"/>
      <c r="N26" s="89">
        <v>40</v>
      </c>
      <c r="O26" s="71"/>
      <c r="P26" s="89">
        <v>40</v>
      </c>
      <c r="Q26" s="47"/>
      <c r="R26" s="71"/>
      <c r="S26" s="89">
        <v>40</v>
      </c>
      <c r="T26" s="71"/>
      <c r="U26" s="89">
        <v>40</v>
      </c>
      <c r="V26" s="71"/>
      <c r="W26" s="89">
        <v>40</v>
      </c>
      <c r="X26" s="47"/>
      <c r="Y26" s="47"/>
      <c r="Z26" s="47"/>
      <c r="AA26" s="71"/>
      <c r="AB26" s="3">
        <v>40</v>
      </c>
      <c r="AC26" s="72">
        <v>40</v>
      </c>
      <c r="AD26" s="47"/>
      <c r="AE26" s="71"/>
      <c r="AF26" s="4">
        <v>40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19.3</v>
      </c>
      <c r="K28" s="71"/>
      <c r="L28" s="89">
        <v>19.100000000000001</v>
      </c>
      <c r="M28" s="71"/>
      <c r="N28" s="89">
        <v>19.100000000000001</v>
      </c>
      <c r="O28" s="71"/>
      <c r="P28" s="89">
        <v>19</v>
      </c>
      <c r="Q28" s="47"/>
      <c r="R28" s="71"/>
      <c r="S28" s="89">
        <v>19.100000000000001</v>
      </c>
      <c r="T28" s="71"/>
      <c r="U28" s="89">
        <v>15.6</v>
      </c>
      <c r="V28" s="71"/>
      <c r="W28" s="89">
        <v>15.5</v>
      </c>
      <c r="X28" s="47"/>
      <c r="Y28" s="47"/>
      <c r="Z28" s="47"/>
      <c r="AA28" s="71"/>
      <c r="AB28" s="3">
        <v>15.4</v>
      </c>
      <c r="AC28" s="72">
        <v>15.4</v>
      </c>
      <c r="AD28" s="47"/>
      <c r="AE28" s="71"/>
      <c r="AF28" s="4">
        <v>15.4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0.997</v>
      </c>
      <c r="K31" s="71"/>
      <c r="L31" s="91">
        <v>0.997</v>
      </c>
      <c r="M31" s="71"/>
      <c r="N31" s="91">
        <v>0.997</v>
      </c>
      <c r="O31" s="71"/>
      <c r="P31" s="91">
        <v>0.997</v>
      </c>
      <c r="Q31" s="47"/>
      <c r="R31" s="71"/>
      <c r="S31" s="91">
        <v>0.997</v>
      </c>
      <c r="T31" s="71"/>
      <c r="U31" s="91">
        <v>0.95599999999999996</v>
      </c>
      <c r="V31" s="71"/>
      <c r="W31" s="91">
        <v>0.95599999999999996</v>
      </c>
      <c r="X31" s="47"/>
      <c r="Y31" s="47"/>
      <c r="Z31" s="47"/>
      <c r="AA31" s="71"/>
      <c r="AB31" s="7">
        <v>0.95599999999999996</v>
      </c>
      <c r="AC31" s="76">
        <v>0.95599999999999996</v>
      </c>
      <c r="AD31" s="47"/>
      <c r="AE31" s="71"/>
      <c r="AF31" s="8">
        <v>0.95599999999999996</v>
      </c>
    </row>
    <row r="32" spans="4:32" ht="13.15" customHeight="1" x14ac:dyDescent="0.25">
      <c r="E32" s="73" t="s">
        <v>42</v>
      </c>
      <c r="F32" s="47"/>
      <c r="G32" s="47"/>
      <c r="H32" s="47"/>
      <c r="I32" s="74"/>
      <c r="J32" s="89">
        <v>21</v>
      </c>
      <c r="K32" s="71"/>
      <c r="L32" s="89">
        <v>21</v>
      </c>
      <c r="M32" s="71"/>
      <c r="N32" s="89">
        <v>21</v>
      </c>
      <c r="O32" s="71"/>
      <c r="P32" s="89">
        <v>21</v>
      </c>
      <c r="Q32" s="47"/>
      <c r="R32" s="71"/>
      <c r="S32" s="89">
        <v>21</v>
      </c>
      <c r="T32" s="71"/>
      <c r="U32" s="89">
        <v>22</v>
      </c>
      <c r="V32" s="71"/>
      <c r="W32" s="89">
        <v>22</v>
      </c>
      <c r="X32" s="47"/>
      <c r="Y32" s="47"/>
      <c r="Z32" s="47"/>
      <c r="AA32" s="71"/>
      <c r="AB32" s="3">
        <v>22</v>
      </c>
      <c r="AC32" s="72">
        <v>22</v>
      </c>
      <c r="AD32" s="47"/>
      <c r="AE32" s="71"/>
      <c r="AF32" s="4">
        <v>22</v>
      </c>
    </row>
    <row r="33" spans="5:32" ht="13.15" customHeight="1" x14ac:dyDescent="0.25">
      <c r="E33" s="77" t="s">
        <v>46</v>
      </c>
      <c r="F33" s="47"/>
      <c r="G33" s="47"/>
      <c r="H33" s="47"/>
      <c r="I33" s="74"/>
      <c r="J33" s="92">
        <v>18.399999999999999</v>
      </c>
      <c r="K33" s="71"/>
      <c r="L33" s="92">
        <v>18.3</v>
      </c>
      <c r="M33" s="71"/>
      <c r="N33" s="92">
        <v>18.3</v>
      </c>
      <c r="O33" s="71"/>
      <c r="P33" s="92">
        <v>18.2</v>
      </c>
      <c r="Q33" s="47"/>
      <c r="R33" s="71"/>
      <c r="S33" s="92">
        <v>18.2</v>
      </c>
      <c r="T33" s="71"/>
      <c r="U33" s="92">
        <v>14.5</v>
      </c>
      <c r="V33" s="71"/>
      <c r="W33" s="92">
        <v>14.5</v>
      </c>
      <c r="X33" s="47"/>
      <c r="Y33" s="47"/>
      <c r="Z33" s="47"/>
      <c r="AA33" s="71"/>
      <c r="AB33" s="9">
        <v>14.4</v>
      </c>
      <c r="AC33" s="78">
        <v>14.4</v>
      </c>
      <c r="AD33" s="47"/>
      <c r="AE33" s="71"/>
      <c r="AF33" s="10">
        <v>14.3</v>
      </c>
    </row>
    <row r="34" spans="5:32" ht="20.25" customHeight="1" x14ac:dyDescent="0.25">
      <c r="E34" s="73" t="s">
        <v>940</v>
      </c>
      <c r="F34" s="47"/>
      <c r="G34" s="47"/>
      <c r="H34" s="47"/>
      <c r="I34" s="74"/>
      <c r="J34" s="90">
        <v>0.9</v>
      </c>
      <c r="K34" s="71"/>
      <c r="L34" s="90">
        <v>0.9</v>
      </c>
      <c r="M34" s="71"/>
      <c r="N34" s="90">
        <v>0.9</v>
      </c>
      <c r="O34" s="71"/>
      <c r="P34" s="90">
        <v>0.9</v>
      </c>
      <c r="Q34" s="47"/>
      <c r="R34" s="71"/>
      <c r="S34" s="90">
        <v>0.9</v>
      </c>
      <c r="T34" s="71"/>
      <c r="U34" s="90">
        <v>0.7</v>
      </c>
      <c r="V34" s="71"/>
      <c r="W34" s="90">
        <v>0.7</v>
      </c>
      <c r="X34" s="47"/>
      <c r="Y34" s="47"/>
      <c r="Z34" s="47"/>
      <c r="AA34" s="71"/>
      <c r="AB34" s="5">
        <v>0.7</v>
      </c>
      <c r="AC34" s="75">
        <v>0.7</v>
      </c>
      <c r="AD34" s="47"/>
      <c r="AE34" s="71"/>
      <c r="AF34" s="6">
        <v>0.7</v>
      </c>
    </row>
    <row r="35" spans="5:32" ht="20.25" customHeight="1" x14ac:dyDescent="0.25">
      <c r="E35" s="73" t="s">
        <v>941</v>
      </c>
      <c r="F35" s="47"/>
      <c r="G35" s="47"/>
      <c r="H35" s="47"/>
      <c r="I35" s="74"/>
      <c r="J35" s="90" t="s">
        <v>1325</v>
      </c>
      <c r="K35" s="71"/>
      <c r="L35" s="90" t="s">
        <v>1325</v>
      </c>
      <c r="M35" s="71"/>
      <c r="N35" s="90" t="s">
        <v>1325</v>
      </c>
      <c r="O35" s="71"/>
      <c r="P35" s="90" t="s">
        <v>1325</v>
      </c>
      <c r="Q35" s="47"/>
      <c r="R35" s="71"/>
      <c r="S35" s="90" t="s">
        <v>1325</v>
      </c>
      <c r="T35" s="71"/>
      <c r="U35" s="90" t="s">
        <v>1325</v>
      </c>
      <c r="V35" s="71"/>
      <c r="W35" s="90" t="s">
        <v>1325</v>
      </c>
      <c r="X35" s="47"/>
      <c r="Y35" s="47"/>
      <c r="Z35" s="47"/>
      <c r="AA35" s="71"/>
      <c r="AB35" s="5" t="s">
        <v>1325</v>
      </c>
      <c r="AC35" s="75" t="s">
        <v>1325</v>
      </c>
      <c r="AD35" s="47"/>
      <c r="AE35" s="71"/>
      <c r="AF35" s="6" t="s">
        <v>1325</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1.8</v>
      </c>
      <c r="K39" s="71"/>
      <c r="L39" s="89">
        <v>1.8</v>
      </c>
      <c r="M39" s="71"/>
      <c r="N39" s="89">
        <v>1.8</v>
      </c>
      <c r="O39" s="71"/>
      <c r="P39" s="89">
        <v>1.8</v>
      </c>
      <c r="Q39" s="47"/>
      <c r="R39" s="71"/>
      <c r="S39" s="89">
        <v>1.8</v>
      </c>
      <c r="T39" s="71"/>
      <c r="U39" s="89">
        <v>1.8</v>
      </c>
      <c r="V39" s="71"/>
      <c r="W39" s="89">
        <v>1.8</v>
      </c>
      <c r="X39" s="47"/>
      <c r="Y39" s="47"/>
      <c r="Z39" s="47"/>
      <c r="AA39" s="71"/>
      <c r="AB39" s="3">
        <v>1.8</v>
      </c>
      <c r="AC39" s="72">
        <v>1.8</v>
      </c>
      <c r="AD39" s="47"/>
      <c r="AE39" s="71"/>
      <c r="AF39" s="4">
        <v>1.8</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5TaDjN5i7fcNO6y96zklfYBa+78dZHpYCipLTYrB9uty45DzVUxBDYizmdz9wNI2CfvMskbwlg1w7L6vUfEmw==" saltValue="mM/1ofKEMP+MhN4oilaPX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9307EE1-E6CE-4DDD-BF19-8F5C0FD529E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SOMA - South Mackay (33/11kV)</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2023</v>
      </c>
      <c r="J3" s="49"/>
      <c r="K3" s="49"/>
      <c r="L3" s="49"/>
      <c r="M3" s="49"/>
      <c r="N3" s="49"/>
      <c r="O3" s="49"/>
      <c r="P3" s="49"/>
      <c r="Q3" s="49"/>
      <c r="R3" s="49"/>
      <c r="S3" s="49"/>
      <c r="V3" s="51" t="s">
        <v>922</v>
      </c>
      <c r="W3" s="49"/>
      <c r="Y3" s="52" t="s">
        <v>1217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2024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2025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2026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37.4</v>
      </c>
      <c r="K26" s="71"/>
      <c r="L26" s="89">
        <v>37.4</v>
      </c>
      <c r="M26" s="71"/>
      <c r="N26" s="89">
        <v>37.4</v>
      </c>
      <c r="O26" s="71"/>
      <c r="P26" s="89">
        <v>37.4</v>
      </c>
      <c r="Q26" s="47"/>
      <c r="R26" s="71"/>
      <c r="S26" s="89">
        <v>37.4</v>
      </c>
      <c r="T26" s="71"/>
      <c r="U26" s="89">
        <v>42.4</v>
      </c>
      <c r="V26" s="71"/>
      <c r="W26" s="89">
        <v>42.4</v>
      </c>
      <c r="X26" s="47"/>
      <c r="Y26" s="47"/>
      <c r="Z26" s="47"/>
      <c r="AA26" s="71"/>
      <c r="AB26" s="3">
        <v>42.4</v>
      </c>
      <c r="AC26" s="72">
        <v>42.4</v>
      </c>
      <c r="AD26" s="47"/>
      <c r="AE26" s="71"/>
      <c r="AF26" s="4">
        <v>42.4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21</v>
      </c>
      <c r="K28" s="71"/>
      <c r="L28" s="89">
        <v>21.2</v>
      </c>
      <c r="M28" s="71"/>
      <c r="N28" s="89">
        <v>21.4</v>
      </c>
      <c r="O28" s="71"/>
      <c r="P28" s="89">
        <v>21.6</v>
      </c>
      <c r="Q28" s="47"/>
      <c r="R28" s="71"/>
      <c r="S28" s="89">
        <v>22</v>
      </c>
      <c r="T28" s="71"/>
      <c r="U28" s="89">
        <v>22.8</v>
      </c>
      <c r="V28" s="71"/>
      <c r="W28" s="89">
        <v>22.8</v>
      </c>
      <c r="X28" s="47"/>
      <c r="Y28" s="47"/>
      <c r="Z28" s="47"/>
      <c r="AA28" s="71"/>
      <c r="AB28" s="3">
        <v>22.9</v>
      </c>
      <c r="AC28" s="72">
        <v>23.2</v>
      </c>
      <c r="AD28" s="47"/>
      <c r="AE28" s="71"/>
      <c r="AF28" s="4">
        <v>23.4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v>
      </c>
      <c r="K31" s="71"/>
      <c r="L31" s="91">
        <v>0.97</v>
      </c>
      <c r="M31" s="71"/>
      <c r="N31" s="91">
        <v>0.97</v>
      </c>
      <c r="O31" s="71"/>
      <c r="P31" s="91">
        <v>0.97</v>
      </c>
      <c r="Q31" s="47"/>
      <c r="R31" s="71"/>
      <c r="S31" s="91">
        <v>0.97</v>
      </c>
      <c r="T31" s="71"/>
      <c r="U31" s="91">
        <v>0.98399999999999999</v>
      </c>
      <c r="V31" s="71"/>
      <c r="W31" s="91">
        <v>0.98399999999999999</v>
      </c>
      <c r="X31" s="47"/>
      <c r="Y31" s="47"/>
      <c r="Z31" s="47"/>
      <c r="AA31" s="71"/>
      <c r="AB31" s="7">
        <v>0.98399999999999999</v>
      </c>
      <c r="AC31" s="76">
        <v>0.98399999999999999</v>
      </c>
      <c r="AD31" s="47"/>
      <c r="AE31" s="71"/>
      <c r="AF31" s="8">
        <v>0.98399999999999999</v>
      </c>
    </row>
    <row r="32" spans="4:32" ht="13.15" customHeight="1" x14ac:dyDescent="0.25">
      <c r="E32" s="73" t="s">
        <v>42</v>
      </c>
      <c r="F32" s="47"/>
      <c r="G32" s="47"/>
      <c r="H32" s="47"/>
      <c r="I32" s="74"/>
      <c r="J32" s="89">
        <v>28.3</v>
      </c>
      <c r="K32" s="71"/>
      <c r="L32" s="89">
        <v>28.3</v>
      </c>
      <c r="M32" s="71"/>
      <c r="N32" s="89">
        <v>28.3</v>
      </c>
      <c r="O32" s="71"/>
      <c r="P32" s="89">
        <v>28.3</v>
      </c>
      <c r="Q32" s="47"/>
      <c r="R32" s="71"/>
      <c r="S32" s="89">
        <v>28.3</v>
      </c>
      <c r="T32" s="71"/>
      <c r="U32" s="89">
        <v>31.2</v>
      </c>
      <c r="V32" s="71"/>
      <c r="W32" s="89">
        <v>31.2</v>
      </c>
      <c r="X32" s="47"/>
      <c r="Y32" s="47"/>
      <c r="Z32" s="47"/>
      <c r="AA32" s="71"/>
      <c r="AB32" s="3">
        <v>31.2</v>
      </c>
      <c r="AC32" s="72">
        <v>31.2</v>
      </c>
      <c r="AD32" s="47"/>
      <c r="AE32" s="71"/>
      <c r="AF32" s="4">
        <v>31.2</v>
      </c>
    </row>
    <row r="33" spans="5:32" ht="13.15" customHeight="1" x14ac:dyDescent="0.25">
      <c r="E33" s="77" t="s">
        <v>46</v>
      </c>
      <c r="F33" s="47"/>
      <c r="G33" s="47"/>
      <c r="H33" s="47"/>
      <c r="I33" s="74"/>
      <c r="J33" s="92">
        <v>16.600000000000001</v>
      </c>
      <c r="K33" s="71"/>
      <c r="L33" s="92">
        <v>16.7</v>
      </c>
      <c r="M33" s="71"/>
      <c r="N33" s="92">
        <v>16.899999999999999</v>
      </c>
      <c r="O33" s="71"/>
      <c r="P33" s="92">
        <v>17.100000000000001</v>
      </c>
      <c r="Q33" s="47"/>
      <c r="R33" s="71"/>
      <c r="S33" s="92">
        <v>17.3</v>
      </c>
      <c r="T33" s="71"/>
      <c r="U33" s="92">
        <v>20.9</v>
      </c>
      <c r="V33" s="71"/>
      <c r="W33" s="92">
        <v>20.9</v>
      </c>
      <c r="X33" s="47"/>
      <c r="Y33" s="47"/>
      <c r="Z33" s="47"/>
      <c r="AA33" s="71"/>
      <c r="AB33" s="9">
        <v>21</v>
      </c>
      <c r="AC33" s="78">
        <v>21.3</v>
      </c>
      <c r="AD33" s="47"/>
      <c r="AE33" s="71"/>
      <c r="AF33" s="10">
        <v>21.5</v>
      </c>
    </row>
    <row r="34" spans="5:32" ht="20.25" customHeight="1" x14ac:dyDescent="0.25">
      <c r="E34" s="73" t="s">
        <v>940</v>
      </c>
      <c r="F34" s="47"/>
      <c r="G34" s="47"/>
      <c r="H34" s="47"/>
      <c r="I34" s="74"/>
      <c r="J34" s="90">
        <v>0.8</v>
      </c>
      <c r="K34" s="71"/>
      <c r="L34" s="90">
        <v>0.8</v>
      </c>
      <c r="M34" s="71"/>
      <c r="N34" s="90">
        <v>0.8</v>
      </c>
      <c r="O34" s="71"/>
      <c r="P34" s="90">
        <v>0.9</v>
      </c>
      <c r="Q34" s="47"/>
      <c r="R34" s="71"/>
      <c r="S34" s="90">
        <v>0.9</v>
      </c>
      <c r="T34" s="71"/>
      <c r="U34" s="90">
        <v>1</v>
      </c>
      <c r="V34" s="71"/>
      <c r="W34" s="90">
        <v>1</v>
      </c>
      <c r="X34" s="47"/>
      <c r="Y34" s="47"/>
      <c r="Z34" s="47"/>
      <c r="AA34" s="71"/>
      <c r="AB34" s="5">
        <v>1.1000000000000001</v>
      </c>
      <c r="AC34" s="75">
        <v>1.1000000000000001</v>
      </c>
      <c r="AD34" s="47"/>
      <c r="AE34" s="71"/>
      <c r="AF34" s="6">
        <v>1.1000000000000001</v>
      </c>
    </row>
    <row r="35" spans="5:32" ht="20.25" customHeight="1" x14ac:dyDescent="0.25">
      <c r="E35" s="73" t="s">
        <v>941</v>
      </c>
      <c r="F35" s="47"/>
      <c r="G35" s="47"/>
      <c r="H35" s="47"/>
      <c r="I35" s="74"/>
      <c r="J35" s="90" t="s">
        <v>981</v>
      </c>
      <c r="K35" s="71"/>
      <c r="L35" s="90" t="s">
        <v>981</v>
      </c>
      <c r="M35" s="71"/>
      <c r="N35" s="90" t="s">
        <v>981</v>
      </c>
      <c r="O35" s="71"/>
      <c r="P35" s="90" t="s">
        <v>981</v>
      </c>
      <c r="Q35" s="47"/>
      <c r="R35" s="71"/>
      <c r="S35" s="90" t="s">
        <v>981</v>
      </c>
      <c r="T35" s="71"/>
      <c r="U35" s="90" t="s">
        <v>981</v>
      </c>
      <c r="V35" s="71"/>
      <c r="W35" s="90" t="s">
        <v>981</v>
      </c>
      <c r="X35" s="47"/>
      <c r="Y35" s="47"/>
      <c r="Z35" s="47"/>
      <c r="AA35" s="71"/>
      <c r="AB35" s="5" t="s">
        <v>981</v>
      </c>
      <c r="AC35" s="75" t="s">
        <v>981</v>
      </c>
      <c r="AD35" s="47"/>
      <c r="AE35" s="71"/>
      <c r="AF35" s="6" t="s">
        <v>981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ObbXQzztewVEx9XJxGVr5u8Xpf1nxJ0w/NnJWzLyy2QQTA8ptRXuKf12KsOujf0oXTgeAxHVXFReJuBzG306Q==" saltValue="XSCXlFCupuLGZDkcgateO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36ADC58-7593-45A6-A978-C1341C347C5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SOTO - South Toowoomba (33/11kV)</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2027</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2028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2029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2030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0.7</v>
      </c>
      <c r="K26" s="71"/>
      <c r="L26" s="89">
        <v>0.7</v>
      </c>
      <c r="M26" s="71"/>
      <c r="N26" s="89">
        <v>0.7</v>
      </c>
      <c r="O26" s="71"/>
      <c r="P26" s="89">
        <v>0.7</v>
      </c>
      <c r="Q26" s="47"/>
      <c r="R26" s="71"/>
      <c r="S26" s="89">
        <v>0.7</v>
      </c>
      <c r="T26" s="71"/>
      <c r="U26" s="89">
        <v>0.7</v>
      </c>
      <c r="V26" s="71"/>
      <c r="W26" s="89">
        <v>0.7</v>
      </c>
      <c r="X26" s="47"/>
      <c r="Y26" s="47"/>
      <c r="Z26" s="47"/>
      <c r="AA26" s="71"/>
      <c r="AB26" s="3">
        <v>0.7</v>
      </c>
      <c r="AC26" s="72">
        <v>0.7</v>
      </c>
      <c r="AD26" s="47"/>
      <c r="AE26" s="71"/>
      <c r="AF26" s="4">
        <v>0.7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0.3</v>
      </c>
      <c r="K28" s="71"/>
      <c r="L28" s="89">
        <v>0.3</v>
      </c>
      <c r="M28" s="71"/>
      <c r="N28" s="89">
        <v>0.3</v>
      </c>
      <c r="O28" s="71"/>
      <c r="P28" s="89">
        <v>0.3</v>
      </c>
      <c r="Q28" s="47"/>
      <c r="R28" s="71"/>
      <c r="S28" s="89">
        <v>0.3</v>
      </c>
      <c r="T28" s="71"/>
      <c r="U28" s="89">
        <v>0.3</v>
      </c>
      <c r="V28" s="71"/>
      <c r="W28" s="89">
        <v>0.3</v>
      </c>
      <c r="X28" s="47"/>
      <c r="Y28" s="47"/>
      <c r="Z28" s="47"/>
      <c r="AA28" s="71"/>
      <c r="AB28" s="3">
        <v>0.3</v>
      </c>
      <c r="AC28" s="72">
        <v>0.3</v>
      </c>
      <c r="AD28" s="47"/>
      <c r="AE28" s="71"/>
      <c r="AF28" s="4">
        <v>0.3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0.92300000000000004</v>
      </c>
      <c r="K31" s="71"/>
      <c r="L31" s="91">
        <v>0.92300000000000004</v>
      </c>
      <c r="M31" s="71"/>
      <c r="N31" s="91">
        <v>0.92300000000000004</v>
      </c>
      <c r="O31" s="71"/>
      <c r="P31" s="91">
        <v>0.92300000000000004</v>
      </c>
      <c r="Q31" s="47"/>
      <c r="R31" s="71"/>
      <c r="S31" s="91">
        <v>0.92300000000000004</v>
      </c>
      <c r="T31" s="71"/>
      <c r="U31" s="91">
        <v>0.77300000000000002</v>
      </c>
      <c r="V31" s="71"/>
      <c r="W31" s="91">
        <v>0.77300000000000002</v>
      </c>
      <c r="X31" s="47"/>
      <c r="Y31" s="47"/>
      <c r="Z31" s="47"/>
      <c r="AA31" s="71"/>
      <c r="AB31" s="7">
        <v>0.77300000000000002</v>
      </c>
      <c r="AC31" s="76">
        <v>0.77300000000000002</v>
      </c>
      <c r="AD31" s="47"/>
      <c r="AE31" s="71"/>
      <c r="AF31" s="8">
        <v>0.77300000000000002</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0.3</v>
      </c>
      <c r="K33" s="71"/>
      <c r="L33" s="92">
        <v>0.3</v>
      </c>
      <c r="M33" s="71"/>
      <c r="N33" s="92">
        <v>0.3</v>
      </c>
      <c r="O33" s="71"/>
      <c r="P33" s="92">
        <v>0.3</v>
      </c>
      <c r="Q33" s="47"/>
      <c r="R33" s="71"/>
      <c r="S33" s="92">
        <v>0.3</v>
      </c>
      <c r="T33" s="71"/>
      <c r="U33" s="92">
        <v>0.2</v>
      </c>
      <c r="V33" s="71"/>
      <c r="W33" s="92">
        <v>0.2</v>
      </c>
      <c r="X33" s="47"/>
      <c r="Y33" s="47"/>
      <c r="Z33" s="47"/>
      <c r="AA33" s="71"/>
      <c r="AB33" s="9">
        <v>0.2</v>
      </c>
      <c r="AC33" s="78">
        <v>0.2</v>
      </c>
      <c r="AD33" s="47"/>
      <c r="AE33" s="71"/>
      <c r="AF33" s="10">
        <v>0.2</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1220</v>
      </c>
      <c r="K35" s="71"/>
      <c r="L35" s="90" t="s">
        <v>1220</v>
      </c>
      <c r="M35" s="71"/>
      <c r="N35" s="90" t="s">
        <v>1220</v>
      </c>
      <c r="O35" s="71"/>
      <c r="P35" s="90" t="s">
        <v>1220</v>
      </c>
      <c r="Q35" s="47"/>
      <c r="R35" s="71"/>
      <c r="S35" s="90" t="s">
        <v>1220</v>
      </c>
      <c r="T35" s="71"/>
      <c r="U35" s="90" t="s">
        <v>1220</v>
      </c>
      <c r="V35" s="71"/>
      <c r="W35" s="90" t="s">
        <v>1220</v>
      </c>
      <c r="X35" s="47"/>
      <c r="Y35" s="47"/>
      <c r="Z35" s="47"/>
      <c r="AA35" s="71"/>
      <c r="AB35" s="5" t="s">
        <v>1220</v>
      </c>
      <c r="AC35" s="75" t="s">
        <v>1220</v>
      </c>
      <c r="AD35" s="47"/>
      <c r="AE35" s="71"/>
      <c r="AF35" s="6" t="s">
        <v>1220</v>
      </c>
    </row>
    <row r="36" spans="5:32" ht="13.15" customHeight="1" x14ac:dyDescent="0.25">
      <c r="E36" s="73" t="s">
        <v>58</v>
      </c>
      <c r="F36" s="47"/>
      <c r="G36" s="47"/>
      <c r="H36" s="47"/>
      <c r="I36" s="74"/>
      <c r="J36" s="89">
        <v>0.3</v>
      </c>
      <c r="K36" s="71"/>
      <c r="L36" s="89">
        <v>0.3</v>
      </c>
      <c r="M36" s="71"/>
      <c r="N36" s="89">
        <v>0.3</v>
      </c>
      <c r="O36" s="71"/>
      <c r="P36" s="89">
        <v>0.3</v>
      </c>
      <c r="Q36" s="47"/>
      <c r="R36" s="71"/>
      <c r="S36" s="89">
        <v>0.3</v>
      </c>
      <c r="T36" s="71"/>
      <c r="U36" s="89">
        <v>0.2</v>
      </c>
      <c r="V36" s="71"/>
      <c r="W36" s="89">
        <v>0.2</v>
      </c>
      <c r="X36" s="47"/>
      <c r="Y36" s="47"/>
      <c r="Z36" s="47"/>
      <c r="AA36" s="71"/>
      <c r="AB36" s="3">
        <v>0.2</v>
      </c>
      <c r="AC36" s="72">
        <v>0.2</v>
      </c>
      <c r="AD36" s="47"/>
      <c r="AE36" s="71"/>
      <c r="AF36" s="4">
        <v>0.2</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0.6</v>
      </c>
      <c r="K39" s="71"/>
      <c r="L39" s="89">
        <v>0.6</v>
      </c>
      <c r="M39" s="71"/>
      <c r="N39" s="89">
        <v>0.6</v>
      </c>
      <c r="O39" s="71"/>
      <c r="P39" s="89">
        <v>0.6</v>
      </c>
      <c r="Q39" s="47"/>
      <c r="R39" s="71"/>
      <c r="S39" s="89">
        <v>0.6</v>
      </c>
      <c r="T39" s="71"/>
      <c r="U39" s="89">
        <v>0.6</v>
      </c>
      <c r="V39" s="71"/>
      <c r="W39" s="89">
        <v>0.6</v>
      </c>
      <c r="X39" s="47"/>
      <c r="Y39" s="47"/>
      <c r="Z39" s="47"/>
      <c r="AA39" s="71"/>
      <c r="AB39" s="3">
        <v>0.6</v>
      </c>
      <c r="AC39" s="72">
        <v>0.6</v>
      </c>
      <c r="AD39" s="47"/>
      <c r="AE39" s="71"/>
      <c r="AF39" s="4">
        <v>0.6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XH+tKoADFJLMsS9aSFWzDDXy2oqC4/kMu2MDadfos1Nevz8WZnzxoMJ35xL4HDhMeev8RHserTwM/Lrd9thA==" saltValue="66rApL3IZGQOTN7U8eqNb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A4DA564-D8CC-440C-A2DF-BA9B97B91FF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STAM - Stamford (66/33kV)</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dimension ref="B1:AI49"/>
  <sheetViews>
    <sheetView showGridLines="0" topLeftCell="A1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2031</v>
      </c>
      <c r="I3" s="49"/>
      <c r="J3" s="49"/>
      <c r="K3" s="49"/>
      <c r="L3" s="49"/>
      <c r="M3" s="49"/>
      <c r="N3" s="49"/>
      <c r="O3" s="49"/>
      <c r="P3" s="49"/>
      <c r="Q3" s="49"/>
      <c r="R3" s="49"/>
      <c r="U3" s="51" t="s">
        <v>922</v>
      </c>
      <c r="V3" s="49"/>
      <c r="X3" s="52" t="s">
        <v>1546</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2032</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2033</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71.3</v>
      </c>
      <c r="J24" s="71"/>
      <c r="K24" s="89">
        <v>71.3</v>
      </c>
      <c r="L24" s="71"/>
      <c r="M24" s="89">
        <v>71.3</v>
      </c>
      <c r="N24" s="71"/>
      <c r="O24" s="89">
        <v>71.3</v>
      </c>
      <c r="P24" s="47"/>
      <c r="Q24" s="71"/>
      <c r="R24" s="89">
        <v>71.3</v>
      </c>
      <c r="S24" s="71"/>
      <c r="T24" s="89">
        <v>80.400000000000006</v>
      </c>
      <c r="U24" s="71"/>
      <c r="V24" s="89">
        <v>80.400000000000006</v>
      </c>
      <c r="W24" s="47"/>
      <c r="X24" s="47"/>
      <c r="Y24" s="47"/>
      <c r="Z24" s="71"/>
      <c r="AA24" s="3">
        <v>80.400000000000006</v>
      </c>
      <c r="AB24" s="72">
        <v>80.400000000000006</v>
      </c>
      <c r="AC24" s="47"/>
      <c r="AD24" s="71"/>
      <c r="AE24" s="4">
        <v>80.400000000000006</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13.6</v>
      </c>
      <c r="J26" s="71"/>
      <c r="K26" s="89">
        <v>13.6</v>
      </c>
      <c r="L26" s="71"/>
      <c r="M26" s="89">
        <v>13.7</v>
      </c>
      <c r="N26" s="71"/>
      <c r="O26" s="89">
        <v>13.7</v>
      </c>
      <c r="P26" s="47"/>
      <c r="Q26" s="71"/>
      <c r="R26" s="89">
        <v>13.8</v>
      </c>
      <c r="S26" s="71"/>
      <c r="T26" s="89">
        <v>15.3</v>
      </c>
      <c r="U26" s="71"/>
      <c r="V26" s="89">
        <v>15.2</v>
      </c>
      <c r="W26" s="47"/>
      <c r="X26" s="47"/>
      <c r="Y26" s="47"/>
      <c r="Z26" s="71"/>
      <c r="AA26" s="3">
        <v>15.2</v>
      </c>
      <c r="AB26" s="72">
        <v>15.3</v>
      </c>
      <c r="AC26" s="47"/>
      <c r="AD26" s="71"/>
      <c r="AE26" s="4">
        <v>15.3</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0.99099999999999999</v>
      </c>
      <c r="J29" s="71"/>
      <c r="K29" s="91">
        <v>0.99099999999999999</v>
      </c>
      <c r="L29" s="71"/>
      <c r="M29" s="91">
        <v>0.99099999999999999</v>
      </c>
      <c r="N29" s="71"/>
      <c r="O29" s="91">
        <v>0.99099999999999999</v>
      </c>
      <c r="P29" s="47"/>
      <c r="Q29" s="71"/>
      <c r="R29" s="91">
        <v>0.99099999999999999</v>
      </c>
      <c r="S29" s="71"/>
      <c r="T29" s="91">
        <v>1</v>
      </c>
      <c r="U29" s="71"/>
      <c r="V29" s="91">
        <v>1</v>
      </c>
      <c r="W29" s="47"/>
      <c r="X29" s="47"/>
      <c r="Y29" s="47"/>
      <c r="Z29" s="71"/>
      <c r="AA29" s="7">
        <v>1</v>
      </c>
      <c r="AB29" s="76">
        <v>1</v>
      </c>
      <c r="AC29" s="47"/>
      <c r="AD29" s="71"/>
      <c r="AE29" s="8">
        <v>1</v>
      </c>
    </row>
    <row r="30" spans="4:31" ht="13.15" customHeight="1" x14ac:dyDescent="0.25">
      <c r="E30" s="73" t="s">
        <v>42</v>
      </c>
      <c r="F30" s="47"/>
      <c r="G30" s="47"/>
      <c r="H30" s="74"/>
      <c r="I30" s="89">
        <v>40.5</v>
      </c>
      <c r="J30" s="71"/>
      <c r="K30" s="89">
        <v>40.5</v>
      </c>
      <c r="L30" s="71"/>
      <c r="M30" s="89">
        <v>40.5</v>
      </c>
      <c r="N30" s="71"/>
      <c r="O30" s="89">
        <v>40.5</v>
      </c>
      <c r="P30" s="47"/>
      <c r="Q30" s="71"/>
      <c r="R30" s="89">
        <v>40.5</v>
      </c>
      <c r="S30" s="71"/>
      <c r="T30" s="89">
        <v>43.8</v>
      </c>
      <c r="U30" s="71"/>
      <c r="V30" s="89">
        <v>43.8</v>
      </c>
      <c r="W30" s="47"/>
      <c r="X30" s="47"/>
      <c r="Y30" s="47"/>
      <c r="Z30" s="71"/>
      <c r="AA30" s="3">
        <v>43.8</v>
      </c>
      <c r="AB30" s="72">
        <v>43.8</v>
      </c>
      <c r="AC30" s="47"/>
      <c r="AD30" s="71"/>
      <c r="AE30" s="4">
        <v>43.8</v>
      </c>
    </row>
    <row r="31" spans="4:31" ht="13.15" customHeight="1" x14ac:dyDescent="0.25">
      <c r="E31" s="77" t="s">
        <v>46</v>
      </c>
      <c r="F31" s="47"/>
      <c r="G31" s="47"/>
      <c r="H31" s="74"/>
      <c r="I31" s="92">
        <v>12.6</v>
      </c>
      <c r="J31" s="71"/>
      <c r="K31" s="92">
        <v>12.6</v>
      </c>
      <c r="L31" s="71"/>
      <c r="M31" s="92">
        <v>12.6</v>
      </c>
      <c r="N31" s="71"/>
      <c r="O31" s="92">
        <v>12.7</v>
      </c>
      <c r="P31" s="47"/>
      <c r="Q31" s="71"/>
      <c r="R31" s="92">
        <v>12.7</v>
      </c>
      <c r="S31" s="71"/>
      <c r="T31" s="92">
        <v>14.4</v>
      </c>
      <c r="U31" s="71"/>
      <c r="V31" s="92">
        <v>14.3</v>
      </c>
      <c r="W31" s="47"/>
      <c r="X31" s="47"/>
      <c r="Y31" s="47"/>
      <c r="Z31" s="71"/>
      <c r="AA31" s="9">
        <v>14.3</v>
      </c>
      <c r="AB31" s="78">
        <v>14.4</v>
      </c>
      <c r="AC31" s="47"/>
      <c r="AD31" s="71"/>
      <c r="AE31" s="10">
        <v>14.4</v>
      </c>
    </row>
    <row r="32" spans="4:31" ht="20.25" customHeight="1" x14ac:dyDescent="0.25">
      <c r="E32" s="73" t="s">
        <v>940</v>
      </c>
      <c r="F32" s="47"/>
      <c r="G32" s="47"/>
      <c r="H32" s="74"/>
      <c r="I32" s="90">
        <v>0.6</v>
      </c>
      <c r="J32" s="71"/>
      <c r="K32" s="90">
        <v>0.6</v>
      </c>
      <c r="L32" s="71"/>
      <c r="M32" s="90">
        <v>0.6</v>
      </c>
      <c r="N32" s="71"/>
      <c r="O32" s="90">
        <v>0.6</v>
      </c>
      <c r="P32" s="47"/>
      <c r="Q32" s="71"/>
      <c r="R32" s="90">
        <v>0.6</v>
      </c>
      <c r="S32" s="71"/>
      <c r="T32" s="90">
        <v>0.7</v>
      </c>
      <c r="U32" s="71"/>
      <c r="V32" s="90">
        <v>0.7</v>
      </c>
      <c r="W32" s="47"/>
      <c r="X32" s="47"/>
      <c r="Y32" s="47"/>
      <c r="Z32" s="71"/>
      <c r="AA32" s="5">
        <v>0.7</v>
      </c>
      <c r="AB32" s="75">
        <v>0.7</v>
      </c>
      <c r="AC32" s="47"/>
      <c r="AD32" s="71"/>
      <c r="AE32" s="6">
        <v>0.7</v>
      </c>
    </row>
    <row r="33" spans="5:31" ht="20.25" customHeight="1" x14ac:dyDescent="0.25">
      <c r="E33" s="73" t="s">
        <v>941</v>
      </c>
      <c r="F33" s="47"/>
      <c r="G33" s="47"/>
      <c r="H33" s="74"/>
      <c r="I33" s="90" t="s">
        <v>1082</v>
      </c>
      <c r="J33" s="71"/>
      <c r="K33" s="90" t="s">
        <v>1082</v>
      </c>
      <c r="L33" s="71"/>
      <c r="M33" s="90" t="s">
        <v>1082</v>
      </c>
      <c r="N33" s="71"/>
      <c r="O33" s="90" t="s">
        <v>1082</v>
      </c>
      <c r="P33" s="47"/>
      <c r="Q33" s="71"/>
      <c r="R33" s="90" t="s">
        <v>1082</v>
      </c>
      <c r="S33" s="71"/>
      <c r="T33" s="90" t="s">
        <v>1082</v>
      </c>
      <c r="U33" s="71"/>
      <c r="V33" s="90" t="s">
        <v>1082</v>
      </c>
      <c r="W33" s="47"/>
      <c r="X33" s="47"/>
      <c r="Y33" s="47"/>
      <c r="Z33" s="71"/>
      <c r="AA33" s="5" t="s">
        <v>1082</v>
      </c>
      <c r="AB33" s="75" t="s">
        <v>1082</v>
      </c>
      <c r="AC33" s="47"/>
      <c r="AD33" s="71"/>
      <c r="AE33" s="6" t="s">
        <v>1082</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lwyjgt9DydxJDk/a1j2CVV4oaBOyG7ih47QhyPl2k+Abs5XckEluiCWpl613/DY+zNCi5gCmJzC6TESdmmUiGA==" saltValue="BX7C0kBF1KjERbTsAmrbig=="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9D21AE20-4E16-4C80-82FE-65AE05A4DA0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STAN - Stanthorpe BSP (110/33kV)</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2034</v>
      </c>
      <c r="J3" s="49"/>
      <c r="K3" s="49"/>
      <c r="L3" s="49"/>
      <c r="M3" s="49"/>
      <c r="N3" s="49"/>
      <c r="O3" s="49"/>
      <c r="P3" s="49"/>
      <c r="Q3" s="49"/>
      <c r="R3" s="49"/>
      <c r="S3" s="49"/>
      <c r="V3" s="51" t="s">
        <v>922</v>
      </c>
      <c r="W3" s="49"/>
      <c r="Y3" s="52" t="s">
        <v>1891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2035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2036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2037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23.4</v>
      </c>
      <c r="K26" s="71"/>
      <c r="L26" s="89">
        <v>23.4</v>
      </c>
      <c r="M26" s="71"/>
      <c r="N26" s="89">
        <v>23.4</v>
      </c>
      <c r="O26" s="71"/>
      <c r="P26" s="89">
        <v>23.4</v>
      </c>
      <c r="Q26" s="47"/>
      <c r="R26" s="71"/>
      <c r="S26" s="89">
        <v>23.4</v>
      </c>
      <c r="T26" s="71"/>
      <c r="U26" s="89">
        <v>25.3</v>
      </c>
      <c r="V26" s="71"/>
      <c r="W26" s="89">
        <v>25.3</v>
      </c>
      <c r="X26" s="47"/>
      <c r="Y26" s="47"/>
      <c r="Z26" s="47"/>
      <c r="AA26" s="71"/>
      <c r="AB26" s="3">
        <v>25.3</v>
      </c>
      <c r="AC26" s="72">
        <v>25.3</v>
      </c>
      <c r="AD26" s="47"/>
      <c r="AE26" s="71"/>
      <c r="AF26" s="4">
        <v>25.3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11.2</v>
      </c>
      <c r="K28" s="71"/>
      <c r="L28" s="89">
        <v>11.2</v>
      </c>
      <c r="M28" s="71"/>
      <c r="N28" s="89">
        <v>11.3</v>
      </c>
      <c r="O28" s="71"/>
      <c r="P28" s="89">
        <v>11.3</v>
      </c>
      <c r="Q28" s="47"/>
      <c r="R28" s="71"/>
      <c r="S28" s="89">
        <v>11.3</v>
      </c>
      <c r="T28" s="71"/>
      <c r="U28" s="89">
        <v>12.9</v>
      </c>
      <c r="V28" s="71"/>
      <c r="W28" s="89">
        <v>12.9</v>
      </c>
      <c r="X28" s="47"/>
      <c r="Y28" s="47"/>
      <c r="Z28" s="47"/>
      <c r="AA28" s="71"/>
      <c r="AB28" s="3">
        <v>12.8</v>
      </c>
      <c r="AC28" s="72">
        <v>12.9</v>
      </c>
      <c r="AD28" s="47"/>
      <c r="AE28" s="71"/>
      <c r="AF28" s="4">
        <v>12.9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0.96199999999999997</v>
      </c>
      <c r="K31" s="71"/>
      <c r="L31" s="91">
        <v>0.96199999999999997</v>
      </c>
      <c r="M31" s="71"/>
      <c r="N31" s="91">
        <v>0.96199999999999997</v>
      </c>
      <c r="O31" s="71"/>
      <c r="P31" s="91">
        <v>0.96199999999999997</v>
      </c>
      <c r="Q31" s="47"/>
      <c r="R31" s="71"/>
      <c r="S31" s="91">
        <v>0.96199999999999997</v>
      </c>
      <c r="T31" s="71"/>
      <c r="U31" s="91">
        <v>0.98799999999999999</v>
      </c>
      <c r="V31" s="71"/>
      <c r="W31" s="91">
        <v>0.98799999999999999</v>
      </c>
      <c r="X31" s="47"/>
      <c r="Y31" s="47"/>
      <c r="Z31" s="47"/>
      <c r="AA31" s="71"/>
      <c r="AB31" s="7">
        <v>0.98799999999999999</v>
      </c>
      <c r="AC31" s="76">
        <v>0.98799999999999999</v>
      </c>
      <c r="AD31" s="47"/>
      <c r="AE31" s="71"/>
      <c r="AF31" s="8">
        <v>0.98799999999999999</v>
      </c>
    </row>
    <row r="32" spans="4:32" ht="13.15" customHeight="1" x14ac:dyDescent="0.25">
      <c r="E32" s="73" t="s">
        <v>42</v>
      </c>
      <c r="F32" s="47"/>
      <c r="G32" s="47"/>
      <c r="H32" s="47"/>
      <c r="I32" s="74"/>
      <c r="J32" s="89">
        <v>13</v>
      </c>
      <c r="K32" s="71"/>
      <c r="L32" s="89">
        <v>13</v>
      </c>
      <c r="M32" s="71"/>
      <c r="N32" s="89">
        <v>13</v>
      </c>
      <c r="O32" s="71"/>
      <c r="P32" s="89">
        <v>13</v>
      </c>
      <c r="Q32" s="47"/>
      <c r="R32" s="71"/>
      <c r="S32" s="89">
        <v>13</v>
      </c>
      <c r="T32" s="71"/>
      <c r="U32" s="89">
        <v>14</v>
      </c>
      <c r="V32" s="71"/>
      <c r="W32" s="89">
        <v>14</v>
      </c>
      <c r="X32" s="47"/>
      <c r="Y32" s="47"/>
      <c r="Z32" s="47"/>
      <c r="AA32" s="71"/>
      <c r="AB32" s="3">
        <v>14</v>
      </c>
      <c r="AC32" s="72">
        <v>14</v>
      </c>
      <c r="AD32" s="47"/>
      <c r="AE32" s="71"/>
      <c r="AF32" s="4">
        <v>14</v>
      </c>
    </row>
    <row r="33" spans="5:32" ht="13.15" customHeight="1" x14ac:dyDescent="0.25">
      <c r="E33" s="77" t="s">
        <v>46</v>
      </c>
      <c r="F33" s="47"/>
      <c r="G33" s="47"/>
      <c r="H33" s="47"/>
      <c r="I33" s="74"/>
      <c r="J33" s="92">
        <v>10.199999999999999</v>
      </c>
      <c r="K33" s="71"/>
      <c r="L33" s="92">
        <v>10.199999999999999</v>
      </c>
      <c r="M33" s="71"/>
      <c r="N33" s="92">
        <v>10.3</v>
      </c>
      <c r="O33" s="71"/>
      <c r="P33" s="92">
        <v>10.3</v>
      </c>
      <c r="Q33" s="47"/>
      <c r="R33" s="71"/>
      <c r="S33" s="92">
        <v>10.3</v>
      </c>
      <c r="T33" s="71"/>
      <c r="U33" s="92">
        <v>12.1</v>
      </c>
      <c r="V33" s="71"/>
      <c r="W33" s="92">
        <v>12.1</v>
      </c>
      <c r="X33" s="47"/>
      <c r="Y33" s="47"/>
      <c r="Z33" s="47"/>
      <c r="AA33" s="71"/>
      <c r="AB33" s="9">
        <v>12</v>
      </c>
      <c r="AC33" s="78">
        <v>12.1</v>
      </c>
      <c r="AD33" s="47"/>
      <c r="AE33" s="71"/>
      <c r="AF33" s="10">
        <v>12.1</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H69fWe7H50JWEeEkwWjkV+WwzAYT+YmgADgidgRO8KRqEthRl+rgKz9dus7tOb6syNTxXRGXaqPcQ3n7vBHdA==" saltValue="IJWL8nFc+bwVHW583phD7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6FB75F4-FF69-490F-9FD0-85241EFA94B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STTO - Stanthorpe Town (33/11kV)</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2038</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2039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2040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2041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76.7</v>
      </c>
      <c r="K26" s="71"/>
      <c r="L26" s="89">
        <v>76.7</v>
      </c>
      <c r="M26" s="71"/>
      <c r="N26" s="89">
        <v>76.7</v>
      </c>
      <c r="O26" s="71"/>
      <c r="P26" s="89">
        <v>76.7</v>
      </c>
      <c r="Q26" s="47"/>
      <c r="R26" s="71"/>
      <c r="S26" s="89">
        <v>76.7</v>
      </c>
      <c r="T26" s="71"/>
      <c r="U26" s="89">
        <v>81.599999999999994</v>
      </c>
      <c r="V26" s="71"/>
      <c r="W26" s="89">
        <v>81.599999999999994</v>
      </c>
      <c r="X26" s="47"/>
      <c r="Y26" s="47"/>
      <c r="Z26" s="47"/>
      <c r="AA26" s="71"/>
      <c r="AB26" s="3">
        <v>81.599999999999994</v>
      </c>
      <c r="AC26" s="72">
        <v>81.599999999999994</v>
      </c>
      <c r="AD26" s="47"/>
      <c r="AE26" s="71"/>
      <c r="AF26" s="4">
        <v>81.599999999999994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27.5</v>
      </c>
      <c r="K28" s="71"/>
      <c r="L28" s="89">
        <v>28.1</v>
      </c>
      <c r="M28" s="71"/>
      <c r="N28" s="89">
        <v>28.8</v>
      </c>
      <c r="O28" s="71"/>
      <c r="P28" s="89">
        <v>29.5</v>
      </c>
      <c r="Q28" s="47"/>
      <c r="R28" s="71"/>
      <c r="S28" s="89">
        <v>14.9</v>
      </c>
      <c r="T28" s="71"/>
      <c r="U28" s="89">
        <v>24.9</v>
      </c>
      <c r="V28" s="71"/>
      <c r="W28" s="89">
        <v>25.3</v>
      </c>
      <c r="X28" s="47"/>
      <c r="Y28" s="47"/>
      <c r="Z28" s="47"/>
      <c r="AA28" s="71"/>
      <c r="AB28" s="3">
        <v>25.8</v>
      </c>
      <c r="AC28" s="72">
        <v>26.5</v>
      </c>
      <c r="AD28" s="47"/>
      <c r="AE28" s="71"/>
      <c r="AF28" s="4">
        <v>27.2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0.95699999999999996</v>
      </c>
      <c r="K31" s="71"/>
      <c r="L31" s="91">
        <v>0.95699999999999996</v>
      </c>
      <c r="M31" s="71"/>
      <c r="N31" s="91">
        <v>0.95699999999999996</v>
      </c>
      <c r="O31" s="71"/>
      <c r="P31" s="91">
        <v>0.95699999999999996</v>
      </c>
      <c r="Q31" s="47"/>
      <c r="R31" s="71"/>
      <c r="S31" s="91">
        <v>0.95699999999999996</v>
      </c>
      <c r="T31" s="71"/>
      <c r="U31" s="91">
        <v>0.94299999999999995</v>
      </c>
      <c r="V31" s="71"/>
      <c r="W31" s="91">
        <v>0.94299999999999995</v>
      </c>
      <c r="X31" s="47"/>
      <c r="Y31" s="47"/>
      <c r="Z31" s="47"/>
      <c r="AA31" s="71"/>
      <c r="AB31" s="7">
        <v>0.94299999999999995</v>
      </c>
      <c r="AC31" s="76">
        <v>0.94299999999999995</v>
      </c>
      <c r="AD31" s="47"/>
      <c r="AE31" s="71"/>
      <c r="AF31" s="8">
        <v>0.94299999999999995</v>
      </c>
    </row>
    <row r="32" spans="4:32" ht="13.15" customHeight="1" x14ac:dyDescent="0.25">
      <c r="E32" s="73" t="s">
        <v>42</v>
      </c>
      <c r="F32" s="47"/>
      <c r="G32" s="47"/>
      <c r="H32" s="47"/>
      <c r="I32" s="74"/>
      <c r="J32" s="89">
        <v>45.5</v>
      </c>
      <c r="K32" s="71"/>
      <c r="L32" s="89">
        <v>45.5</v>
      </c>
      <c r="M32" s="71"/>
      <c r="N32" s="89">
        <v>45.5</v>
      </c>
      <c r="O32" s="71"/>
      <c r="P32" s="89">
        <v>45.5</v>
      </c>
      <c r="Q32" s="47"/>
      <c r="R32" s="71"/>
      <c r="S32" s="89">
        <v>45.5</v>
      </c>
      <c r="T32" s="71"/>
      <c r="U32" s="89">
        <v>47.2</v>
      </c>
      <c r="V32" s="71"/>
      <c r="W32" s="89">
        <v>47.2</v>
      </c>
      <c r="X32" s="47"/>
      <c r="Y32" s="47"/>
      <c r="Z32" s="47"/>
      <c r="AA32" s="71"/>
      <c r="AB32" s="3">
        <v>47.2</v>
      </c>
      <c r="AC32" s="72">
        <v>47.2</v>
      </c>
      <c r="AD32" s="47"/>
      <c r="AE32" s="71"/>
      <c r="AF32" s="4">
        <v>47.2</v>
      </c>
    </row>
    <row r="33" spans="5:32" ht="13.15" customHeight="1" x14ac:dyDescent="0.25">
      <c r="E33" s="77" t="s">
        <v>46</v>
      </c>
      <c r="F33" s="47"/>
      <c r="G33" s="47"/>
      <c r="H33" s="47"/>
      <c r="I33" s="74"/>
      <c r="J33" s="92">
        <v>27.1</v>
      </c>
      <c r="K33" s="71"/>
      <c r="L33" s="92">
        <v>27.7</v>
      </c>
      <c r="M33" s="71"/>
      <c r="N33" s="92">
        <v>28.4</v>
      </c>
      <c r="O33" s="71"/>
      <c r="P33" s="92">
        <v>29.1</v>
      </c>
      <c r="Q33" s="47"/>
      <c r="R33" s="71"/>
      <c r="S33" s="92">
        <v>14.5</v>
      </c>
      <c r="T33" s="71"/>
      <c r="U33" s="92">
        <v>24</v>
      </c>
      <c r="V33" s="71"/>
      <c r="W33" s="92">
        <v>24.4</v>
      </c>
      <c r="X33" s="47"/>
      <c r="Y33" s="47"/>
      <c r="Z33" s="47"/>
      <c r="AA33" s="71"/>
      <c r="AB33" s="9">
        <v>24.9</v>
      </c>
      <c r="AC33" s="78">
        <v>25.5</v>
      </c>
      <c r="AD33" s="47"/>
      <c r="AE33" s="71"/>
      <c r="AF33" s="10">
        <v>26.2</v>
      </c>
    </row>
    <row r="34" spans="5:32" ht="20.25" customHeight="1" x14ac:dyDescent="0.25">
      <c r="E34" s="73" t="s">
        <v>940</v>
      </c>
      <c r="F34" s="47"/>
      <c r="G34" s="47"/>
      <c r="H34" s="47"/>
      <c r="I34" s="74"/>
      <c r="J34" s="90">
        <v>1.4</v>
      </c>
      <c r="K34" s="71"/>
      <c r="L34" s="90">
        <v>1.4</v>
      </c>
      <c r="M34" s="71"/>
      <c r="N34" s="90">
        <v>1.4</v>
      </c>
      <c r="O34" s="71"/>
      <c r="P34" s="90">
        <v>1.5</v>
      </c>
      <c r="Q34" s="47"/>
      <c r="R34" s="71"/>
      <c r="S34" s="90">
        <v>0.7</v>
      </c>
      <c r="T34" s="71"/>
      <c r="U34" s="90">
        <v>1.2</v>
      </c>
      <c r="V34" s="71"/>
      <c r="W34" s="90">
        <v>1.2</v>
      </c>
      <c r="X34" s="47"/>
      <c r="Y34" s="47"/>
      <c r="Z34" s="47"/>
      <c r="AA34" s="71"/>
      <c r="AB34" s="5">
        <v>1.2</v>
      </c>
      <c r="AC34" s="75">
        <v>1.3</v>
      </c>
      <c r="AD34" s="47"/>
      <c r="AE34" s="71"/>
      <c r="AF34" s="6">
        <v>1.3</v>
      </c>
    </row>
    <row r="35" spans="5:32" ht="20.25" customHeight="1" x14ac:dyDescent="0.25">
      <c r="E35" s="73" t="s">
        <v>941</v>
      </c>
      <c r="F35" s="47"/>
      <c r="G35" s="47"/>
      <c r="H35" s="47"/>
      <c r="I35" s="74"/>
      <c r="J35" s="90" t="s">
        <v>1814</v>
      </c>
      <c r="K35" s="71"/>
      <c r="L35" s="90" t="s">
        <v>1814</v>
      </c>
      <c r="M35" s="71"/>
      <c r="N35" s="90" t="s">
        <v>1814</v>
      </c>
      <c r="O35" s="71"/>
      <c r="P35" s="90" t="s">
        <v>1814</v>
      </c>
      <c r="Q35" s="47"/>
      <c r="R35" s="71"/>
      <c r="S35" s="90" t="s">
        <v>1814</v>
      </c>
      <c r="T35" s="71"/>
      <c r="U35" s="90" t="s">
        <v>1814</v>
      </c>
      <c r="V35" s="71"/>
      <c r="W35" s="90" t="s">
        <v>1814</v>
      </c>
      <c r="X35" s="47"/>
      <c r="Y35" s="47"/>
      <c r="Z35" s="47"/>
      <c r="AA35" s="71"/>
      <c r="AB35" s="5" t="s">
        <v>1814</v>
      </c>
      <c r="AC35" s="75" t="s">
        <v>1814</v>
      </c>
      <c r="AD35" s="47"/>
      <c r="AE35" s="71"/>
      <c r="AF35" s="6" t="s">
        <v>1814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oPHi9ReQPazlJQqf92/8KSYd8PSw+bUXwFgpjvRCvBux9fdO76u58jCCTED8hSffUdE6ytUo606AJAVk+CKnA==" saltValue="KtZro38IoajkfKZEyzcNM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538B960-4907-4C9D-8FDC-75B91875CCB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STUA - Stuart (66/11kV)</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2042</v>
      </c>
      <c r="I3" s="49"/>
      <c r="J3" s="49"/>
      <c r="K3" s="49"/>
      <c r="L3" s="49"/>
      <c r="M3" s="49"/>
      <c r="N3" s="49"/>
      <c r="O3" s="49"/>
      <c r="P3" s="49"/>
      <c r="Q3" s="49"/>
      <c r="R3" s="49"/>
      <c r="U3" s="51" t="s">
        <v>922</v>
      </c>
      <c r="V3" s="49"/>
      <c r="X3" s="52" t="s">
        <v>2043</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2044</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2045</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130.30000000000001</v>
      </c>
      <c r="J24" s="71"/>
      <c r="K24" s="89">
        <v>130.30000000000001</v>
      </c>
      <c r="L24" s="71"/>
      <c r="M24" s="89">
        <v>130.30000000000001</v>
      </c>
      <c r="N24" s="71"/>
      <c r="O24" s="89">
        <v>130.30000000000001</v>
      </c>
      <c r="P24" s="47"/>
      <c r="Q24" s="71"/>
      <c r="R24" s="89">
        <v>130.30000000000001</v>
      </c>
      <c r="S24" s="71"/>
      <c r="T24" s="89">
        <v>149.69999999999999</v>
      </c>
      <c r="U24" s="71"/>
      <c r="V24" s="89">
        <v>149.69999999999999</v>
      </c>
      <c r="W24" s="47"/>
      <c r="X24" s="47"/>
      <c r="Y24" s="47"/>
      <c r="Z24" s="71"/>
      <c r="AA24" s="3">
        <v>149.69999999999999</v>
      </c>
      <c r="AB24" s="72">
        <v>149.69999999999999</v>
      </c>
      <c r="AC24" s="47"/>
      <c r="AD24" s="71"/>
      <c r="AE24" s="4">
        <v>149.69999999999999</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35.6</v>
      </c>
      <c r="J26" s="71"/>
      <c r="K26" s="89">
        <v>37.1</v>
      </c>
      <c r="L26" s="71"/>
      <c r="M26" s="89">
        <v>37.5</v>
      </c>
      <c r="N26" s="71"/>
      <c r="O26" s="89">
        <v>37.799999999999997</v>
      </c>
      <c r="P26" s="47"/>
      <c r="Q26" s="71"/>
      <c r="R26" s="89">
        <v>38.1</v>
      </c>
      <c r="S26" s="71"/>
      <c r="T26" s="89">
        <v>29</v>
      </c>
      <c r="U26" s="71"/>
      <c r="V26" s="89">
        <v>30</v>
      </c>
      <c r="W26" s="47"/>
      <c r="X26" s="47"/>
      <c r="Y26" s="47"/>
      <c r="Z26" s="71"/>
      <c r="AA26" s="3">
        <v>30</v>
      </c>
      <c r="AB26" s="72">
        <v>30.3</v>
      </c>
      <c r="AC26" s="47"/>
      <c r="AD26" s="71"/>
      <c r="AE26" s="4">
        <v>30.6</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1</v>
      </c>
      <c r="J29" s="71"/>
      <c r="K29" s="91">
        <v>1</v>
      </c>
      <c r="L29" s="71"/>
      <c r="M29" s="91">
        <v>1</v>
      </c>
      <c r="N29" s="71"/>
      <c r="O29" s="91">
        <v>1</v>
      </c>
      <c r="P29" s="47"/>
      <c r="Q29" s="71"/>
      <c r="R29" s="91">
        <v>1</v>
      </c>
      <c r="S29" s="71"/>
      <c r="T29" s="91">
        <v>0.97799999999999998</v>
      </c>
      <c r="U29" s="71"/>
      <c r="V29" s="91">
        <v>0.97799999999999998</v>
      </c>
      <c r="W29" s="47"/>
      <c r="X29" s="47"/>
      <c r="Y29" s="47"/>
      <c r="Z29" s="71"/>
      <c r="AA29" s="7">
        <v>0.97799999999999998</v>
      </c>
      <c r="AB29" s="76">
        <v>0.97799999999999998</v>
      </c>
      <c r="AC29" s="47"/>
      <c r="AD29" s="71"/>
      <c r="AE29" s="8">
        <v>0.97799999999999998</v>
      </c>
    </row>
    <row r="30" spans="4:31" ht="13.15" customHeight="1" x14ac:dyDescent="0.25">
      <c r="E30" s="73" t="s">
        <v>42</v>
      </c>
      <c r="F30" s="47"/>
      <c r="G30" s="47"/>
      <c r="H30" s="74"/>
      <c r="I30" s="89">
        <v>74.400000000000006</v>
      </c>
      <c r="J30" s="71"/>
      <c r="K30" s="89">
        <v>74.400000000000006</v>
      </c>
      <c r="L30" s="71"/>
      <c r="M30" s="89">
        <v>74.400000000000006</v>
      </c>
      <c r="N30" s="71"/>
      <c r="O30" s="89">
        <v>74.400000000000006</v>
      </c>
      <c r="P30" s="47"/>
      <c r="Q30" s="71"/>
      <c r="R30" s="89">
        <v>74.400000000000006</v>
      </c>
      <c r="S30" s="71"/>
      <c r="T30" s="89">
        <v>85.5</v>
      </c>
      <c r="U30" s="71"/>
      <c r="V30" s="89">
        <v>85.5</v>
      </c>
      <c r="W30" s="47"/>
      <c r="X30" s="47"/>
      <c r="Y30" s="47"/>
      <c r="Z30" s="71"/>
      <c r="AA30" s="3">
        <v>85.5</v>
      </c>
      <c r="AB30" s="72">
        <v>85.5</v>
      </c>
      <c r="AC30" s="47"/>
      <c r="AD30" s="71"/>
      <c r="AE30" s="4">
        <v>85.5</v>
      </c>
    </row>
    <row r="31" spans="4:31" ht="13.15" customHeight="1" x14ac:dyDescent="0.25">
      <c r="E31" s="77" t="s">
        <v>46</v>
      </c>
      <c r="F31" s="47"/>
      <c r="G31" s="47"/>
      <c r="H31" s="74"/>
      <c r="I31" s="92">
        <v>32.9</v>
      </c>
      <c r="J31" s="71"/>
      <c r="K31" s="92">
        <v>34.4</v>
      </c>
      <c r="L31" s="71"/>
      <c r="M31" s="92">
        <v>34.700000000000003</v>
      </c>
      <c r="N31" s="71"/>
      <c r="O31" s="92">
        <v>35</v>
      </c>
      <c r="P31" s="47"/>
      <c r="Q31" s="71"/>
      <c r="R31" s="92">
        <v>35.200000000000003</v>
      </c>
      <c r="S31" s="71"/>
      <c r="T31" s="92">
        <v>27.4</v>
      </c>
      <c r="U31" s="71"/>
      <c r="V31" s="92">
        <v>28.3</v>
      </c>
      <c r="W31" s="47"/>
      <c r="X31" s="47"/>
      <c r="Y31" s="47"/>
      <c r="Z31" s="71"/>
      <c r="AA31" s="9">
        <v>28.3</v>
      </c>
      <c r="AB31" s="78">
        <v>28.6</v>
      </c>
      <c r="AC31" s="47"/>
      <c r="AD31" s="71"/>
      <c r="AE31" s="10">
        <v>28.9</v>
      </c>
    </row>
    <row r="32" spans="4:31" ht="20.25" customHeight="1" x14ac:dyDescent="0.25">
      <c r="E32" s="73" t="s">
        <v>940</v>
      </c>
      <c r="F32" s="47"/>
      <c r="G32" s="47"/>
      <c r="H32" s="74"/>
      <c r="I32" s="90">
        <v>1.6</v>
      </c>
      <c r="J32" s="71"/>
      <c r="K32" s="90">
        <v>1.7</v>
      </c>
      <c r="L32" s="71"/>
      <c r="M32" s="90">
        <v>1.7</v>
      </c>
      <c r="N32" s="71"/>
      <c r="O32" s="90">
        <v>1.8</v>
      </c>
      <c r="P32" s="47"/>
      <c r="Q32" s="71"/>
      <c r="R32" s="90">
        <v>1.8</v>
      </c>
      <c r="S32" s="71"/>
      <c r="T32" s="90">
        <v>1.4</v>
      </c>
      <c r="U32" s="71"/>
      <c r="V32" s="90">
        <v>1.4</v>
      </c>
      <c r="W32" s="47"/>
      <c r="X32" s="47"/>
      <c r="Y32" s="47"/>
      <c r="Z32" s="71"/>
      <c r="AA32" s="5">
        <v>1.4</v>
      </c>
      <c r="AB32" s="75">
        <v>1.4</v>
      </c>
      <c r="AC32" s="47"/>
      <c r="AD32" s="71"/>
      <c r="AE32" s="6">
        <v>1.4</v>
      </c>
    </row>
    <row r="33" spans="5:31" ht="20.25" customHeight="1" x14ac:dyDescent="0.25">
      <c r="E33" s="73" t="s">
        <v>941</v>
      </c>
      <c r="F33" s="47"/>
      <c r="G33" s="47"/>
      <c r="H33" s="74"/>
      <c r="I33" s="90" t="s">
        <v>1261</v>
      </c>
      <c r="J33" s="71"/>
      <c r="K33" s="90" t="s">
        <v>1261</v>
      </c>
      <c r="L33" s="71"/>
      <c r="M33" s="90" t="s">
        <v>1261</v>
      </c>
      <c r="N33" s="71"/>
      <c r="O33" s="90" t="s">
        <v>1261</v>
      </c>
      <c r="P33" s="47"/>
      <c r="Q33" s="71"/>
      <c r="R33" s="90" t="s">
        <v>1261</v>
      </c>
      <c r="S33" s="71"/>
      <c r="T33" s="90" t="s">
        <v>1261</v>
      </c>
      <c r="U33" s="71"/>
      <c r="V33" s="90" t="s">
        <v>1261</v>
      </c>
      <c r="W33" s="47"/>
      <c r="X33" s="47"/>
      <c r="Y33" s="47"/>
      <c r="Z33" s="71"/>
      <c r="AA33" s="5" t="s">
        <v>1261</v>
      </c>
      <c r="AB33" s="75" t="s">
        <v>1261</v>
      </c>
      <c r="AC33" s="47"/>
      <c r="AD33" s="71"/>
      <c r="AE33" s="6" t="s">
        <v>1261</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q7OGizIXAQUg8moyP7OMkV9B1EXW4vuqx1Aykmagk3WH5YapoMlIuYwJjV+JQ3aUnPWm0eNKAR8DyHcXbZPPfA==" saltValue="ZfPkNGBONf+u8wYTmbi+h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63144A63-49E0-4BEB-9C31-10F1EBF2387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T002 - Dalby East BSP (110/33kV)</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dimension ref="B1:AI49"/>
  <sheetViews>
    <sheetView showGridLines="0" topLeftCell="A28"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2046</v>
      </c>
      <c r="I3" s="49"/>
      <c r="J3" s="49"/>
      <c r="K3" s="49"/>
      <c r="L3" s="49"/>
      <c r="M3" s="49"/>
      <c r="N3" s="49"/>
      <c r="O3" s="49"/>
      <c r="P3" s="49"/>
      <c r="Q3" s="49"/>
      <c r="R3" s="49"/>
      <c r="U3" s="51" t="s">
        <v>922</v>
      </c>
      <c r="V3" s="49"/>
      <c r="X3" s="52" t="s">
        <v>2047</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2048</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985</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2049</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120</v>
      </c>
      <c r="J24" s="71"/>
      <c r="K24" s="89">
        <v>120</v>
      </c>
      <c r="L24" s="71"/>
      <c r="M24" s="89">
        <v>120</v>
      </c>
      <c r="N24" s="71"/>
      <c r="O24" s="89">
        <v>120</v>
      </c>
      <c r="P24" s="47"/>
      <c r="Q24" s="71"/>
      <c r="R24" s="89">
        <v>120</v>
      </c>
      <c r="S24" s="71"/>
      <c r="T24" s="89">
        <v>120</v>
      </c>
      <c r="U24" s="71"/>
      <c r="V24" s="89">
        <v>120</v>
      </c>
      <c r="W24" s="47"/>
      <c r="X24" s="47"/>
      <c r="Y24" s="47"/>
      <c r="Z24" s="71"/>
      <c r="AA24" s="3">
        <v>120</v>
      </c>
      <c r="AB24" s="72">
        <v>120</v>
      </c>
      <c r="AC24" s="47"/>
      <c r="AD24" s="71"/>
      <c r="AE24" s="4">
        <v>120</v>
      </c>
    </row>
    <row r="25" spans="4:31" ht="20.25" customHeight="1" x14ac:dyDescent="0.25">
      <c r="E25" s="73" t="s">
        <v>21</v>
      </c>
      <c r="F25" s="47"/>
      <c r="G25" s="47"/>
      <c r="H25" s="74"/>
      <c r="I25" s="89">
        <v>1.5</v>
      </c>
      <c r="J25" s="71"/>
      <c r="K25" s="89">
        <v>1.5</v>
      </c>
      <c r="L25" s="71"/>
      <c r="M25" s="89">
        <v>1.5</v>
      </c>
      <c r="N25" s="71"/>
      <c r="O25" s="89">
        <v>1.5</v>
      </c>
      <c r="P25" s="47"/>
      <c r="Q25" s="71"/>
      <c r="R25" s="89">
        <v>1.5</v>
      </c>
      <c r="S25" s="71"/>
      <c r="T25" s="89">
        <v>1.4</v>
      </c>
      <c r="U25" s="71"/>
      <c r="V25" s="89">
        <v>1.4</v>
      </c>
      <c r="W25" s="47"/>
      <c r="X25" s="47"/>
      <c r="Y25" s="47"/>
      <c r="Z25" s="71"/>
      <c r="AA25" s="3">
        <v>1.4</v>
      </c>
      <c r="AB25" s="72">
        <v>1.4</v>
      </c>
      <c r="AC25" s="47"/>
      <c r="AD25" s="71"/>
      <c r="AE25" s="4">
        <v>1.4</v>
      </c>
    </row>
    <row r="26" spans="4:31" ht="13.15" customHeight="1" x14ac:dyDescent="0.25">
      <c r="E26" s="73" t="s">
        <v>25</v>
      </c>
      <c r="F26" s="47"/>
      <c r="G26" s="47"/>
      <c r="H26" s="74"/>
      <c r="I26" s="89">
        <v>49.5</v>
      </c>
      <c r="J26" s="71"/>
      <c r="K26" s="89">
        <v>49.8</v>
      </c>
      <c r="L26" s="71"/>
      <c r="M26" s="89">
        <v>50.4</v>
      </c>
      <c r="N26" s="71"/>
      <c r="O26" s="89">
        <v>51</v>
      </c>
      <c r="P26" s="47"/>
      <c r="Q26" s="71"/>
      <c r="R26" s="89">
        <v>51.7</v>
      </c>
      <c r="S26" s="71"/>
      <c r="T26" s="89">
        <v>48.8</v>
      </c>
      <c r="U26" s="71"/>
      <c r="V26" s="89">
        <v>49</v>
      </c>
      <c r="W26" s="47"/>
      <c r="X26" s="47"/>
      <c r="Y26" s="47"/>
      <c r="Z26" s="71"/>
      <c r="AA26" s="3">
        <v>49.2</v>
      </c>
      <c r="AB26" s="72">
        <v>49.8</v>
      </c>
      <c r="AC26" s="47"/>
      <c r="AD26" s="71"/>
      <c r="AE26" s="4">
        <v>50.4</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0.996</v>
      </c>
      <c r="J29" s="71"/>
      <c r="K29" s="91">
        <v>0.996</v>
      </c>
      <c r="L29" s="71"/>
      <c r="M29" s="91">
        <v>0.996</v>
      </c>
      <c r="N29" s="71"/>
      <c r="O29" s="91">
        <v>0.996</v>
      </c>
      <c r="P29" s="47"/>
      <c r="Q29" s="71"/>
      <c r="R29" s="91">
        <v>0.996</v>
      </c>
      <c r="S29" s="71"/>
      <c r="T29" s="91">
        <v>0.86599999999999999</v>
      </c>
      <c r="U29" s="71"/>
      <c r="V29" s="91">
        <v>0.86599999999999999</v>
      </c>
      <c r="W29" s="47"/>
      <c r="X29" s="47"/>
      <c r="Y29" s="47"/>
      <c r="Z29" s="71"/>
      <c r="AA29" s="7">
        <v>0.86499999999999999</v>
      </c>
      <c r="AB29" s="76">
        <v>0.86499999999999999</v>
      </c>
      <c r="AC29" s="47"/>
      <c r="AD29" s="71"/>
      <c r="AE29" s="8">
        <v>0.86499999999999999</v>
      </c>
    </row>
    <row r="30" spans="4:31" ht="13.15" customHeight="1" x14ac:dyDescent="0.25">
      <c r="E30" s="73" t="s">
        <v>42</v>
      </c>
      <c r="F30" s="47"/>
      <c r="G30" s="47"/>
      <c r="H30" s="74"/>
      <c r="I30" s="89">
        <v>80</v>
      </c>
      <c r="J30" s="71"/>
      <c r="K30" s="89">
        <v>80</v>
      </c>
      <c r="L30" s="71"/>
      <c r="M30" s="89">
        <v>80</v>
      </c>
      <c r="N30" s="71"/>
      <c r="O30" s="89">
        <v>80</v>
      </c>
      <c r="P30" s="47"/>
      <c r="Q30" s="71"/>
      <c r="R30" s="89">
        <v>80</v>
      </c>
      <c r="S30" s="71"/>
      <c r="T30" s="89">
        <v>80</v>
      </c>
      <c r="U30" s="71"/>
      <c r="V30" s="89">
        <v>80</v>
      </c>
      <c r="W30" s="47"/>
      <c r="X30" s="47"/>
      <c r="Y30" s="47"/>
      <c r="Z30" s="71"/>
      <c r="AA30" s="3">
        <v>80</v>
      </c>
      <c r="AB30" s="72">
        <v>80</v>
      </c>
      <c r="AC30" s="47"/>
      <c r="AD30" s="71"/>
      <c r="AE30" s="4">
        <v>80</v>
      </c>
    </row>
    <row r="31" spans="4:31" ht="13.15" customHeight="1" x14ac:dyDescent="0.25">
      <c r="E31" s="77" t="s">
        <v>46</v>
      </c>
      <c r="F31" s="47"/>
      <c r="G31" s="47"/>
      <c r="H31" s="74"/>
      <c r="I31" s="92">
        <v>46.4</v>
      </c>
      <c r="J31" s="71"/>
      <c r="K31" s="92">
        <v>46.7</v>
      </c>
      <c r="L31" s="71"/>
      <c r="M31" s="92">
        <v>47.2</v>
      </c>
      <c r="N31" s="71"/>
      <c r="O31" s="92">
        <v>47.8</v>
      </c>
      <c r="P31" s="47"/>
      <c r="Q31" s="71"/>
      <c r="R31" s="92">
        <v>48.4</v>
      </c>
      <c r="S31" s="71"/>
      <c r="T31" s="92">
        <v>46.6</v>
      </c>
      <c r="U31" s="71"/>
      <c r="V31" s="92">
        <v>46.8</v>
      </c>
      <c r="W31" s="47"/>
      <c r="X31" s="47"/>
      <c r="Y31" s="47"/>
      <c r="Z31" s="71"/>
      <c r="AA31" s="9">
        <v>47</v>
      </c>
      <c r="AB31" s="78">
        <v>47.6</v>
      </c>
      <c r="AC31" s="47"/>
      <c r="AD31" s="71"/>
      <c r="AE31" s="10">
        <v>48.2</v>
      </c>
    </row>
    <row r="32" spans="4:31" ht="20.25" customHeight="1" x14ac:dyDescent="0.25">
      <c r="E32" s="73" t="s">
        <v>940</v>
      </c>
      <c r="F32" s="47"/>
      <c r="G32" s="47"/>
      <c r="H32" s="74"/>
      <c r="I32" s="90">
        <v>2.2999999999999998</v>
      </c>
      <c r="J32" s="71"/>
      <c r="K32" s="90">
        <v>2.2999999999999998</v>
      </c>
      <c r="L32" s="71"/>
      <c r="M32" s="90">
        <v>2.4</v>
      </c>
      <c r="N32" s="71"/>
      <c r="O32" s="90">
        <v>2.4</v>
      </c>
      <c r="P32" s="47"/>
      <c r="Q32" s="71"/>
      <c r="R32" s="90">
        <v>2.4</v>
      </c>
      <c r="S32" s="71"/>
      <c r="T32" s="90">
        <v>2.2999999999999998</v>
      </c>
      <c r="U32" s="71"/>
      <c r="V32" s="90">
        <v>2.2999999999999998</v>
      </c>
      <c r="W32" s="47"/>
      <c r="X32" s="47"/>
      <c r="Y32" s="47"/>
      <c r="Z32" s="71"/>
      <c r="AA32" s="5">
        <v>2.4</v>
      </c>
      <c r="AB32" s="75">
        <v>2.4</v>
      </c>
      <c r="AC32" s="47"/>
      <c r="AD32" s="71"/>
      <c r="AE32" s="6">
        <v>2.4</v>
      </c>
    </row>
    <row r="33" spans="5:31" ht="20.25" customHeight="1" x14ac:dyDescent="0.25">
      <c r="E33" s="73" t="s">
        <v>941</v>
      </c>
      <c r="F33" s="47"/>
      <c r="G33" s="47"/>
      <c r="H33" s="74"/>
      <c r="I33" s="90" t="s">
        <v>1049</v>
      </c>
      <c r="J33" s="71"/>
      <c r="K33" s="90" t="s">
        <v>1049</v>
      </c>
      <c r="L33" s="71"/>
      <c r="M33" s="90" t="s">
        <v>1049</v>
      </c>
      <c r="N33" s="71"/>
      <c r="O33" s="90" t="s">
        <v>1049</v>
      </c>
      <c r="P33" s="47"/>
      <c r="Q33" s="71"/>
      <c r="R33" s="90" t="s">
        <v>1049</v>
      </c>
      <c r="S33" s="71"/>
      <c r="T33" s="90" t="s">
        <v>1049</v>
      </c>
      <c r="U33" s="71"/>
      <c r="V33" s="90" t="s">
        <v>1049</v>
      </c>
      <c r="W33" s="47"/>
      <c r="X33" s="47"/>
      <c r="Y33" s="47"/>
      <c r="Z33" s="71"/>
      <c r="AA33" s="5" t="s">
        <v>1049</v>
      </c>
      <c r="AB33" s="75" t="s">
        <v>1049</v>
      </c>
      <c r="AC33" s="47"/>
      <c r="AD33" s="71"/>
      <c r="AE33" s="6" t="s">
        <v>1049</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6</v>
      </c>
      <c r="J37" s="71"/>
      <c r="K37" s="89">
        <v>6</v>
      </c>
      <c r="L37" s="71"/>
      <c r="M37" s="89">
        <v>6</v>
      </c>
      <c r="N37" s="71"/>
      <c r="O37" s="89">
        <v>6</v>
      </c>
      <c r="P37" s="47"/>
      <c r="Q37" s="71"/>
      <c r="R37" s="89">
        <v>6</v>
      </c>
      <c r="S37" s="71"/>
      <c r="T37" s="89">
        <v>6</v>
      </c>
      <c r="U37" s="71"/>
      <c r="V37" s="89">
        <v>6</v>
      </c>
      <c r="W37" s="47"/>
      <c r="X37" s="47"/>
      <c r="Y37" s="47"/>
      <c r="Z37" s="71"/>
      <c r="AA37" s="3">
        <v>6</v>
      </c>
      <c r="AB37" s="72">
        <v>6</v>
      </c>
      <c r="AC37" s="47"/>
      <c r="AD37" s="71"/>
      <c r="AE37" s="4">
        <v>6</v>
      </c>
    </row>
    <row r="38" spans="5:31" x14ac:dyDescent="0.25">
      <c r="E38" s="73" t="s">
        <v>73</v>
      </c>
      <c r="F38" s="47"/>
      <c r="G38" s="47"/>
      <c r="H38" s="74"/>
      <c r="I38" s="89">
        <v>4</v>
      </c>
      <c r="J38" s="71"/>
      <c r="K38" s="89">
        <v>4</v>
      </c>
      <c r="L38" s="71"/>
      <c r="M38" s="89">
        <v>4</v>
      </c>
      <c r="N38" s="71"/>
      <c r="O38" s="89">
        <v>4</v>
      </c>
      <c r="P38" s="47"/>
      <c r="Q38" s="71"/>
      <c r="R38" s="89">
        <v>4</v>
      </c>
      <c r="S38" s="71"/>
      <c r="T38" s="89">
        <v>4</v>
      </c>
      <c r="U38" s="71"/>
      <c r="V38" s="89">
        <v>4</v>
      </c>
      <c r="W38" s="47"/>
      <c r="X38" s="47"/>
      <c r="Y38" s="47"/>
      <c r="Z38" s="71"/>
      <c r="AA38" s="3">
        <v>4</v>
      </c>
      <c r="AB38" s="72">
        <v>4</v>
      </c>
      <c r="AC38" s="47"/>
      <c r="AD38" s="71"/>
      <c r="AE38" s="4">
        <v>4</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SfRIdJfZ0MxrrlaZB2mEXKl9MXFV7aWhTCtMs97Ka10Y8dPmey+d4kjnUqpZjCRSXL5EP8KOd+YkZqHNEdUbvg==" saltValue="iQaDXacyd8/NfYg5TS+HlQ=="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B9340AB5-A716-442A-BE8F-21DEBDE4A3B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T019 - Gladstone South BSP (132/66kV)</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J51"/>
  <sheetViews>
    <sheetView showGridLines="0" topLeftCell="A27"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1063</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1064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1065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1066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11</v>
      </c>
      <c r="M26" s="71"/>
      <c r="N26" s="89">
        <v>11</v>
      </c>
      <c r="O26" s="71"/>
      <c r="P26" s="89">
        <v>11</v>
      </c>
      <c r="Q26" s="47"/>
      <c r="R26" s="71"/>
      <c r="S26" s="89">
        <v>11</v>
      </c>
      <c r="T26" s="71"/>
      <c r="U26" s="89">
        <v>11</v>
      </c>
      <c r="V26" s="71"/>
      <c r="W26" s="89">
        <v>11</v>
      </c>
      <c r="X26" s="47"/>
      <c r="Y26" s="47"/>
      <c r="Z26" s="47"/>
      <c r="AA26" s="71"/>
      <c r="AB26" s="3">
        <v>11</v>
      </c>
      <c r="AC26" s="72">
        <v>11</v>
      </c>
      <c r="AD26" s="47"/>
      <c r="AE26" s="71"/>
      <c r="AF26" s="4">
        <v>11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4.2</v>
      </c>
      <c r="K28" s="71"/>
      <c r="L28" s="89">
        <v>4.2</v>
      </c>
      <c r="M28" s="71"/>
      <c r="N28" s="89">
        <v>4.3</v>
      </c>
      <c r="O28" s="71"/>
      <c r="P28" s="89">
        <v>4.4000000000000004</v>
      </c>
      <c r="Q28" s="47"/>
      <c r="R28" s="71"/>
      <c r="S28" s="89">
        <v>4.4000000000000004</v>
      </c>
      <c r="T28" s="71"/>
      <c r="U28" s="89">
        <v>2.6</v>
      </c>
      <c r="V28" s="71"/>
      <c r="W28" s="89">
        <v>2.6</v>
      </c>
      <c r="X28" s="47"/>
      <c r="Y28" s="47"/>
      <c r="Z28" s="47"/>
      <c r="AA28" s="71"/>
      <c r="AB28" s="3">
        <v>2.6</v>
      </c>
      <c r="AC28" s="72">
        <v>2.7</v>
      </c>
      <c r="AD28" s="47"/>
      <c r="AE28" s="71"/>
      <c r="AF28" s="4">
        <v>2.7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0.99399999999999999</v>
      </c>
      <c r="K31" s="71"/>
      <c r="L31" s="91">
        <v>0.99399999999999999</v>
      </c>
      <c r="M31" s="71"/>
      <c r="N31" s="91">
        <v>0.99399999999999999</v>
      </c>
      <c r="O31" s="71"/>
      <c r="P31" s="91">
        <v>0.99399999999999999</v>
      </c>
      <c r="Q31" s="47"/>
      <c r="R31" s="71"/>
      <c r="S31" s="91">
        <v>0.99399999999999999</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4</v>
      </c>
      <c r="K33" s="71"/>
      <c r="L33" s="92">
        <v>4</v>
      </c>
      <c r="M33" s="71"/>
      <c r="N33" s="92">
        <v>4.0999999999999996</v>
      </c>
      <c r="O33" s="71"/>
      <c r="P33" s="92">
        <v>4.0999999999999996</v>
      </c>
      <c r="Q33" s="47"/>
      <c r="R33" s="71"/>
      <c r="S33" s="92">
        <v>4.2</v>
      </c>
      <c r="T33" s="71"/>
      <c r="U33" s="92">
        <v>2.5</v>
      </c>
      <c r="V33" s="71"/>
      <c r="W33" s="92">
        <v>2.5</v>
      </c>
      <c r="X33" s="47"/>
      <c r="Y33" s="47"/>
      <c r="Z33" s="47"/>
      <c r="AA33" s="71"/>
      <c r="AB33" s="9">
        <v>2.5</v>
      </c>
      <c r="AC33" s="78">
        <v>2.5</v>
      </c>
      <c r="AD33" s="47"/>
      <c r="AE33" s="71"/>
      <c r="AF33" s="10">
        <v>2.6</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973</v>
      </c>
      <c r="K35" s="71"/>
      <c r="L35" s="90" t="s">
        <v>973</v>
      </c>
      <c r="M35" s="71"/>
      <c r="N35" s="90" t="s">
        <v>973</v>
      </c>
      <c r="O35" s="71"/>
      <c r="P35" s="90" t="s">
        <v>973</v>
      </c>
      <c r="Q35" s="47"/>
      <c r="R35" s="71"/>
      <c r="S35" s="90" t="s">
        <v>973</v>
      </c>
      <c r="T35" s="71"/>
      <c r="U35" s="90" t="s">
        <v>973</v>
      </c>
      <c r="V35" s="71"/>
      <c r="W35" s="90" t="s">
        <v>973</v>
      </c>
      <c r="X35" s="47"/>
      <c r="Y35" s="47"/>
      <c r="Z35" s="47"/>
      <c r="AA35" s="71"/>
      <c r="AB35" s="5" t="s">
        <v>973</v>
      </c>
      <c r="AC35" s="75" t="s">
        <v>973</v>
      </c>
      <c r="AD35" s="47"/>
      <c r="AE35" s="71"/>
      <c r="AF35" s="6" t="s">
        <v>973</v>
      </c>
    </row>
    <row r="36" spans="5:32" ht="13.15" customHeight="1" x14ac:dyDescent="0.25">
      <c r="E36" s="73" t="s">
        <v>58</v>
      </c>
      <c r="F36" s="47"/>
      <c r="G36" s="47"/>
      <c r="H36" s="47"/>
      <c r="I36" s="74"/>
      <c r="J36" s="89">
        <v>4</v>
      </c>
      <c r="K36" s="71"/>
      <c r="L36" s="89">
        <v>4</v>
      </c>
      <c r="M36" s="71"/>
      <c r="N36" s="89">
        <v>4.0999999999999996</v>
      </c>
      <c r="O36" s="71"/>
      <c r="P36" s="89">
        <v>4.0999999999999996</v>
      </c>
      <c r="Q36" s="47"/>
      <c r="R36" s="71"/>
      <c r="S36" s="89">
        <v>4.2</v>
      </c>
      <c r="T36" s="71"/>
      <c r="U36" s="89">
        <v>2.5</v>
      </c>
      <c r="V36" s="71"/>
      <c r="W36" s="89">
        <v>2.5</v>
      </c>
      <c r="X36" s="47"/>
      <c r="Y36" s="47"/>
      <c r="Z36" s="47"/>
      <c r="AA36" s="71"/>
      <c r="AB36" s="3">
        <v>2.5</v>
      </c>
      <c r="AC36" s="72">
        <v>2.5</v>
      </c>
      <c r="AD36" s="47"/>
      <c r="AE36" s="71"/>
      <c r="AF36" s="4">
        <v>2.6</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3.5</v>
      </c>
      <c r="K39" s="71"/>
      <c r="L39" s="89">
        <v>3.5</v>
      </c>
      <c r="M39" s="71"/>
      <c r="N39" s="89">
        <v>3.5</v>
      </c>
      <c r="O39" s="71"/>
      <c r="P39" s="89">
        <v>3.5</v>
      </c>
      <c r="Q39" s="47"/>
      <c r="R39" s="71"/>
      <c r="S39" s="89">
        <v>3.5</v>
      </c>
      <c r="T39" s="71"/>
      <c r="U39" s="89">
        <v>3.5</v>
      </c>
      <c r="V39" s="71"/>
      <c r="W39" s="89">
        <v>3.5</v>
      </c>
      <c r="X39" s="47"/>
      <c r="Y39" s="47"/>
      <c r="Z39" s="47"/>
      <c r="AA39" s="71"/>
      <c r="AB39" s="3">
        <v>3.5</v>
      </c>
      <c r="AC39" s="72">
        <v>3.5</v>
      </c>
      <c r="AD39" s="47"/>
      <c r="AE39" s="71"/>
      <c r="AF39" s="4">
        <v>3.5</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89"/>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89"/>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95"/>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6wo3Jb0nwUWJXoMRxSMQwiER5Pnro3Utdr7QyVBTx8sBj6t/QkSAjJl0yTwVJZ8GLAtJGZ2ztxk8eU8UFbsiUw==" saltValue="pUl32cQFHRVNzbRNjRDbE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CB75474-4E51-4792-A44C-8E310E43A56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BLUE - Bluewater (66/11kV)</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dimension ref="B1:AI49"/>
  <sheetViews>
    <sheetView showGridLines="0" topLeftCell="A1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2050</v>
      </c>
      <c r="I3" s="49"/>
      <c r="J3" s="49"/>
      <c r="K3" s="49"/>
      <c r="L3" s="49"/>
      <c r="M3" s="49"/>
      <c r="N3" s="49"/>
      <c r="O3" s="49"/>
      <c r="P3" s="49"/>
      <c r="Q3" s="49"/>
      <c r="R3" s="49"/>
      <c r="U3" s="51" t="s">
        <v>922</v>
      </c>
      <c r="V3" s="49"/>
      <c r="X3" s="52" t="s">
        <v>2051</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2052</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2053</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120</v>
      </c>
      <c r="J24" s="71"/>
      <c r="K24" s="89">
        <v>120</v>
      </c>
      <c r="L24" s="71"/>
      <c r="M24" s="89">
        <v>120</v>
      </c>
      <c r="N24" s="71"/>
      <c r="O24" s="89">
        <v>120</v>
      </c>
      <c r="P24" s="47"/>
      <c r="Q24" s="71"/>
      <c r="R24" s="89">
        <v>120</v>
      </c>
      <c r="S24" s="71"/>
      <c r="T24" s="89">
        <v>120</v>
      </c>
      <c r="U24" s="71"/>
      <c r="V24" s="89">
        <v>120</v>
      </c>
      <c r="W24" s="47"/>
      <c r="X24" s="47"/>
      <c r="Y24" s="47"/>
      <c r="Z24" s="71"/>
      <c r="AA24" s="3">
        <v>120</v>
      </c>
      <c r="AB24" s="72">
        <v>120</v>
      </c>
      <c r="AC24" s="47"/>
      <c r="AD24" s="71"/>
      <c r="AE24" s="4">
        <v>120</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66.5</v>
      </c>
      <c r="J26" s="71"/>
      <c r="K26" s="89">
        <v>67.599999999999994</v>
      </c>
      <c r="L26" s="71"/>
      <c r="M26" s="89">
        <v>69</v>
      </c>
      <c r="N26" s="71"/>
      <c r="O26" s="89">
        <v>69.5</v>
      </c>
      <c r="P26" s="47"/>
      <c r="Q26" s="71"/>
      <c r="R26" s="89">
        <v>69.900000000000006</v>
      </c>
      <c r="S26" s="71"/>
      <c r="T26" s="89">
        <v>65.099999999999994</v>
      </c>
      <c r="U26" s="71"/>
      <c r="V26" s="89">
        <v>66</v>
      </c>
      <c r="W26" s="47"/>
      <c r="X26" s="47"/>
      <c r="Y26" s="47"/>
      <c r="Z26" s="71"/>
      <c r="AA26" s="3">
        <v>67</v>
      </c>
      <c r="AB26" s="72">
        <v>67.7</v>
      </c>
      <c r="AC26" s="47"/>
      <c r="AD26" s="71"/>
      <c r="AE26" s="4">
        <v>68.3</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0.94899999999999995</v>
      </c>
      <c r="J29" s="71"/>
      <c r="K29" s="91">
        <v>0.94899999999999995</v>
      </c>
      <c r="L29" s="71"/>
      <c r="M29" s="91">
        <v>0.94899999999999995</v>
      </c>
      <c r="N29" s="71"/>
      <c r="O29" s="91">
        <v>0.94899999999999995</v>
      </c>
      <c r="P29" s="47"/>
      <c r="Q29" s="71"/>
      <c r="R29" s="91">
        <v>0.94899999999999995</v>
      </c>
      <c r="S29" s="71"/>
      <c r="T29" s="91">
        <v>0.95099999999999996</v>
      </c>
      <c r="U29" s="71"/>
      <c r="V29" s="91">
        <v>0.95099999999999996</v>
      </c>
      <c r="W29" s="47"/>
      <c r="X29" s="47"/>
      <c r="Y29" s="47"/>
      <c r="Z29" s="71"/>
      <c r="AA29" s="7">
        <v>0.95099999999999996</v>
      </c>
      <c r="AB29" s="76">
        <v>0.95099999999999996</v>
      </c>
      <c r="AC29" s="47"/>
      <c r="AD29" s="71"/>
      <c r="AE29" s="8">
        <v>0.95099999999999996</v>
      </c>
    </row>
    <row r="30" spans="4:31" ht="13.15" customHeight="1" x14ac:dyDescent="0.25">
      <c r="E30" s="73" t="s">
        <v>42</v>
      </c>
      <c r="F30" s="47"/>
      <c r="G30" s="47"/>
      <c r="H30" s="74"/>
      <c r="I30" s="89">
        <v>60</v>
      </c>
      <c r="J30" s="71"/>
      <c r="K30" s="89">
        <v>60</v>
      </c>
      <c r="L30" s="71"/>
      <c r="M30" s="89">
        <v>60</v>
      </c>
      <c r="N30" s="71"/>
      <c r="O30" s="89">
        <v>60</v>
      </c>
      <c r="P30" s="47"/>
      <c r="Q30" s="71"/>
      <c r="R30" s="89">
        <v>60</v>
      </c>
      <c r="S30" s="71"/>
      <c r="T30" s="89">
        <v>60</v>
      </c>
      <c r="U30" s="71"/>
      <c r="V30" s="89">
        <v>60</v>
      </c>
      <c r="W30" s="47"/>
      <c r="X30" s="47"/>
      <c r="Y30" s="47"/>
      <c r="Z30" s="71"/>
      <c r="AA30" s="3">
        <v>60</v>
      </c>
      <c r="AB30" s="72">
        <v>60</v>
      </c>
      <c r="AC30" s="47"/>
      <c r="AD30" s="71"/>
      <c r="AE30" s="4">
        <v>60</v>
      </c>
    </row>
    <row r="31" spans="4:31" ht="13.15" customHeight="1" x14ac:dyDescent="0.25">
      <c r="E31" s="77" t="s">
        <v>46</v>
      </c>
      <c r="F31" s="47"/>
      <c r="G31" s="47"/>
      <c r="H31" s="74"/>
      <c r="I31" s="92">
        <v>64.5</v>
      </c>
      <c r="J31" s="71"/>
      <c r="K31" s="92">
        <v>65.599999999999994</v>
      </c>
      <c r="L31" s="71"/>
      <c r="M31" s="92">
        <v>67</v>
      </c>
      <c r="N31" s="71"/>
      <c r="O31" s="92">
        <v>67.5</v>
      </c>
      <c r="P31" s="47"/>
      <c r="Q31" s="71"/>
      <c r="R31" s="92">
        <v>67.900000000000006</v>
      </c>
      <c r="S31" s="71"/>
      <c r="T31" s="92">
        <v>63.2</v>
      </c>
      <c r="U31" s="71"/>
      <c r="V31" s="92">
        <v>64.099999999999994</v>
      </c>
      <c r="W31" s="47"/>
      <c r="X31" s="47"/>
      <c r="Y31" s="47"/>
      <c r="Z31" s="71"/>
      <c r="AA31" s="9">
        <v>65.099999999999994</v>
      </c>
      <c r="AB31" s="78">
        <v>65.8</v>
      </c>
      <c r="AC31" s="47"/>
      <c r="AD31" s="71"/>
      <c r="AE31" s="10">
        <v>66.3</v>
      </c>
    </row>
    <row r="32" spans="4:31" ht="20.25" customHeight="1" x14ac:dyDescent="0.25">
      <c r="E32" s="73" t="s">
        <v>940</v>
      </c>
      <c r="F32" s="47"/>
      <c r="G32" s="47"/>
      <c r="H32" s="74"/>
      <c r="I32" s="90">
        <v>3.2</v>
      </c>
      <c r="J32" s="71"/>
      <c r="K32" s="90">
        <v>3.3</v>
      </c>
      <c r="L32" s="71"/>
      <c r="M32" s="90">
        <v>3.4</v>
      </c>
      <c r="N32" s="71"/>
      <c r="O32" s="90">
        <v>3.4</v>
      </c>
      <c r="P32" s="47"/>
      <c r="Q32" s="71"/>
      <c r="R32" s="90">
        <v>3.4</v>
      </c>
      <c r="S32" s="71"/>
      <c r="T32" s="90">
        <v>3.2</v>
      </c>
      <c r="U32" s="71"/>
      <c r="V32" s="90">
        <v>3.2</v>
      </c>
      <c r="W32" s="47"/>
      <c r="X32" s="47"/>
      <c r="Y32" s="47"/>
      <c r="Z32" s="71"/>
      <c r="AA32" s="5">
        <v>3.3</v>
      </c>
      <c r="AB32" s="75">
        <v>3.3</v>
      </c>
      <c r="AC32" s="47"/>
      <c r="AD32" s="71"/>
      <c r="AE32" s="6">
        <v>3.3</v>
      </c>
    </row>
    <row r="33" spans="5:31" ht="20.25" customHeight="1" x14ac:dyDescent="0.25">
      <c r="E33" s="73" t="s">
        <v>941</v>
      </c>
      <c r="F33" s="47"/>
      <c r="G33" s="47"/>
      <c r="H33" s="74"/>
      <c r="I33" s="90" t="s">
        <v>1704</v>
      </c>
      <c r="J33" s="71"/>
      <c r="K33" s="90" t="s">
        <v>1704</v>
      </c>
      <c r="L33" s="71"/>
      <c r="M33" s="90" t="s">
        <v>1704</v>
      </c>
      <c r="N33" s="71"/>
      <c r="O33" s="90" t="s">
        <v>1704</v>
      </c>
      <c r="P33" s="47"/>
      <c r="Q33" s="71"/>
      <c r="R33" s="90" t="s">
        <v>1704</v>
      </c>
      <c r="S33" s="71"/>
      <c r="T33" s="90" t="s">
        <v>1704</v>
      </c>
      <c r="U33" s="71"/>
      <c r="V33" s="90" t="s">
        <v>1704</v>
      </c>
      <c r="W33" s="47"/>
      <c r="X33" s="47"/>
      <c r="Y33" s="47"/>
      <c r="Z33" s="71"/>
      <c r="AA33" s="5" t="s">
        <v>1704</v>
      </c>
      <c r="AB33" s="75" t="s">
        <v>1704</v>
      </c>
      <c r="AC33" s="47"/>
      <c r="AD33" s="71"/>
      <c r="AE33" s="6" t="s">
        <v>1704</v>
      </c>
    </row>
    <row r="34" spans="5:31" ht="13.15" customHeight="1" x14ac:dyDescent="0.25">
      <c r="E34" s="73" t="s">
        <v>58</v>
      </c>
      <c r="F34" s="47"/>
      <c r="G34" s="47"/>
      <c r="H34" s="74"/>
      <c r="I34" s="89">
        <v>4.5</v>
      </c>
      <c r="J34" s="71"/>
      <c r="K34" s="89">
        <v>5.6</v>
      </c>
      <c r="L34" s="71"/>
      <c r="M34" s="89">
        <v>7</v>
      </c>
      <c r="N34" s="71"/>
      <c r="O34" s="89">
        <v>7.5</v>
      </c>
      <c r="P34" s="47"/>
      <c r="Q34" s="71"/>
      <c r="R34" s="89">
        <v>7.9</v>
      </c>
      <c r="S34" s="71"/>
      <c r="T34" s="89">
        <v>3.2</v>
      </c>
      <c r="U34" s="71"/>
      <c r="V34" s="89">
        <v>4.0999999999999996</v>
      </c>
      <c r="W34" s="47"/>
      <c r="X34" s="47"/>
      <c r="Y34" s="47"/>
      <c r="Z34" s="71"/>
      <c r="AA34" s="3">
        <v>5.0999999999999996</v>
      </c>
      <c r="AB34" s="72">
        <v>5.8</v>
      </c>
      <c r="AC34" s="47"/>
      <c r="AD34" s="71"/>
      <c r="AE34" s="4">
        <v>6.3</v>
      </c>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1</v>
      </c>
      <c r="J37" s="71"/>
      <c r="K37" s="89">
        <v>1</v>
      </c>
      <c r="L37" s="71"/>
      <c r="M37" s="89">
        <v>1</v>
      </c>
      <c r="N37" s="71"/>
      <c r="O37" s="89">
        <v>1</v>
      </c>
      <c r="P37" s="47"/>
      <c r="Q37" s="71"/>
      <c r="R37" s="89">
        <v>1</v>
      </c>
      <c r="S37" s="71"/>
      <c r="T37" s="89">
        <v>1</v>
      </c>
      <c r="U37" s="71"/>
      <c r="V37" s="89">
        <v>1</v>
      </c>
      <c r="W37" s="47"/>
      <c r="X37" s="47"/>
      <c r="Y37" s="47"/>
      <c r="Z37" s="71"/>
      <c r="AA37" s="3">
        <v>1</v>
      </c>
      <c r="AB37" s="72">
        <v>1</v>
      </c>
      <c r="AC37" s="47"/>
      <c r="AD37" s="71"/>
      <c r="AE37" s="4">
        <v>1</v>
      </c>
    </row>
    <row r="38" spans="5:31" x14ac:dyDescent="0.25">
      <c r="E38" s="73" t="s">
        <v>73</v>
      </c>
      <c r="F38" s="47"/>
      <c r="G38" s="47"/>
      <c r="H38" s="74"/>
      <c r="I38" s="89">
        <v>2</v>
      </c>
      <c r="J38" s="71"/>
      <c r="K38" s="89">
        <v>2</v>
      </c>
      <c r="L38" s="71"/>
      <c r="M38" s="89">
        <v>2</v>
      </c>
      <c r="N38" s="71"/>
      <c r="O38" s="89">
        <v>2</v>
      </c>
      <c r="P38" s="47"/>
      <c r="Q38" s="71"/>
      <c r="R38" s="89">
        <v>2</v>
      </c>
      <c r="S38" s="71"/>
      <c r="T38" s="89">
        <v>2</v>
      </c>
      <c r="U38" s="71"/>
      <c r="V38" s="89">
        <v>2</v>
      </c>
      <c r="W38" s="47"/>
      <c r="X38" s="47"/>
      <c r="Y38" s="47"/>
      <c r="Z38" s="71"/>
      <c r="AA38" s="3">
        <v>2</v>
      </c>
      <c r="AB38" s="72">
        <v>2</v>
      </c>
      <c r="AC38" s="47"/>
      <c r="AD38" s="71"/>
      <c r="AE38" s="4">
        <v>2</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89">
        <v>1.5</v>
      </c>
      <c r="J41" s="71"/>
      <c r="K41" s="89">
        <v>2.6</v>
      </c>
      <c r="L41" s="71"/>
      <c r="M41" s="89">
        <v>4</v>
      </c>
      <c r="N41" s="71"/>
      <c r="O41" s="89">
        <v>4.5</v>
      </c>
      <c r="P41" s="47"/>
      <c r="Q41" s="71"/>
      <c r="R41" s="89">
        <v>4.9000000000000004</v>
      </c>
      <c r="S41" s="71"/>
      <c r="T41" s="89">
        <v>0.2</v>
      </c>
      <c r="U41" s="71"/>
      <c r="V41" s="89">
        <v>1.1000000000000001</v>
      </c>
      <c r="W41" s="47"/>
      <c r="X41" s="47"/>
      <c r="Y41" s="47"/>
      <c r="Z41" s="71"/>
      <c r="AA41" s="3">
        <v>2.1</v>
      </c>
      <c r="AB41" s="72">
        <v>2.8</v>
      </c>
      <c r="AC41" s="47"/>
      <c r="AD41" s="71"/>
      <c r="AE41" s="4">
        <v>3.3</v>
      </c>
    </row>
    <row r="42" spans="5:31" x14ac:dyDescent="0.25">
      <c r="E42" s="73" t="s">
        <v>89</v>
      </c>
      <c r="F42" s="47"/>
      <c r="G42" s="47"/>
      <c r="H42" s="74"/>
      <c r="I42" s="89">
        <v>1.4</v>
      </c>
      <c r="J42" s="71"/>
      <c r="K42" s="89">
        <v>2.5</v>
      </c>
      <c r="L42" s="71"/>
      <c r="M42" s="89">
        <v>3.8</v>
      </c>
      <c r="N42" s="71"/>
      <c r="O42" s="89">
        <v>4.3</v>
      </c>
      <c r="P42" s="47"/>
      <c r="Q42" s="71"/>
      <c r="R42" s="89">
        <v>4.7</v>
      </c>
      <c r="S42" s="71"/>
      <c r="T42" s="89">
        <v>0.2</v>
      </c>
      <c r="U42" s="71"/>
      <c r="V42" s="89">
        <v>1</v>
      </c>
      <c r="W42" s="47"/>
      <c r="X42" s="47"/>
      <c r="Y42" s="47"/>
      <c r="Z42" s="71"/>
      <c r="AA42" s="3">
        <v>2</v>
      </c>
      <c r="AB42" s="72">
        <v>2.7</v>
      </c>
      <c r="AC42" s="47"/>
      <c r="AD42" s="71"/>
      <c r="AE42" s="4">
        <v>3.1</v>
      </c>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107" t="s">
        <v>1533</v>
      </c>
      <c r="J44" s="80"/>
      <c r="K44" s="107" t="s">
        <v>1533</v>
      </c>
      <c r="L44" s="80"/>
      <c r="M44" s="107" t="s">
        <v>1533</v>
      </c>
      <c r="N44" s="80"/>
      <c r="O44" s="107" t="s">
        <v>1533</v>
      </c>
      <c r="P44" s="87"/>
      <c r="Q44" s="80"/>
      <c r="R44" s="107" t="s">
        <v>1533</v>
      </c>
      <c r="S44" s="80"/>
      <c r="T44" s="111" t="s">
        <v>1533</v>
      </c>
      <c r="U44" s="82"/>
      <c r="V44" s="111" t="s">
        <v>1533</v>
      </c>
      <c r="W44" s="83"/>
      <c r="X44" s="83"/>
      <c r="Y44" s="83"/>
      <c r="Z44" s="82"/>
      <c r="AA44" s="14" t="s">
        <v>1533</v>
      </c>
      <c r="AB44" s="112" t="s">
        <v>1533</v>
      </c>
      <c r="AC44" s="83"/>
      <c r="AD44" s="82"/>
      <c r="AE44" s="15" t="s">
        <v>1533</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X3xaCK74FDB+kx5hcyh8PUjRn8g/Nzzn2FiUIhFNYBnSnqHM9lJSjXglV+LcS09ky//a2Tymw00Jyd7tpp2zlA==" saltValue="8yVw5vUyU+wmDi4797UN7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3889A093-43C4-41B6-A8C9-3EAC237A700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T027 - Moura BSP (132/66kV)</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dimension ref="B1:AI49"/>
  <sheetViews>
    <sheetView showGridLines="0" topLeftCell="A22"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2054</v>
      </c>
      <c r="I3" s="49"/>
      <c r="J3" s="49"/>
      <c r="K3" s="49"/>
      <c r="L3" s="49"/>
      <c r="M3" s="49"/>
      <c r="N3" s="49"/>
      <c r="O3" s="49"/>
      <c r="P3" s="49"/>
      <c r="Q3" s="49"/>
      <c r="R3" s="49"/>
      <c r="U3" s="51" t="s">
        <v>922</v>
      </c>
      <c r="V3" s="49"/>
      <c r="X3" s="52" t="s">
        <v>2055</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2056</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2057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2058</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120</v>
      </c>
      <c r="J24" s="71"/>
      <c r="K24" s="89">
        <v>120</v>
      </c>
      <c r="L24" s="71"/>
      <c r="M24" s="89">
        <v>120</v>
      </c>
      <c r="N24" s="71"/>
      <c r="O24" s="89">
        <v>120</v>
      </c>
      <c r="P24" s="47"/>
      <c r="Q24" s="71"/>
      <c r="R24" s="89">
        <v>120</v>
      </c>
      <c r="S24" s="71"/>
      <c r="T24" s="89">
        <v>120</v>
      </c>
      <c r="U24" s="71"/>
      <c r="V24" s="89">
        <v>120</v>
      </c>
      <c r="W24" s="47"/>
      <c r="X24" s="47"/>
      <c r="Y24" s="47"/>
      <c r="Z24" s="71"/>
      <c r="AA24" s="3">
        <v>120</v>
      </c>
      <c r="AB24" s="72">
        <v>120</v>
      </c>
      <c r="AC24" s="47"/>
      <c r="AD24" s="71"/>
      <c r="AE24" s="4">
        <v>120</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101.5</v>
      </c>
      <c r="J26" s="71"/>
      <c r="K26" s="89">
        <v>102</v>
      </c>
      <c r="L26" s="71"/>
      <c r="M26" s="89">
        <v>103.1</v>
      </c>
      <c r="N26" s="71"/>
      <c r="O26" s="89">
        <v>103.9</v>
      </c>
      <c r="P26" s="47"/>
      <c r="Q26" s="71"/>
      <c r="R26" s="89">
        <v>104.5</v>
      </c>
      <c r="S26" s="71"/>
      <c r="T26" s="89">
        <v>97.5</v>
      </c>
      <c r="U26" s="71"/>
      <c r="V26" s="89">
        <v>97.5</v>
      </c>
      <c r="W26" s="47"/>
      <c r="X26" s="47"/>
      <c r="Y26" s="47"/>
      <c r="Z26" s="71"/>
      <c r="AA26" s="3">
        <v>97.8</v>
      </c>
      <c r="AB26" s="72">
        <v>99</v>
      </c>
      <c r="AC26" s="47"/>
      <c r="AD26" s="71"/>
      <c r="AE26" s="4">
        <v>99.9</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0.98499999999999999</v>
      </c>
      <c r="J29" s="71"/>
      <c r="K29" s="91">
        <v>0.98499999999999999</v>
      </c>
      <c r="L29" s="71"/>
      <c r="M29" s="91">
        <v>0.98499999999999999</v>
      </c>
      <c r="N29" s="71"/>
      <c r="O29" s="91">
        <v>0.98499999999999999</v>
      </c>
      <c r="P29" s="47"/>
      <c r="Q29" s="71"/>
      <c r="R29" s="91">
        <v>0.98499999999999999</v>
      </c>
      <c r="S29" s="71"/>
      <c r="T29" s="91">
        <v>0.997</v>
      </c>
      <c r="U29" s="71"/>
      <c r="V29" s="91">
        <v>0.997</v>
      </c>
      <c r="W29" s="47"/>
      <c r="X29" s="47"/>
      <c r="Y29" s="47"/>
      <c r="Z29" s="71"/>
      <c r="AA29" s="7">
        <v>0.997</v>
      </c>
      <c r="AB29" s="76">
        <v>0.997</v>
      </c>
      <c r="AC29" s="47"/>
      <c r="AD29" s="71"/>
      <c r="AE29" s="8">
        <v>0.997</v>
      </c>
    </row>
    <row r="30" spans="4:31" ht="13.15" customHeight="1" x14ac:dyDescent="0.25">
      <c r="E30" s="73" t="s">
        <v>42</v>
      </c>
      <c r="F30" s="47"/>
      <c r="G30" s="47"/>
      <c r="H30" s="74"/>
      <c r="I30" s="89">
        <v>104</v>
      </c>
      <c r="J30" s="71"/>
      <c r="K30" s="89">
        <v>104</v>
      </c>
      <c r="L30" s="71"/>
      <c r="M30" s="89">
        <v>104</v>
      </c>
      <c r="N30" s="71"/>
      <c r="O30" s="89">
        <v>104</v>
      </c>
      <c r="P30" s="47"/>
      <c r="Q30" s="71"/>
      <c r="R30" s="89">
        <v>104</v>
      </c>
      <c r="S30" s="71"/>
      <c r="T30" s="89">
        <v>104</v>
      </c>
      <c r="U30" s="71"/>
      <c r="V30" s="89">
        <v>104</v>
      </c>
      <c r="W30" s="47"/>
      <c r="X30" s="47"/>
      <c r="Y30" s="47"/>
      <c r="Z30" s="71"/>
      <c r="AA30" s="3">
        <v>104</v>
      </c>
      <c r="AB30" s="72">
        <v>104</v>
      </c>
      <c r="AC30" s="47"/>
      <c r="AD30" s="71"/>
      <c r="AE30" s="4">
        <v>104</v>
      </c>
    </row>
    <row r="31" spans="4:31" ht="13.15" customHeight="1" x14ac:dyDescent="0.25">
      <c r="E31" s="77" t="s">
        <v>46</v>
      </c>
      <c r="F31" s="47"/>
      <c r="G31" s="47"/>
      <c r="H31" s="74"/>
      <c r="I31" s="92">
        <v>98.2</v>
      </c>
      <c r="J31" s="71"/>
      <c r="K31" s="92">
        <v>98.7</v>
      </c>
      <c r="L31" s="71"/>
      <c r="M31" s="92">
        <v>99.7</v>
      </c>
      <c r="N31" s="71"/>
      <c r="O31" s="92">
        <v>100.6</v>
      </c>
      <c r="P31" s="47"/>
      <c r="Q31" s="71"/>
      <c r="R31" s="92">
        <v>101.2</v>
      </c>
      <c r="S31" s="71"/>
      <c r="T31" s="92">
        <v>94.7</v>
      </c>
      <c r="U31" s="71"/>
      <c r="V31" s="92">
        <v>94.7</v>
      </c>
      <c r="W31" s="47"/>
      <c r="X31" s="47"/>
      <c r="Y31" s="47"/>
      <c r="Z31" s="71"/>
      <c r="AA31" s="9">
        <v>95</v>
      </c>
      <c r="AB31" s="78">
        <v>96.1</v>
      </c>
      <c r="AC31" s="47"/>
      <c r="AD31" s="71"/>
      <c r="AE31" s="10">
        <v>97</v>
      </c>
    </row>
    <row r="32" spans="4:31" ht="20.25" customHeight="1" x14ac:dyDescent="0.25">
      <c r="E32" s="73" t="s">
        <v>940</v>
      </c>
      <c r="F32" s="47"/>
      <c r="G32" s="47"/>
      <c r="H32" s="74"/>
      <c r="I32" s="90">
        <v>4.9000000000000004</v>
      </c>
      <c r="J32" s="71"/>
      <c r="K32" s="90">
        <v>4.9000000000000004</v>
      </c>
      <c r="L32" s="71"/>
      <c r="M32" s="90">
        <v>5</v>
      </c>
      <c r="N32" s="71"/>
      <c r="O32" s="90">
        <v>5</v>
      </c>
      <c r="P32" s="47"/>
      <c r="Q32" s="71"/>
      <c r="R32" s="90">
        <v>5.0999999999999996</v>
      </c>
      <c r="S32" s="71"/>
      <c r="T32" s="90">
        <v>4.7</v>
      </c>
      <c r="U32" s="71"/>
      <c r="V32" s="90">
        <v>4.7</v>
      </c>
      <c r="W32" s="47"/>
      <c r="X32" s="47"/>
      <c r="Y32" s="47"/>
      <c r="Z32" s="71"/>
      <c r="AA32" s="5">
        <v>4.8</v>
      </c>
      <c r="AB32" s="75">
        <v>4.8</v>
      </c>
      <c r="AC32" s="47"/>
      <c r="AD32" s="71"/>
      <c r="AE32" s="6">
        <v>4.9000000000000004</v>
      </c>
    </row>
    <row r="33" spans="5:31" ht="20.25" customHeight="1" x14ac:dyDescent="0.25">
      <c r="E33" s="73" t="s">
        <v>941</v>
      </c>
      <c r="F33" s="47"/>
      <c r="G33" s="47"/>
      <c r="H33" s="74"/>
      <c r="I33" s="90" t="s">
        <v>1120</v>
      </c>
      <c r="J33" s="71"/>
      <c r="K33" s="90" t="s">
        <v>1120</v>
      </c>
      <c r="L33" s="71"/>
      <c r="M33" s="90" t="s">
        <v>1120</v>
      </c>
      <c r="N33" s="71"/>
      <c r="O33" s="90" t="s">
        <v>1120</v>
      </c>
      <c r="P33" s="47"/>
      <c r="Q33" s="71"/>
      <c r="R33" s="90" t="s">
        <v>1120</v>
      </c>
      <c r="S33" s="71"/>
      <c r="T33" s="90" t="s">
        <v>1120</v>
      </c>
      <c r="U33" s="71"/>
      <c r="V33" s="90" t="s">
        <v>1120</v>
      </c>
      <c r="W33" s="47"/>
      <c r="X33" s="47"/>
      <c r="Y33" s="47"/>
      <c r="Z33" s="71"/>
      <c r="AA33" s="5" t="s">
        <v>1120</v>
      </c>
      <c r="AB33" s="75" t="s">
        <v>1120</v>
      </c>
      <c r="AC33" s="47"/>
      <c r="AD33" s="71"/>
      <c r="AE33" s="6" t="s">
        <v>1120</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6</v>
      </c>
      <c r="J37" s="71"/>
      <c r="K37" s="89">
        <v>6</v>
      </c>
      <c r="L37" s="71"/>
      <c r="M37" s="89">
        <v>6</v>
      </c>
      <c r="N37" s="71"/>
      <c r="O37" s="89">
        <v>6</v>
      </c>
      <c r="P37" s="47"/>
      <c r="Q37" s="71"/>
      <c r="R37" s="89">
        <v>6</v>
      </c>
      <c r="S37" s="71"/>
      <c r="T37" s="89">
        <v>6</v>
      </c>
      <c r="U37" s="71"/>
      <c r="V37" s="89">
        <v>6</v>
      </c>
      <c r="W37" s="47"/>
      <c r="X37" s="47"/>
      <c r="Y37" s="47"/>
      <c r="Z37" s="71"/>
      <c r="AA37" s="3">
        <v>6</v>
      </c>
      <c r="AB37" s="72">
        <v>6</v>
      </c>
      <c r="AC37" s="47"/>
      <c r="AD37" s="71"/>
      <c r="AE37" s="4">
        <v>6</v>
      </c>
    </row>
    <row r="38" spans="5:31" x14ac:dyDescent="0.25">
      <c r="E38" s="73" t="s">
        <v>73</v>
      </c>
      <c r="F38" s="47"/>
      <c r="G38" s="47"/>
      <c r="H38" s="74"/>
      <c r="I38" s="89">
        <v>4</v>
      </c>
      <c r="J38" s="71"/>
      <c r="K38" s="89">
        <v>4</v>
      </c>
      <c r="L38" s="71"/>
      <c r="M38" s="89">
        <v>4</v>
      </c>
      <c r="N38" s="71"/>
      <c r="O38" s="89">
        <v>4</v>
      </c>
      <c r="P38" s="47"/>
      <c r="Q38" s="71"/>
      <c r="R38" s="89">
        <v>4</v>
      </c>
      <c r="S38" s="71"/>
      <c r="T38" s="89">
        <v>4</v>
      </c>
      <c r="U38" s="71"/>
      <c r="V38" s="89">
        <v>4</v>
      </c>
      <c r="W38" s="47"/>
      <c r="X38" s="47"/>
      <c r="Y38" s="47"/>
      <c r="Z38" s="71"/>
      <c r="AA38" s="3">
        <v>4</v>
      </c>
      <c r="AB38" s="72">
        <v>4</v>
      </c>
      <c r="AC38" s="47"/>
      <c r="AD38" s="71"/>
      <c r="AE38" s="4">
        <v>4</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3sjiDrnZuNpHgvF4WyPPhfl3UsGa0F2r5/CAHeLISs6x5/kT17yi4oDVqXaRc3o5Hu/T9uc5kYGAQfPZ9Kgfrg==" saltValue="kPUM9xvgZ5ZYJXmEimzUC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4BA732A8-0AFA-4C33-AE7E-9222C2F3C65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T032 - Blackwater BSP (132/66kV)</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dimension ref="B1:AI49"/>
  <sheetViews>
    <sheetView showGridLines="0" topLeftCell="A29"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2059</v>
      </c>
      <c r="I3" s="49"/>
      <c r="J3" s="49"/>
      <c r="K3" s="49"/>
      <c r="L3" s="49"/>
      <c r="M3" s="49"/>
      <c r="N3" s="49"/>
      <c r="O3" s="49"/>
      <c r="P3" s="49"/>
      <c r="Q3" s="49"/>
      <c r="R3" s="49"/>
      <c r="U3" s="51" t="s">
        <v>922</v>
      </c>
      <c r="V3" s="49"/>
      <c r="X3" s="52" t="s">
        <v>2060</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969</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2061</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2062</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2063</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213</v>
      </c>
      <c r="J24" s="71"/>
      <c r="K24" s="89">
        <v>213</v>
      </c>
      <c r="L24" s="71"/>
      <c r="M24" s="89">
        <v>213</v>
      </c>
      <c r="N24" s="71"/>
      <c r="O24" s="89">
        <v>213</v>
      </c>
      <c r="P24" s="47"/>
      <c r="Q24" s="71"/>
      <c r="R24" s="89">
        <v>213</v>
      </c>
      <c r="S24" s="71"/>
      <c r="T24" s="89">
        <v>213</v>
      </c>
      <c r="U24" s="71"/>
      <c r="V24" s="89">
        <v>213</v>
      </c>
      <c r="W24" s="47"/>
      <c r="X24" s="47"/>
      <c r="Y24" s="47"/>
      <c r="Z24" s="71"/>
      <c r="AA24" s="3">
        <v>213</v>
      </c>
      <c r="AB24" s="72">
        <v>213</v>
      </c>
      <c r="AC24" s="47"/>
      <c r="AD24" s="71"/>
      <c r="AE24" s="4">
        <v>213</v>
      </c>
    </row>
    <row r="25" spans="4:31" ht="20.25" customHeight="1" x14ac:dyDescent="0.25">
      <c r="E25" s="73" t="s">
        <v>21</v>
      </c>
      <c r="F25" s="47"/>
      <c r="G25" s="47"/>
      <c r="H25" s="74"/>
      <c r="I25" s="89">
        <v>18.3</v>
      </c>
      <c r="J25" s="71"/>
      <c r="K25" s="89">
        <v>18.3</v>
      </c>
      <c r="L25" s="71"/>
      <c r="M25" s="89">
        <v>18.3</v>
      </c>
      <c r="N25" s="71"/>
      <c r="O25" s="89">
        <v>18.3</v>
      </c>
      <c r="P25" s="47"/>
      <c r="Q25" s="71"/>
      <c r="R25" s="89">
        <v>18.3</v>
      </c>
      <c r="S25" s="71"/>
      <c r="T25" s="89">
        <v>16.7</v>
      </c>
      <c r="U25" s="71"/>
      <c r="V25" s="89">
        <v>16.7</v>
      </c>
      <c r="W25" s="47"/>
      <c r="X25" s="47"/>
      <c r="Y25" s="47"/>
      <c r="Z25" s="71"/>
      <c r="AA25" s="3">
        <v>16.7</v>
      </c>
      <c r="AB25" s="72">
        <v>16.7</v>
      </c>
      <c r="AC25" s="47"/>
      <c r="AD25" s="71"/>
      <c r="AE25" s="4">
        <v>16.7</v>
      </c>
    </row>
    <row r="26" spans="4:31" ht="13.15" customHeight="1" x14ac:dyDescent="0.25">
      <c r="E26" s="73" t="s">
        <v>25</v>
      </c>
      <c r="F26" s="47"/>
      <c r="G26" s="47"/>
      <c r="H26" s="74"/>
      <c r="I26" s="89">
        <v>123.1</v>
      </c>
      <c r="J26" s="71"/>
      <c r="K26" s="89">
        <v>123.9</v>
      </c>
      <c r="L26" s="71"/>
      <c r="M26" s="89">
        <v>125.3</v>
      </c>
      <c r="N26" s="71"/>
      <c r="O26" s="89">
        <v>126.4</v>
      </c>
      <c r="P26" s="47"/>
      <c r="Q26" s="71"/>
      <c r="R26" s="89">
        <v>127.1</v>
      </c>
      <c r="S26" s="71"/>
      <c r="T26" s="89">
        <v>113.2</v>
      </c>
      <c r="U26" s="71"/>
      <c r="V26" s="89">
        <v>124.7</v>
      </c>
      <c r="W26" s="47"/>
      <c r="X26" s="47"/>
      <c r="Y26" s="47"/>
      <c r="Z26" s="71"/>
      <c r="AA26" s="3">
        <v>125.2</v>
      </c>
      <c r="AB26" s="72">
        <v>126.7</v>
      </c>
      <c r="AC26" s="47"/>
      <c r="AD26" s="71"/>
      <c r="AE26" s="4">
        <v>128</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0.92900000000000005</v>
      </c>
      <c r="J29" s="71"/>
      <c r="K29" s="91">
        <v>0.92900000000000005</v>
      </c>
      <c r="L29" s="71"/>
      <c r="M29" s="91">
        <v>0.92900000000000005</v>
      </c>
      <c r="N29" s="71"/>
      <c r="O29" s="91">
        <v>0.92900000000000005</v>
      </c>
      <c r="P29" s="47"/>
      <c r="Q29" s="71"/>
      <c r="R29" s="91">
        <v>0.92900000000000005</v>
      </c>
      <c r="S29" s="71"/>
      <c r="T29" s="91">
        <v>0.94499999999999995</v>
      </c>
      <c r="U29" s="71"/>
      <c r="V29" s="91">
        <v>0.94499999999999995</v>
      </c>
      <c r="W29" s="47"/>
      <c r="X29" s="47"/>
      <c r="Y29" s="47"/>
      <c r="Z29" s="71"/>
      <c r="AA29" s="7">
        <v>0.94499999999999995</v>
      </c>
      <c r="AB29" s="76">
        <v>0.94499999999999995</v>
      </c>
      <c r="AC29" s="47"/>
      <c r="AD29" s="71"/>
      <c r="AE29" s="8">
        <v>0.94499999999999995</v>
      </c>
    </row>
    <row r="30" spans="4:31" ht="13.15" customHeight="1" x14ac:dyDescent="0.25">
      <c r="E30" s="73" t="s">
        <v>42</v>
      </c>
      <c r="F30" s="47"/>
      <c r="G30" s="47"/>
      <c r="H30" s="74"/>
      <c r="I30" s="89">
        <v>142</v>
      </c>
      <c r="J30" s="71"/>
      <c r="K30" s="89">
        <v>142</v>
      </c>
      <c r="L30" s="71"/>
      <c r="M30" s="89">
        <v>142</v>
      </c>
      <c r="N30" s="71"/>
      <c r="O30" s="89">
        <v>142</v>
      </c>
      <c r="P30" s="47"/>
      <c r="Q30" s="71"/>
      <c r="R30" s="89">
        <v>142</v>
      </c>
      <c r="S30" s="71"/>
      <c r="T30" s="89">
        <v>142</v>
      </c>
      <c r="U30" s="71"/>
      <c r="V30" s="89">
        <v>142</v>
      </c>
      <c r="W30" s="47"/>
      <c r="X30" s="47"/>
      <c r="Y30" s="47"/>
      <c r="Z30" s="71"/>
      <c r="AA30" s="3">
        <v>142</v>
      </c>
      <c r="AB30" s="72">
        <v>142</v>
      </c>
      <c r="AC30" s="47"/>
      <c r="AD30" s="71"/>
      <c r="AE30" s="4">
        <v>142</v>
      </c>
    </row>
    <row r="31" spans="4:31" ht="13.15" customHeight="1" x14ac:dyDescent="0.25">
      <c r="E31" s="77" t="s">
        <v>46</v>
      </c>
      <c r="F31" s="47"/>
      <c r="G31" s="47"/>
      <c r="H31" s="74"/>
      <c r="I31" s="92">
        <v>119.9</v>
      </c>
      <c r="J31" s="71"/>
      <c r="K31" s="92">
        <v>120.6</v>
      </c>
      <c r="L31" s="71"/>
      <c r="M31" s="92">
        <v>122</v>
      </c>
      <c r="N31" s="71"/>
      <c r="O31" s="92">
        <v>123.1</v>
      </c>
      <c r="P31" s="47"/>
      <c r="Q31" s="71"/>
      <c r="R31" s="92">
        <v>123.8</v>
      </c>
      <c r="S31" s="71"/>
      <c r="T31" s="92">
        <v>110.5</v>
      </c>
      <c r="U31" s="71"/>
      <c r="V31" s="92">
        <v>121.9</v>
      </c>
      <c r="W31" s="47"/>
      <c r="X31" s="47"/>
      <c r="Y31" s="47"/>
      <c r="Z31" s="71"/>
      <c r="AA31" s="9">
        <v>122.4</v>
      </c>
      <c r="AB31" s="78">
        <v>123.9</v>
      </c>
      <c r="AC31" s="47"/>
      <c r="AD31" s="71"/>
      <c r="AE31" s="10">
        <v>125.2</v>
      </c>
    </row>
    <row r="32" spans="4:31" ht="20.25" customHeight="1" x14ac:dyDescent="0.25">
      <c r="E32" s="73" t="s">
        <v>940</v>
      </c>
      <c r="F32" s="47"/>
      <c r="G32" s="47"/>
      <c r="H32" s="74"/>
      <c r="I32" s="90">
        <v>6</v>
      </c>
      <c r="J32" s="71"/>
      <c r="K32" s="90">
        <v>6</v>
      </c>
      <c r="L32" s="71"/>
      <c r="M32" s="90">
        <v>6.1</v>
      </c>
      <c r="N32" s="71"/>
      <c r="O32" s="90">
        <v>6.2</v>
      </c>
      <c r="P32" s="47"/>
      <c r="Q32" s="71"/>
      <c r="R32" s="90">
        <v>6.2</v>
      </c>
      <c r="S32" s="71"/>
      <c r="T32" s="90">
        <v>5.5</v>
      </c>
      <c r="U32" s="71"/>
      <c r="V32" s="90">
        <v>6.1</v>
      </c>
      <c r="W32" s="47"/>
      <c r="X32" s="47"/>
      <c r="Y32" s="47"/>
      <c r="Z32" s="71"/>
      <c r="AA32" s="5">
        <v>6.1</v>
      </c>
      <c r="AB32" s="75">
        <v>6.2</v>
      </c>
      <c r="AC32" s="47"/>
      <c r="AD32" s="71"/>
      <c r="AE32" s="6">
        <v>6.3</v>
      </c>
    </row>
    <row r="33" spans="5:31" ht="20.25" customHeight="1" x14ac:dyDescent="0.25">
      <c r="E33" s="73" t="s">
        <v>941</v>
      </c>
      <c r="F33" s="47"/>
      <c r="G33" s="47"/>
      <c r="H33" s="74"/>
      <c r="I33" s="90" t="s">
        <v>2064</v>
      </c>
      <c r="J33" s="71"/>
      <c r="K33" s="90" t="s">
        <v>2064</v>
      </c>
      <c r="L33" s="71"/>
      <c r="M33" s="90" t="s">
        <v>2064</v>
      </c>
      <c r="N33" s="71"/>
      <c r="O33" s="90" t="s">
        <v>2064</v>
      </c>
      <c r="P33" s="47"/>
      <c r="Q33" s="71"/>
      <c r="R33" s="90" t="s">
        <v>2064</v>
      </c>
      <c r="S33" s="71"/>
      <c r="T33" s="90" t="s">
        <v>2064</v>
      </c>
      <c r="U33" s="71"/>
      <c r="V33" s="90" t="s">
        <v>2064</v>
      </c>
      <c r="W33" s="47"/>
      <c r="X33" s="47"/>
      <c r="Y33" s="47"/>
      <c r="Z33" s="71"/>
      <c r="AA33" s="5" t="s">
        <v>2064</v>
      </c>
      <c r="AB33" s="75" t="s">
        <v>2064</v>
      </c>
      <c r="AC33" s="47"/>
      <c r="AD33" s="71"/>
      <c r="AE33" s="6" t="s">
        <v>2064</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6</v>
      </c>
      <c r="J37" s="71"/>
      <c r="K37" s="89">
        <v>6</v>
      </c>
      <c r="L37" s="71"/>
      <c r="M37" s="89">
        <v>6</v>
      </c>
      <c r="N37" s="71"/>
      <c r="O37" s="89">
        <v>6</v>
      </c>
      <c r="P37" s="47"/>
      <c r="Q37" s="71"/>
      <c r="R37" s="89">
        <v>6</v>
      </c>
      <c r="S37" s="71"/>
      <c r="T37" s="89">
        <v>6</v>
      </c>
      <c r="U37" s="71"/>
      <c r="V37" s="89">
        <v>6</v>
      </c>
      <c r="W37" s="47"/>
      <c r="X37" s="47"/>
      <c r="Y37" s="47"/>
      <c r="Z37" s="71"/>
      <c r="AA37" s="3">
        <v>6</v>
      </c>
      <c r="AB37" s="72">
        <v>6</v>
      </c>
      <c r="AC37" s="47"/>
      <c r="AD37" s="71"/>
      <c r="AE37" s="4">
        <v>6</v>
      </c>
    </row>
    <row r="38" spans="5:31" x14ac:dyDescent="0.25">
      <c r="E38" s="73" t="s">
        <v>73</v>
      </c>
      <c r="F38" s="47"/>
      <c r="G38" s="47"/>
      <c r="H38" s="74"/>
      <c r="I38" s="89">
        <v>4</v>
      </c>
      <c r="J38" s="71"/>
      <c r="K38" s="89">
        <v>4</v>
      </c>
      <c r="L38" s="71"/>
      <c r="M38" s="89">
        <v>4</v>
      </c>
      <c r="N38" s="71"/>
      <c r="O38" s="89">
        <v>4</v>
      </c>
      <c r="P38" s="47"/>
      <c r="Q38" s="71"/>
      <c r="R38" s="89">
        <v>4</v>
      </c>
      <c r="S38" s="71"/>
      <c r="T38" s="89">
        <v>4</v>
      </c>
      <c r="U38" s="71"/>
      <c r="V38" s="89">
        <v>4</v>
      </c>
      <c r="W38" s="47"/>
      <c r="X38" s="47"/>
      <c r="Y38" s="47"/>
      <c r="Z38" s="71"/>
      <c r="AA38" s="3">
        <v>4</v>
      </c>
      <c r="AB38" s="72">
        <v>4</v>
      </c>
      <c r="AC38" s="47"/>
      <c r="AD38" s="71"/>
      <c r="AE38" s="4">
        <v>4</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KOx92CYuoqNLcyuXDyL3Xy8I4fL0K6hZFZktRMt7FQ2osYUxqi+DB19IhunMRX+ZaGBzMor+qFBwavKdDAd9gg==" saltValue="D8ZGr3cJw5p5ata6KswSE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C9504429-BDB8-4A29-8053-F7D628ACB5A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T034 - Moranbah BSP (132/66kV)</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dimension ref="B1:AI49"/>
  <sheetViews>
    <sheetView showGridLines="0" topLeftCell="A13"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2065</v>
      </c>
      <c r="I3" s="49"/>
      <c r="J3" s="49"/>
      <c r="K3" s="49"/>
      <c r="L3" s="49"/>
      <c r="M3" s="49"/>
      <c r="N3" s="49"/>
      <c r="O3" s="49"/>
      <c r="P3" s="49"/>
      <c r="Q3" s="49"/>
      <c r="R3" s="49"/>
      <c r="U3" s="51" t="s">
        <v>922</v>
      </c>
      <c r="V3" s="49"/>
      <c r="X3" s="52" t="s">
        <v>1546</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2066</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2067</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144.9</v>
      </c>
      <c r="J24" s="71"/>
      <c r="K24" s="89">
        <v>144.9</v>
      </c>
      <c r="L24" s="71"/>
      <c r="M24" s="89">
        <v>144.9</v>
      </c>
      <c r="N24" s="71"/>
      <c r="O24" s="89">
        <v>144.9</v>
      </c>
      <c r="P24" s="47"/>
      <c r="Q24" s="71"/>
      <c r="R24" s="89">
        <v>144.9</v>
      </c>
      <c r="S24" s="71"/>
      <c r="T24" s="89">
        <v>163.6</v>
      </c>
      <c r="U24" s="71"/>
      <c r="V24" s="89">
        <v>163.6</v>
      </c>
      <c r="W24" s="47"/>
      <c r="X24" s="47"/>
      <c r="Y24" s="47"/>
      <c r="Z24" s="71"/>
      <c r="AA24" s="3">
        <v>163.6</v>
      </c>
      <c r="AB24" s="72">
        <v>163.6</v>
      </c>
      <c r="AC24" s="47"/>
      <c r="AD24" s="71"/>
      <c r="AE24" s="4">
        <v>163.6</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57.7</v>
      </c>
      <c r="J26" s="71"/>
      <c r="K26" s="89">
        <v>57.6</v>
      </c>
      <c r="L26" s="71"/>
      <c r="M26" s="89">
        <v>57.7</v>
      </c>
      <c r="N26" s="71"/>
      <c r="O26" s="89">
        <v>57.5</v>
      </c>
      <c r="P26" s="47"/>
      <c r="Q26" s="71"/>
      <c r="R26" s="89">
        <v>57.8</v>
      </c>
      <c r="S26" s="71"/>
      <c r="T26" s="89">
        <v>69.3</v>
      </c>
      <c r="U26" s="71"/>
      <c r="V26" s="89">
        <v>68.599999999999994</v>
      </c>
      <c r="W26" s="47"/>
      <c r="X26" s="47"/>
      <c r="Y26" s="47"/>
      <c r="Z26" s="71"/>
      <c r="AA26" s="3">
        <v>68.2</v>
      </c>
      <c r="AB26" s="72">
        <v>68.400000000000006</v>
      </c>
      <c r="AC26" s="47"/>
      <c r="AD26" s="71"/>
      <c r="AE26" s="4">
        <v>68.099999999999994</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0.97199999999999998</v>
      </c>
      <c r="J29" s="71"/>
      <c r="K29" s="91">
        <v>0.97199999999999998</v>
      </c>
      <c r="L29" s="71"/>
      <c r="M29" s="91">
        <v>0.97199999999999998</v>
      </c>
      <c r="N29" s="71"/>
      <c r="O29" s="91">
        <v>0.97199999999999998</v>
      </c>
      <c r="P29" s="47"/>
      <c r="Q29" s="71"/>
      <c r="R29" s="91">
        <v>0.97199999999999998</v>
      </c>
      <c r="S29" s="71"/>
      <c r="T29" s="91">
        <v>0.98299999999999998</v>
      </c>
      <c r="U29" s="71"/>
      <c r="V29" s="91">
        <v>0.98299999999999998</v>
      </c>
      <c r="W29" s="47"/>
      <c r="X29" s="47"/>
      <c r="Y29" s="47"/>
      <c r="Z29" s="71"/>
      <c r="AA29" s="7">
        <v>0.98299999999999998</v>
      </c>
      <c r="AB29" s="76">
        <v>0.98299999999999998</v>
      </c>
      <c r="AC29" s="47"/>
      <c r="AD29" s="71"/>
      <c r="AE29" s="8">
        <v>0.98299999999999998</v>
      </c>
    </row>
    <row r="30" spans="4:31" ht="13.15" customHeight="1" x14ac:dyDescent="0.25">
      <c r="E30" s="73" t="s">
        <v>42</v>
      </c>
      <c r="F30" s="47"/>
      <c r="G30" s="47"/>
      <c r="H30" s="74"/>
      <c r="I30" s="89">
        <v>81.400000000000006</v>
      </c>
      <c r="J30" s="71"/>
      <c r="K30" s="89">
        <v>81.400000000000006</v>
      </c>
      <c r="L30" s="71"/>
      <c r="M30" s="89">
        <v>81.400000000000006</v>
      </c>
      <c r="N30" s="71"/>
      <c r="O30" s="89">
        <v>81.400000000000006</v>
      </c>
      <c r="P30" s="47"/>
      <c r="Q30" s="71"/>
      <c r="R30" s="89">
        <v>81.400000000000006</v>
      </c>
      <c r="S30" s="71"/>
      <c r="T30" s="89">
        <v>89.3</v>
      </c>
      <c r="U30" s="71"/>
      <c r="V30" s="89">
        <v>89.3</v>
      </c>
      <c r="W30" s="47"/>
      <c r="X30" s="47"/>
      <c r="Y30" s="47"/>
      <c r="Z30" s="71"/>
      <c r="AA30" s="3">
        <v>89.3</v>
      </c>
      <c r="AB30" s="72">
        <v>89.3</v>
      </c>
      <c r="AC30" s="47"/>
      <c r="AD30" s="71"/>
      <c r="AE30" s="4">
        <v>89.3</v>
      </c>
    </row>
    <row r="31" spans="4:31" ht="13.15" customHeight="1" x14ac:dyDescent="0.25">
      <c r="E31" s="77" t="s">
        <v>46</v>
      </c>
      <c r="F31" s="47"/>
      <c r="G31" s="47"/>
      <c r="H31" s="74"/>
      <c r="I31" s="92">
        <v>50.9</v>
      </c>
      <c r="J31" s="71"/>
      <c r="K31" s="92">
        <v>50.8</v>
      </c>
      <c r="L31" s="71"/>
      <c r="M31" s="92">
        <v>50.9</v>
      </c>
      <c r="N31" s="71"/>
      <c r="O31" s="92">
        <v>50.6</v>
      </c>
      <c r="P31" s="47"/>
      <c r="Q31" s="71"/>
      <c r="R31" s="92">
        <v>50.9</v>
      </c>
      <c r="S31" s="71"/>
      <c r="T31" s="92">
        <v>63.5</v>
      </c>
      <c r="U31" s="71"/>
      <c r="V31" s="92">
        <v>62.8</v>
      </c>
      <c r="W31" s="47"/>
      <c r="X31" s="47"/>
      <c r="Y31" s="47"/>
      <c r="Z31" s="71"/>
      <c r="AA31" s="9">
        <v>62.5</v>
      </c>
      <c r="AB31" s="78">
        <v>62.7</v>
      </c>
      <c r="AC31" s="47"/>
      <c r="AD31" s="71"/>
      <c r="AE31" s="10">
        <v>62.4</v>
      </c>
    </row>
    <row r="32" spans="4:31" ht="20.25" customHeight="1" x14ac:dyDescent="0.25">
      <c r="E32" s="73" t="s">
        <v>940</v>
      </c>
      <c r="F32" s="47"/>
      <c r="G32" s="47"/>
      <c r="H32" s="74"/>
      <c r="I32" s="90">
        <v>2.5</v>
      </c>
      <c r="J32" s="71"/>
      <c r="K32" s="90">
        <v>2.5</v>
      </c>
      <c r="L32" s="71"/>
      <c r="M32" s="90">
        <v>2.5</v>
      </c>
      <c r="N32" s="71"/>
      <c r="O32" s="90">
        <v>2.5</v>
      </c>
      <c r="P32" s="47"/>
      <c r="Q32" s="71"/>
      <c r="R32" s="90">
        <v>2.5</v>
      </c>
      <c r="S32" s="71"/>
      <c r="T32" s="90">
        <v>3.2</v>
      </c>
      <c r="U32" s="71"/>
      <c r="V32" s="90">
        <v>3.1</v>
      </c>
      <c r="W32" s="47"/>
      <c r="X32" s="47"/>
      <c r="Y32" s="47"/>
      <c r="Z32" s="71"/>
      <c r="AA32" s="5">
        <v>3.1</v>
      </c>
      <c r="AB32" s="75">
        <v>3.1</v>
      </c>
      <c r="AC32" s="47"/>
      <c r="AD32" s="71"/>
      <c r="AE32" s="6">
        <v>3.1</v>
      </c>
    </row>
    <row r="33" spans="5:31" ht="20.25" customHeight="1" x14ac:dyDescent="0.25">
      <c r="E33" s="73" t="s">
        <v>941</v>
      </c>
      <c r="F33" s="47"/>
      <c r="G33" s="47"/>
      <c r="H33" s="74"/>
      <c r="I33" s="90" t="s">
        <v>2068</v>
      </c>
      <c r="J33" s="71"/>
      <c r="K33" s="90" t="s">
        <v>2068</v>
      </c>
      <c r="L33" s="71"/>
      <c r="M33" s="90" t="s">
        <v>2068</v>
      </c>
      <c r="N33" s="71"/>
      <c r="O33" s="90" t="s">
        <v>2068</v>
      </c>
      <c r="P33" s="47"/>
      <c r="Q33" s="71"/>
      <c r="R33" s="90" t="s">
        <v>2068</v>
      </c>
      <c r="S33" s="71"/>
      <c r="T33" s="90" t="s">
        <v>2068</v>
      </c>
      <c r="U33" s="71"/>
      <c r="V33" s="90" t="s">
        <v>2068</v>
      </c>
      <c r="W33" s="47"/>
      <c r="X33" s="47"/>
      <c r="Y33" s="47"/>
      <c r="Z33" s="71"/>
      <c r="AA33" s="5" t="s">
        <v>2068</v>
      </c>
      <c r="AB33" s="75" t="s">
        <v>2068</v>
      </c>
      <c r="AC33" s="47"/>
      <c r="AD33" s="71"/>
      <c r="AE33" s="6" t="s">
        <v>2068</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uAMKU6sVlR8MPDKPotDihKtz15oxDLmYI09+ZQwWffasc1xx1jkjgartG/huggu/VzPilwe9nso9bG9I93GfMQ==" saltValue="Vnty+EXkBET+04IC5/SjjQ=="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37EA096A-3C0C-40C7-93FF-02979F84F23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T043 - South Toowoomba BSP (110/33kV)</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dimension ref="B1:AI49"/>
  <sheetViews>
    <sheetView showGridLines="0" topLeftCell="A10"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2069</v>
      </c>
      <c r="I3" s="49"/>
      <c r="J3" s="49"/>
      <c r="K3" s="49"/>
      <c r="L3" s="49"/>
      <c r="M3" s="49"/>
      <c r="N3" s="49"/>
      <c r="O3" s="49"/>
      <c r="P3" s="49"/>
      <c r="Q3" s="49"/>
      <c r="R3" s="49"/>
      <c r="U3" s="51" t="s">
        <v>922</v>
      </c>
      <c r="V3" s="49"/>
      <c r="X3" s="52" t="s">
        <v>2070</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948</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2071</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2072</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2073</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68</v>
      </c>
      <c r="J24" s="71"/>
      <c r="K24" s="89">
        <v>68</v>
      </c>
      <c r="L24" s="71"/>
      <c r="M24" s="89">
        <v>68</v>
      </c>
      <c r="N24" s="71"/>
      <c r="O24" s="89">
        <v>68</v>
      </c>
      <c r="P24" s="47"/>
      <c r="Q24" s="71"/>
      <c r="R24" s="89">
        <v>68</v>
      </c>
      <c r="S24" s="71"/>
      <c r="T24" s="89">
        <v>68</v>
      </c>
      <c r="U24" s="71"/>
      <c r="V24" s="89">
        <v>68</v>
      </c>
      <c r="W24" s="47"/>
      <c r="X24" s="47"/>
      <c r="Y24" s="47"/>
      <c r="Z24" s="71"/>
      <c r="AA24" s="3">
        <v>68</v>
      </c>
      <c r="AB24" s="72">
        <v>68</v>
      </c>
      <c r="AC24" s="47"/>
      <c r="AD24" s="71"/>
      <c r="AE24" s="4">
        <v>68</v>
      </c>
    </row>
    <row r="25" spans="4:31" ht="20.25" customHeight="1" x14ac:dyDescent="0.25">
      <c r="E25" s="73" t="s">
        <v>21</v>
      </c>
      <c r="F25" s="47"/>
      <c r="G25" s="47"/>
      <c r="H25" s="74"/>
      <c r="I25" s="89">
        <v>1.7</v>
      </c>
      <c r="J25" s="71"/>
      <c r="K25" s="89">
        <v>1.7</v>
      </c>
      <c r="L25" s="71"/>
      <c r="M25" s="89">
        <v>1.7</v>
      </c>
      <c r="N25" s="71"/>
      <c r="O25" s="89">
        <v>1.7</v>
      </c>
      <c r="P25" s="47"/>
      <c r="Q25" s="71"/>
      <c r="R25" s="89">
        <v>1.7</v>
      </c>
      <c r="S25" s="71"/>
      <c r="T25" s="89">
        <v>9</v>
      </c>
      <c r="U25" s="71"/>
      <c r="V25" s="89">
        <v>9</v>
      </c>
      <c r="W25" s="47"/>
      <c r="X25" s="47"/>
      <c r="Y25" s="47"/>
      <c r="Z25" s="71"/>
      <c r="AA25" s="3">
        <v>9</v>
      </c>
      <c r="AB25" s="72">
        <v>9</v>
      </c>
      <c r="AC25" s="47"/>
      <c r="AD25" s="71"/>
      <c r="AE25" s="4">
        <v>9</v>
      </c>
    </row>
    <row r="26" spans="4:31" ht="13.15" customHeight="1" x14ac:dyDescent="0.25">
      <c r="E26" s="73" t="s">
        <v>25</v>
      </c>
      <c r="F26" s="47"/>
      <c r="G26" s="47"/>
      <c r="H26" s="74"/>
      <c r="I26" s="89">
        <v>22.1</v>
      </c>
      <c r="J26" s="71"/>
      <c r="K26" s="89">
        <v>22.1</v>
      </c>
      <c r="L26" s="71"/>
      <c r="M26" s="89">
        <v>22.2</v>
      </c>
      <c r="N26" s="71"/>
      <c r="O26" s="89">
        <v>22.2</v>
      </c>
      <c r="P26" s="47"/>
      <c r="Q26" s="71"/>
      <c r="R26" s="89">
        <v>22.2</v>
      </c>
      <c r="S26" s="71"/>
      <c r="T26" s="89">
        <v>14.9</v>
      </c>
      <c r="U26" s="71"/>
      <c r="V26" s="89">
        <v>14.8</v>
      </c>
      <c r="W26" s="47"/>
      <c r="X26" s="47"/>
      <c r="Y26" s="47"/>
      <c r="Z26" s="71"/>
      <c r="AA26" s="3">
        <v>14.8</v>
      </c>
      <c r="AB26" s="72">
        <v>14.9</v>
      </c>
      <c r="AC26" s="47"/>
      <c r="AD26" s="71"/>
      <c r="AE26" s="4">
        <v>14.9</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1</v>
      </c>
      <c r="J29" s="71"/>
      <c r="K29" s="91">
        <v>1</v>
      </c>
      <c r="L29" s="71"/>
      <c r="M29" s="91">
        <v>1</v>
      </c>
      <c r="N29" s="71"/>
      <c r="O29" s="91">
        <v>1</v>
      </c>
      <c r="P29" s="47"/>
      <c r="Q29" s="71"/>
      <c r="R29" s="91">
        <v>1</v>
      </c>
      <c r="S29" s="71"/>
      <c r="T29" s="91">
        <v>0.99399999999999999</v>
      </c>
      <c r="U29" s="71"/>
      <c r="V29" s="91">
        <v>0.99399999999999999</v>
      </c>
      <c r="W29" s="47"/>
      <c r="X29" s="47"/>
      <c r="Y29" s="47"/>
      <c r="Z29" s="71"/>
      <c r="AA29" s="7">
        <v>0.99399999999999999</v>
      </c>
      <c r="AB29" s="76">
        <v>0.99399999999999999</v>
      </c>
      <c r="AC29" s="47"/>
      <c r="AD29" s="71"/>
      <c r="AE29" s="8">
        <v>0.99399999999999999</v>
      </c>
    </row>
    <row r="30" spans="4:31" ht="13.15" customHeight="1" x14ac:dyDescent="0.25">
      <c r="E30" s="73" t="s">
        <v>42</v>
      </c>
      <c r="F30" s="47"/>
      <c r="G30" s="47"/>
      <c r="H30" s="74"/>
      <c r="I30" s="89">
        <v>34</v>
      </c>
      <c r="J30" s="71"/>
      <c r="K30" s="89">
        <v>34</v>
      </c>
      <c r="L30" s="71"/>
      <c r="M30" s="89">
        <v>34</v>
      </c>
      <c r="N30" s="71"/>
      <c r="O30" s="89">
        <v>34</v>
      </c>
      <c r="P30" s="47"/>
      <c r="Q30" s="71"/>
      <c r="R30" s="89">
        <v>34</v>
      </c>
      <c r="S30" s="71"/>
      <c r="T30" s="89">
        <v>34</v>
      </c>
      <c r="U30" s="71"/>
      <c r="V30" s="89">
        <v>34</v>
      </c>
      <c r="W30" s="47"/>
      <c r="X30" s="47"/>
      <c r="Y30" s="47"/>
      <c r="Z30" s="71"/>
      <c r="AA30" s="3">
        <v>34</v>
      </c>
      <c r="AB30" s="72">
        <v>34</v>
      </c>
      <c r="AC30" s="47"/>
      <c r="AD30" s="71"/>
      <c r="AE30" s="4">
        <v>34</v>
      </c>
    </row>
    <row r="31" spans="4:31" ht="13.15" customHeight="1" x14ac:dyDescent="0.25">
      <c r="E31" s="77" t="s">
        <v>46</v>
      </c>
      <c r="F31" s="47"/>
      <c r="G31" s="47"/>
      <c r="H31" s="74"/>
      <c r="I31" s="92">
        <v>20.399999999999999</v>
      </c>
      <c r="J31" s="71"/>
      <c r="K31" s="92">
        <v>20.399999999999999</v>
      </c>
      <c r="L31" s="71"/>
      <c r="M31" s="92">
        <v>20.5</v>
      </c>
      <c r="N31" s="71"/>
      <c r="O31" s="92">
        <v>20.5</v>
      </c>
      <c r="P31" s="47"/>
      <c r="Q31" s="71"/>
      <c r="R31" s="92">
        <v>20.5</v>
      </c>
      <c r="S31" s="71"/>
      <c r="T31" s="92">
        <v>14.2</v>
      </c>
      <c r="U31" s="71"/>
      <c r="V31" s="92">
        <v>14.2</v>
      </c>
      <c r="W31" s="47"/>
      <c r="X31" s="47"/>
      <c r="Y31" s="47"/>
      <c r="Z31" s="71"/>
      <c r="AA31" s="9">
        <v>14.1</v>
      </c>
      <c r="AB31" s="78">
        <v>14.2</v>
      </c>
      <c r="AC31" s="47"/>
      <c r="AD31" s="71"/>
      <c r="AE31" s="10">
        <v>14.3</v>
      </c>
    </row>
    <row r="32" spans="4:31" ht="20.25" customHeight="1" x14ac:dyDescent="0.25">
      <c r="E32" s="73" t="s">
        <v>940</v>
      </c>
      <c r="F32" s="47"/>
      <c r="G32" s="47"/>
      <c r="H32" s="74"/>
      <c r="I32" s="90">
        <v>1</v>
      </c>
      <c r="J32" s="71"/>
      <c r="K32" s="90">
        <v>1</v>
      </c>
      <c r="L32" s="71"/>
      <c r="M32" s="90">
        <v>1</v>
      </c>
      <c r="N32" s="71"/>
      <c r="O32" s="90">
        <v>1</v>
      </c>
      <c r="P32" s="47"/>
      <c r="Q32" s="71"/>
      <c r="R32" s="90">
        <v>1</v>
      </c>
      <c r="S32" s="71"/>
      <c r="T32" s="90">
        <v>0.7</v>
      </c>
      <c r="U32" s="71"/>
      <c r="V32" s="90">
        <v>0.7</v>
      </c>
      <c r="W32" s="47"/>
      <c r="X32" s="47"/>
      <c r="Y32" s="47"/>
      <c r="Z32" s="71"/>
      <c r="AA32" s="5">
        <v>0.7</v>
      </c>
      <c r="AB32" s="75">
        <v>0.7</v>
      </c>
      <c r="AC32" s="47"/>
      <c r="AD32" s="71"/>
      <c r="AE32" s="6">
        <v>0.7</v>
      </c>
    </row>
    <row r="33" spans="5:31" ht="20.25" customHeight="1" x14ac:dyDescent="0.25">
      <c r="E33" s="73" t="s">
        <v>941</v>
      </c>
      <c r="F33" s="47"/>
      <c r="G33" s="47"/>
      <c r="H33" s="74"/>
      <c r="I33" s="90" t="s">
        <v>966</v>
      </c>
      <c r="J33" s="71"/>
      <c r="K33" s="90" t="s">
        <v>966</v>
      </c>
      <c r="L33" s="71"/>
      <c r="M33" s="90" t="s">
        <v>966</v>
      </c>
      <c r="N33" s="71"/>
      <c r="O33" s="90" t="s">
        <v>966</v>
      </c>
      <c r="P33" s="47"/>
      <c r="Q33" s="71"/>
      <c r="R33" s="90" t="s">
        <v>966</v>
      </c>
      <c r="S33" s="71"/>
      <c r="T33" s="90" t="s">
        <v>966</v>
      </c>
      <c r="U33" s="71"/>
      <c r="V33" s="90" t="s">
        <v>966</v>
      </c>
      <c r="W33" s="47"/>
      <c r="X33" s="47"/>
      <c r="Y33" s="47"/>
      <c r="Z33" s="71"/>
      <c r="AA33" s="5" t="s">
        <v>966</v>
      </c>
      <c r="AB33" s="75" t="s">
        <v>966</v>
      </c>
      <c r="AC33" s="47"/>
      <c r="AD33" s="71"/>
      <c r="AE33" s="6" t="s">
        <v>966</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6</v>
      </c>
      <c r="J37" s="71"/>
      <c r="K37" s="89">
        <v>6</v>
      </c>
      <c r="L37" s="71"/>
      <c r="M37" s="89">
        <v>6</v>
      </c>
      <c r="N37" s="71"/>
      <c r="O37" s="89">
        <v>6</v>
      </c>
      <c r="P37" s="47"/>
      <c r="Q37" s="71"/>
      <c r="R37" s="89">
        <v>6</v>
      </c>
      <c r="S37" s="71"/>
      <c r="T37" s="89">
        <v>6</v>
      </c>
      <c r="U37" s="71"/>
      <c r="V37" s="89">
        <v>6</v>
      </c>
      <c r="W37" s="47"/>
      <c r="X37" s="47"/>
      <c r="Y37" s="47"/>
      <c r="Z37" s="71"/>
      <c r="AA37" s="3">
        <v>6</v>
      </c>
      <c r="AB37" s="72">
        <v>6</v>
      </c>
      <c r="AC37" s="47"/>
      <c r="AD37" s="71"/>
      <c r="AE37" s="4">
        <v>6</v>
      </c>
    </row>
    <row r="38" spans="5:31" x14ac:dyDescent="0.25">
      <c r="E38" s="73" t="s">
        <v>73</v>
      </c>
      <c r="F38" s="47"/>
      <c r="G38" s="47"/>
      <c r="H38" s="74"/>
      <c r="I38" s="89">
        <v>4</v>
      </c>
      <c r="J38" s="71"/>
      <c r="K38" s="89">
        <v>4</v>
      </c>
      <c r="L38" s="71"/>
      <c r="M38" s="89">
        <v>4</v>
      </c>
      <c r="N38" s="71"/>
      <c r="O38" s="89">
        <v>4</v>
      </c>
      <c r="P38" s="47"/>
      <c r="Q38" s="71"/>
      <c r="R38" s="89">
        <v>4</v>
      </c>
      <c r="S38" s="71"/>
      <c r="T38" s="89">
        <v>4</v>
      </c>
      <c r="U38" s="71"/>
      <c r="V38" s="89">
        <v>4</v>
      </c>
      <c r="W38" s="47"/>
      <c r="X38" s="47"/>
      <c r="Y38" s="47"/>
      <c r="Z38" s="71"/>
      <c r="AA38" s="3">
        <v>4</v>
      </c>
      <c r="AB38" s="72">
        <v>4</v>
      </c>
      <c r="AC38" s="47"/>
      <c r="AD38" s="71"/>
      <c r="AE38" s="4">
        <v>4</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ArveRj4J8syFtoVDe7XGeLmgG7E39ORFAFZ2Do9zpEqpd1MCAlSj+jozDwSlYK2Kg+Zt5Vu0FItbnvsglN7wLA==" saltValue="J7qZ/TZ6EGbgBLrgn+1tig=="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2E7AF1EC-922A-403E-BD6F-F0CE3ED9F25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T047 - Ingham BSP (132/66kV)</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AJ51"/>
  <sheetViews>
    <sheetView showGridLines="0" topLeftCell="A22"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2074</v>
      </c>
      <c r="J3" s="49"/>
      <c r="K3" s="49"/>
      <c r="L3" s="49"/>
      <c r="M3" s="49"/>
      <c r="N3" s="49"/>
      <c r="O3" s="49"/>
      <c r="P3" s="49"/>
      <c r="Q3" s="49"/>
      <c r="R3" s="49"/>
      <c r="S3" s="49"/>
      <c r="V3" s="51" t="s">
        <v>922</v>
      </c>
      <c r="W3" s="49"/>
      <c r="Y3" s="52" t="s">
        <v>2075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2076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2077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2078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2079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100</v>
      </c>
      <c r="K26" s="71"/>
      <c r="L26" s="89">
        <v>100</v>
      </c>
      <c r="M26" s="71"/>
      <c r="N26" s="89">
        <v>100</v>
      </c>
      <c r="O26" s="71"/>
      <c r="P26" s="89">
        <v>100</v>
      </c>
      <c r="Q26" s="47"/>
      <c r="R26" s="71"/>
      <c r="S26" s="89">
        <v>100</v>
      </c>
      <c r="T26" s="71"/>
      <c r="U26" s="89">
        <v>100</v>
      </c>
      <c r="V26" s="71"/>
      <c r="W26" s="89">
        <v>100</v>
      </c>
      <c r="X26" s="47"/>
      <c r="Y26" s="47"/>
      <c r="Z26" s="47"/>
      <c r="AA26" s="71"/>
      <c r="AB26" s="3">
        <v>100</v>
      </c>
      <c r="AC26" s="72">
        <v>100</v>
      </c>
      <c r="AD26" s="47"/>
      <c r="AE26" s="71"/>
      <c r="AF26" s="4">
        <v>100</v>
      </c>
    </row>
    <row r="27" spans="4:32" ht="20.25" customHeight="1" x14ac:dyDescent="0.25">
      <c r="E27" s="73" t="s">
        <v>21</v>
      </c>
      <c r="F27" s="47"/>
      <c r="G27" s="47"/>
      <c r="H27" s="47"/>
      <c r="I27" s="74"/>
      <c r="J27" s="89">
        <v>0.6</v>
      </c>
      <c r="K27" s="71"/>
      <c r="L27" s="89">
        <v>0.6</v>
      </c>
      <c r="M27" s="71"/>
      <c r="N27" s="89">
        <v>0.6</v>
      </c>
      <c r="O27" s="71"/>
      <c r="P27" s="89">
        <v>0.6</v>
      </c>
      <c r="Q27" s="47"/>
      <c r="R27" s="71"/>
      <c r="S27" s="89">
        <v>0.6</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28.2</v>
      </c>
      <c r="K28" s="71"/>
      <c r="L28" s="89">
        <v>28.3</v>
      </c>
      <c r="M28" s="71"/>
      <c r="N28" s="89">
        <v>28.6</v>
      </c>
      <c r="O28" s="71"/>
      <c r="P28" s="89">
        <v>28.8</v>
      </c>
      <c r="Q28" s="47"/>
      <c r="R28" s="71"/>
      <c r="S28" s="89">
        <v>29.1</v>
      </c>
      <c r="T28" s="71"/>
      <c r="U28" s="89">
        <v>19.399999999999999</v>
      </c>
      <c r="V28" s="71"/>
      <c r="W28" s="89">
        <v>19.5</v>
      </c>
      <c r="X28" s="47"/>
      <c r="Y28" s="47"/>
      <c r="Z28" s="47"/>
      <c r="AA28" s="71"/>
      <c r="AB28" s="3">
        <v>19.5</v>
      </c>
      <c r="AC28" s="72">
        <v>19.8</v>
      </c>
      <c r="AD28" s="47"/>
      <c r="AE28" s="71"/>
      <c r="AF28" s="4">
        <v>20</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50</v>
      </c>
      <c r="K32" s="71"/>
      <c r="L32" s="89">
        <v>50</v>
      </c>
      <c r="M32" s="71"/>
      <c r="N32" s="89">
        <v>50</v>
      </c>
      <c r="O32" s="71"/>
      <c r="P32" s="89">
        <v>50</v>
      </c>
      <c r="Q32" s="47"/>
      <c r="R32" s="71"/>
      <c r="S32" s="89">
        <v>50</v>
      </c>
      <c r="T32" s="71"/>
      <c r="U32" s="89">
        <v>50</v>
      </c>
      <c r="V32" s="71"/>
      <c r="W32" s="89">
        <v>50</v>
      </c>
      <c r="X32" s="47"/>
      <c r="Y32" s="47"/>
      <c r="Z32" s="47"/>
      <c r="AA32" s="71"/>
      <c r="AB32" s="3">
        <v>50</v>
      </c>
      <c r="AC32" s="72">
        <v>50</v>
      </c>
      <c r="AD32" s="47"/>
      <c r="AE32" s="71"/>
      <c r="AF32" s="4">
        <v>50</v>
      </c>
    </row>
    <row r="33" spans="5:32" ht="13.15" customHeight="1" x14ac:dyDescent="0.25">
      <c r="E33" s="77" t="s">
        <v>46</v>
      </c>
      <c r="F33" s="47"/>
      <c r="G33" s="47"/>
      <c r="H33" s="47"/>
      <c r="I33" s="74"/>
      <c r="J33" s="92">
        <v>27.4</v>
      </c>
      <c r="K33" s="71"/>
      <c r="L33" s="92">
        <v>27.6</v>
      </c>
      <c r="M33" s="71"/>
      <c r="N33" s="92">
        <v>27.9</v>
      </c>
      <c r="O33" s="71"/>
      <c r="P33" s="92">
        <v>28.1</v>
      </c>
      <c r="Q33" s="47"/>
      <c r="R33" s="71"/>
      <c r="S33" s="92">
        <v>28.4</v>
      </c>
      <c r="T33" s="71"/>
      <c r="U33" s="92">
        <v>18.5</v>
      </c>
      <c r="V33" s="71"/>
      <c r="W33" s="92">
        <v>18.600000000000001</v>
      </c>
      <c r="X33" s="47"/>
      <c r="Y33" s="47"/>
      <c r="Z33" s="47"/>
      <c r="AA33" s="71"/>
      <c r="AB33" s="9">
        <v>18.600000000000001</v>
      </c>
      <c r="AC33" s="78">
        <v>18.8</v>
      </c>
      <c r="AD33" s="47"/>
      <c r="AE33" s="71"/>
      <c r="AF33" s="10">
        <v>19</v>
      </c>
    </row>
    <row r="34" spans="5:32" ht="20.25" customHeight="1" x14ac:dyDescent="0.25">
      <c r="E34" s="73" t="s">
        <v>940</v>
      </c>
      <c r="F34" s="47"/>
      <c r="G34" s="47"/>
      <c r="H34" s="47"/>
      <c r="I34" s="74"/>
      <c r="J34" s="90">
        <v>1.4</v>
      </c>
      <c r="K34" s="71"/>
      <c r="L34" s="90">
        <v>1.4</v>
      </c>
      <c r="M34" s="71"/>
      <c r="N34" s="90">
        <v>1.4</v>
      </c>
      <c r="O34" s="71"/>
      <c r="P34" s="90">
        <v>1.4</v>
      </c>
      <c r="Q34" s="47"/>
      <c r="R34" s="71"/>
      <c r="S34" s="90">
        <v>1.4</v>
      </c>
      <c r="T34" s="71"/>
      <c r="U34" s="90">
        <v>0.9</v>
      </c>
      <c r="V34" s="71"/>
      <c r="W34" s="90">
        <v>0.9</v>
      </c>
      <c r="X34" s="47"/>
      <c r="Y34" s="47"/>
      <c r="Z34" s="47"/>
      <c r="AA34" s="71"/>
      <c r="AB34" s="5">
        <v>0.9</v>
      </c>
      <c r="AC34" s="75">
        <v>0.9</v>
      </c>
      <c r="AD34" s="47"/>
      <c r="AE34" s="71"/>
      <c r="AF34" s="6">
        <v>1</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KQDyo4yyP/y4h2FzJ1L8HBNbwk4FCaoujV5ERPj6rzjeSRSKtGN5LdcytWMNcYeSyyao2TQp5N+AhzOWAcq2g==" saltValue="AjlH9cd6t9hJw640QtDep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73ABEC6-B7C7-4B01-9418-3BDABC7008D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T050 - Innisfail (132/22kV)</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2080</v>
      </c>
      <c r="J3" s="49"/>
      <c r="K3" s="49"/>
      <c r="L3" s="49"/>
      <c r="M3" s="49"/>
      <c r="N3" s="49"/>
      <c r="O3" s="49"/>
      <c r="P3" s="49"/>
      <c r="Q3" s="49"/>
      <c r="R3" s="49"/>
      <c r="S3" s="49"/>
      <c r="V3" s="51" t="s">
        <v>922</v>
      </c>
      <c r="W3" s="49"/>
      <c r="Y3" s="52" t="s">
        <v>2081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2082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2083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2084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150</v>
      </c>
      <c r="K26" s="71"/>
      <c r="L26" s="89">
        <v>150</v>
      </c>
      <c r="M26" s="71"/>
      <c r="N26" s="89">
        <v>150</v>
      </c>
      <c r="O26" s="71"/>
      <c r="P26" s="89">
        <v>150</v>
      </c>
      <c r="Q26" s="47"/>
      <c r="R26" s="71"/>
      <c r="S26" s="89">
        <v>150</v>
      </c>
      <c r="T26" s="71"/>
      <c r="U26" s="89">
        <v>150</v>
      </c>
      <c r="V26" s="71"/>
      <c r="W26" s="89">
        <v>150</v>
      </c>
      <c r="X26" s="47"/>
      <c r="Y26" s="47"/>
      <c r="Z26" s="47"/>
      <c r="AA26" s="71"/>
      <c r="AB26" s="3">
        <v>150</v>
      </c>
      <c r="AC26" s="72">
        <v>150</v>
      </c>
      <c r="AD26" s="47"/>
      <c r="AE26" s="71"/>
      <c r="AF26" s="4">
        <v>150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51.9</v>
      </c>
      <c r="K28" s="71"/>
      <c r="L28" s="89">
        <v>51.2</v>
      </c>
      <c r="M28" s="71"/>
      <c r="N28" s="89">
        <v>51.1</v>
      </c>
      <c r="O28" s="71"/>
      <c r="P28" s="89">
        <v>51</v>
      </c>
      <c r="Q28" s="47"/>
      <c r="R28" s="71"/>
      <c r="S28" s="89">
        <v>51.3</v>
      </c>
      <c r="T28" s="71"/>
      <c r="U28" s="89">
        <v>34.5</v>
      </c>
      <c r="V28" s="71"/>
      <c r="W28" s="89">
        <v>33.700000000000003</v>
      </c>
      <c r="X28" s="47"/>
      <c r="Y28" s="47"/>
      <c r="Z28" s="47"/>
      <c r="AA28" s="71"/>
      <c r="AB28" s="3">
        <v>33.200000000000003</v>
      </c>
      <c r="AC28" s="72">
        <v>33.200000000000003</v>
      </c>
      <c r="AD28" s="47"/>
      <c r="AE28" s="71"/>
      <c r="AF28" s="4">
        <v>33.1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0.995</v>
      </c>
      <c r="V31" s="71"/>
      <c r="W31" s="91">
        <v>0.995</v>
      </c>
      <c r="X31" s="47"/>
      <c r="Y31" s="47"/>
      <c r="Z31" s="47"/>
      <c r="AA31" s="71"/>
      <c r="AB31" s="7">
        <v>0.995</v>
      </c>
      <c r="AC31" s="76">
        <v>0.995</v>
      </c>
      <c r="AD31" s="47"/>
      <c r="AE31" s="71"/>
      <c r="AF31" s="8">
        <v>0.995</v>
      </c>
    </row>
    <row r="32" spans="4:32" ht="13.15" customHeight="1" x14ac:dyDescent="0.25">
      <c r="E32" s="73" t="s">
        <v>42</v>
      </c>
      <c r="F32" s="47"/>
      <c r="G32" s="47"/>
      <c r="H32" s="47"/>
      <c r="I32" s="74"/>
      <c r="J32" s="89">
        <v>100</v>
      </c>
      <c r="K32" s="71"/>
      <c r="L32" s="89">
        <v>100</v>
      </c>
      <c r="M32" s="71"/>
      <c r="N32" s="89">
        <v>100</v>
      </c>
      <c r="O32" s="71"/>
      <c r="P32" s="89">
        <v>100</v>
      </c>
      <c r="Q32" s="47"/>
      <c r="R32" s="71"/>
      <c r="S32" s="89">
        <v>100</v>
      </c>
      <c r="T32" s="71"/>
      <c r="U32" s="89">
        <v>100</v>
      </c>
      <c r="V32" s="71"/>
      <c r="W32" s="89">
        <v>100</v>
      </c>
      <c r="X32" s="47"/>
      <c r="Y32" s="47"/>
      <c r="Z32" s="47"/>
      <c r="AA32" s="71"/>
      <c r="AB32" s="3">
        <v>100</v>
      </c>
      <c r="AC32" s="72">
        <v>100</v>
      </c>
      <c r="AD32" s="47"/>
      <c r="AE32" s="71"/>
      <c r="AF32" s="4">
        <v>100</v>
      </c>
    </row>
    <row r="33" spans="5:32" ht="13.15" customHeight="1" x14ac:dyDescent="0.25">
      <c r="E33" s="77" t="s">
        <v>46</v>
      </c>
      <c r="F33" s="47"/>
      <c r="G33" s="47"/>
      <c r="H33" s="47"/>
      <c r="I33" s="74"/>
      <c r="J33" s="92">
        <v>48.2</v>
      </c>
      <c r="K33" s="71"/>
      <c r="L33" s="92">
        <v>47.5</v>
      </c>
      <c r="M33" s="71"/>
      <c r="N33" s="92">
        <v>47.4</v>
      </c>
      <c r="O33" s="71"/>
      <c r="P33" s="92">
        <v>47.3</v>
      </c>
      <c r="Q33" s="47"/>
      <c r="R33" s="71"/>
      <c r="S33" s="92">
        <v>47.5</v>
      </c>
      <c r="T33" s="71"/>
      <c r="U33" s="92">
        <v>33.299999999999997</v>
      </c>
      <c r="V33" s="71"/>
      <c r="W33" s="92">
        <v>32.6</v>
      </c>
      <c r="X33" s="47"/>
      <c r="Y33" s="47"/>
      <c r="Z33" s="47"/>
      <c r="AA33" s="71"/>
      <c r="AB33" s="9">
        <v>32</v>
      </c>
      <c r="AC33" s="78">
        <v>32</v>
      </c>
      <c r="AD33" s="47"/>
      <c r="AE33" s="71"/>
      <c r="AF33" s="10">
        <v>32</v>
      </c>
    </row>
    <row r="34" spans="5:32" ht="20.25" customHeight="1" x14ac:dyDescent="0.25">
      <c r="E34" s="73" t="s">
        <v>940</v>
      </c>
      <c r="F34" s="47"/>
      <c r="G34" s="47"/>
      <c r="H34" s="47"/>
      <c r="I34" s="74"/>
      <c r="J34" s="90">
        <v>2.4</v>
      </c>
      <c r="K34" s="71"/>
      <c r="L34" s="90">
        <v>2.4</v>
      </c>
      <c r="M34" s="71"/>
      <c r="N34" s="90">
        <v>2.4</v>
      </c>
      <c r="O34" s="71"/>
      <c r="P34" s="90">
        <v>2.4</v>
      </c>
      <c r="Q34" s="47"/>
      <c r="R34" s="71"/>
      <c r="S34" s="90">
        <v>2.4</v>
      </c>
      <c r="T34" s="71"/>
      <c r="U34" s="90">
        <v>1.7</v>
      </c>
      <c r="V34" s="71"/>
      <c r="W34" s="90">
        <v>1.6</v>
      </c>
      <c r="X34" s="47"/>
      <c r="Y34" s="47"/>
      <c r="Z34" s="47"/>
      <c r="AA34" s="71"/>
      <c r="AB34" s="5">
        <v>1.6</v>
      </c>
      <c r="AC34" s="75">
        <v>1.6</v>
      </c>
      <c r="AD34" s="47"/>
      <c r="AE34" s="71"/>
      <c r="AF34" s="6">
        <v>1.6</v>
      </c>
    </row>
    <row r="35" spans="5:32" ht="20.25" customHeight="1" x14ac:dyDescent="0.25">
      <c r="E35" s="73" t="s">
        <v>941</v>
      </c>
      <c r="F35" s="47"/>
      <c r="G35" s="47"/>
      <c r="H35" s="47"/>
      <c r="I35" s="74"/>
      <c r="J35" s="90" t="s">
        <v>1174</v>
      </c>
      <c r="K35" s="71"/>
      <c r="L35" s="90" t="s">
        <v>1174</v>
      </c>
      <c r="M35" s="71"/>
      <c r="N35" s="90" t="s">
        <v>1174</v>
      </c>
      <c r="O35" s="71"/>
      <c r="P35" s="90" t="s">
        <v>1174</v>
      </c>
      <c r="Q35" s="47"/>
      <c r="R35" s="71"/>
      <c r="S35" s="90" t="s">
        <v>1174</v>
      </c>
      <c r="T35" s="71"/>
      <c r="U35" s="90" t="s">
        <v>1174</v>
      </c>
      <c r="V35" s="71"/>
      <c r="W35" s="90" t="s">
        <v>1174</v>
      </c>
      <c r="X35" s="47"/>
      <c r="Y35" s="47"/>
      <c r="Z35" s="47"/>
      <c r="AA35" s="71"/>
      <c r="AB35" s="5" t="s">
        <v>1174</v>
      </c>
      <c r="AC35" s="75" t="s">
        <v>1174</v>
      </c>
      <c r="AD35" s="47"/>
      <c r="AE35" s="71"/>
      <c r="AF35" s="6" t="s">
        <v>1174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9</v>
      </c>
      <c r="K39" s="71"/>
      <c r="L39" s="89">
        <v>9</v>
      </c>
      <c r="M39" s="71"/>
      <c r="N39" s="89">
        <v>9</v>
      </c>
      <c r="O39" s="71"/>
      <c r="P39" s="89">
        <v>9</v>
      </c>
      <c r="Q39" s="47"/>
      <c r="R39" s="71"/>
      <c r="S39" s="89">
        <v>9</v>
      </c>
      <c r="T39" s="71"/>
      <c r="U39" s="89">
        <v>9</v>
      </c>
      <c r="V39" s="71"/>
      <c r="W39" s="89">
        <v>9</v>
      </c>
      <c r="X39" s="47"/>
      <c r="Y39" s="47"/>
      <c r="Z39" s="47"/>
      <c r="AA39" s="71"/>
      <c r="AB39" s="3">
        <v>9</v>
      </c>
      <c r="AC39" s="72">
        <v>9</v>
      </c>
      <c r="AD39" s="47"/>
      <c r="AE39" s="71"/>
      <c r="AF39" s="4">
        <v>9</v>
      </c>
    </row>
    <row r="40" spans="5:32" x14ac:dyDescent="0.25">
      <c r="E40" s="73" t="s">
        <v>73</v>
      </c>
      <c r="F40" s="47"/>
      <c r="G40" s="47"/>
      <c r="H40" s="47"/>
      <c r="I40" s="74"/>
      <c r="J40" s="89">
        <v>4</v>
      </c>
      <c r="K40" s="71"/>
      <c r="L40" s="89">
        <v>4</v>
      </c>
      <c r="M40" s="71"/>
      <c r="N40" s="89">
        <v>4</v>
      </c>
      <c r="O40" s="71"/>
      <c r="P40" s="89">
        <v>4</v>
      </c>
      <c r="Q40" s="47"/>
      <c r="R40" s="71"/>
      <c r="S40" s="89">
        <v>4</v>
      </c>
      <c r="T40" s="71"/>
      <c r="U40" s="89">
        <v>4</v>
      </c>
      <c r="V40" s="71"/>
      <c r="W40" s="89">
        <v>4</v>
      </c>
      <c r="X40" s="47"/>
      <c r="Y40" s="47"/>
      <c r="Z40" s="47"/>
      <c r="AA40" s="71"/>
      <c r="AB40" s="3">
        <v>4</v>
      </c>
      <c r="AC40" s="72">
        <v>4</v>
      </c>
      <c r="AD40" s="47"/>
      <c r="AE40" s="71"/>
      <c r="AF40" s="4">
        <v>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Y1p/smdk3C05lazLi/cGbUjA9vIyUQ75OqtbBGv0+xRNkRfTzKGlSs8HKZtqtvbE7vM8kWFYi6/zjujL+TqDA==" saltValue="TYyUqquXxit7Bi4PtHEG2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96D003E-B316-479A-920A-A0D5D956FB5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T051 - Hartley Street (132/22kV)</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2085</v>
      </c>
      <c r="J3" s="49"/>
      <c r="K3" s="49"/>
      <c r="L3" s="49"/>
      <c r="M3" s="49"/>
      <c r="N3" s="49"/>
      <c r="O3" s="49"/>
      <c r="P3" s="49"/>
      <c r="Q3" s="49"/>
      <c r="R3" s="49"/>
      <c r="S3" s="49"/>
      <c r="V3" s="51" t="s">
        <v>922</v>
      </c>
      <c r="W3" s="49"/>
      <c r="Y3" s="52" t="s">
        <v>2086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2087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2088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2089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100</v>
      </c>
      <c r="K26" s="71"/>
      <c r="L26" s="89">
        <v>100</v>
      </c>
      <c r="M26" s="71"/>
      <c r="N26" s="89">
        <v>100</v>
      </c>
      <c r="O26" s="71"/>
      <c r="P26" s="89">
        <v>100</v>
      </c>
      <c r="Q26" s="47"/>
      <c r="R26" s="71"/>
      <c r="S26" s="89">
        <v>100</v>
      </c>
      <c r="T26" s="71"/>
      <c r="U26" s="89">
        <v>100</v>
      </c>
      <c r="V26" s="71"/>
      <c r="W26" s="89">
        <v>100</v>
      </c>
      <c r="X26" s="47"/>
      <c r="Y26" s="47"/>
      <c r="Z26" s="47"/>
      <c r="AA26" s="71"/>
      <c r="AB26" s="3">
        <v>100</v>
      </c>
      <c r="AC26" s="72">
        <v>100</v>
      </c>
      <c r="AD26" s="47"/>
      <c r="AE26" s="71"/>
      <c r="AF26" s="4">
        <v>100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57.3</v>
      </c>
      <c r="K28" s="71"/>
      <c r="L28" s="89">
        <v>58.1</v>
      </c>
      <c r="M28" s="71"/>
      <c r="N28" s="89">
        <v>59.3</v>
      </c>
      <c r="O28" s="71"/>
      <c r="P28" s="89">
        <v>60.5</v>
      </c>
      <c r="Q28" s="47"/>
      <c r="R28" s="71"/>
      <c r="S28" s="89">
        <v>61.7</v>
      </c>
      <c r="T28" s="71"/>
      <c r="U28" s="89">
        <v>36.4</v>
      </c>
      <c r="V28" s="71"/>
      <c r="W28" s="89">
        <v>36.700000000000003</v>
      </c>
      <c r="X28" s="47"/>
      <c r="Y28" s="47"/>
      <c r="Z28" s="47"/>
      <c r="AA28" s="71"/>
      <c r="AB28" s="3">
        <v>37.200000000000003</v>
      </c>
      <c r="AC28" s="72">
        <v>38</v>
      </c>
      <c r="AD28" s="47"/>
      <c r="AE28" s="71"/>
      <c r="AF28" s="4">
        <v>38.799999999999997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50</v>
      </c>
      <c r="K32" s="71"/>
      <c r="L32" s="89">
        <v>50</v>
      </c>
      <c r="M32" s="71"/>
      <c r="N32" s="89">
        <v>50</v>
      </c>
      <c r="O32" s="71"/>
      <c r="P32" s="89">
        <v>50</v>
      </c>
      <c r="Q32" s="47"/>
      <c r="R32" s="71"/>
      <c r="S32" s="89">
        <v>50</v>
      </c>
      <c r="T32" s="71"/>
      <c r="U32" s="89">
        <v>50</v>
      </c>
      <c r="V32" s="71"/>
      <c r="W32" s="89">
        <v>50</v>
      </c>
      <c r="X32" s="47"/>
      <c r="Y32" s="47"/>
      <c r="Z32" s="47"/>
      <c r="AA32" s="71"/>
      <c r="AB32" s="3">
        <v>50</v>
      </c>
      <c r="AC32" s="72">
        <v>50</v>
      </c>
      <c r="AD32" s="47"/>
      <c r="AE32" s="71"/>
      <c r="AF32" s="4">
        <v>50</v>
      </c>
    </row>
    <row r="33" spans="5:32" ht="13.15" customHeight="1" x14ac:dyDescent="0.25">
      <c r="E33" s="77" t="s">
        <v>46</v>
      </c>
      <c r="F33" s="47"/>
      <c r="G33" s="47"/>
      <c r="H33" s="47"/>
      <c r="I33" s="74"/>
      <c r="J33" s="92">
        <v>56.1</v>
      </c>
      <c r="K33" s="71"/>
      <c r="L33" s="92">
        <v>56.9</v>
      </c>
      <c r="M33" s="71"/>
      <c r="N33" s="92">
        <v>58.1</v>
      </c>
      <c r="O33" s="71"/>
      <c r="P33" s="92">
        <v>59.3</v>
      </c>
      <c r="Q33" s="47"/>
      <c r="R33" s="71"/>
      <c r="S33" s="92">
        <v>60.4</v>
      </c>
      <c r="T33" s="71"/>
      <c r="U33" s="92">
        <v>34.799999999999997</v>
      </c>
      <c r="V33" s="71"/>
      <c r="W33" s="92">
        <v>35.1</v>
      </c>
      <c r="X33" s="47"/>
      <c r="Y33" s="47"/>
      <c r="Z33" s="47"/>
      <c r="AA33" s="71"/>
      <c r="AB33" s="9">
        <v>35.6</v>
      </c>
      <c r="AC33" s="78">
        <v>36.4</v>
      </c>
      <c r="AD33" s="47"/>
      <c r="AE33" s="71"/>
      <c r="AF33" s="10">
        <v>37.1</v>
      </c>
    </row>
    <row r="34" spans="5:32" ht="20.25" customHeight="1" x14ac:dyDescent="0.25">
      <c r="E34" s="73" t="s">
        <v>940</v>
      </c>
      <c r="F34" s="47"/>
      <c r="G34" s="47"/>
      <c r="H34" s="47"/>
      <c r="I34" s="74"/>
      <c r="J34" s="90">
        <v>2.8</v>
      </c>
      <c r="K34" s="71"/>
      <c r="L34" s="90">
        <v>2.8</v>
      </c>
      <c r="M34" s="71"/>
      <c r="N34" s="90">
        <v>2.9</v>
      </c>
      <c r="O34" s="71"/>
      <c r="P34" s="90">
        <v>3</v>
      </c>
      <c r="Q34" s="47"/>
      <c r="R34" s="71"/>
      <c r="S34" s="90">
        <v>3</v>
      </c>
      <c r="T34" s="71"/>
      <c r="U34" s="90">
        <v>1.7</v>
      </c>
      <c r="V34" s="71"/>
      <c r="W34" s="90">
        <v>1.8</v>
      </c>
      <c r="X34" s="47"/>
      <c r="Y34" s="47"/>
      <c r="Z34" s="47"/>
      <c r="AA34" s="71"/>
      <c r="AB34" s="5">
        <v>1.8</v>
      </c>
      <c r="AC34" s="75">
        <v>1.8</v>
      </c>
      <c r="AD34" s="47"/>
      <c r="AE34" s="71"/>
      <c r="AF34" s="6">
        <v>1.9</v>
      </c>
    </row>
    <row r="35" spans="5:32" ht="20.25" customHeight="1" x14ac:dyDescent="0.25">
      <c r="E35" s="73" t="s">
        <v>941</v>
      </c>
      <c r="F35" s="47"/>
      <c r="G35" s="47"/>
      <c r="H35" s="47"/>
      <c r="I35" s="74"/>
      <c r="J35" s="90" t="s">
        <v>1078</v>
      </c>
      <c r="K35" s="71"/>
      <c r="L35" s="90" t="s">
        <v>1078</v>
      </c>
      <c r="M35" s="71"/>
      <c r="N35" s="90" t="s">
        <v>1078</v>
      </c>
      <c r="O35" s="71"/>
      <c r="P35" s="90" t="s">
        <v>1078</v>
      </c>
      <c r="Q35" s="47"/>
      <c r="R35" s="71"/>
      <c r="S35" s="90" t="s">
        <v>1078</v>
      </c>
      <c r="T35" s="71"/>
      <c r="U35" s="90" t="s">
        <v>1078</v>
      </c>
      <c r="V35" s="71"/>
      <c r="W35" s="90" t="s">
        <v>1078</v>
      </c>
      <c r="X35" s="47"/>
      <c r="Y35" s="47"/>
      <c r="Z35" s="47"/>
      <c r="AA35" s="71"/>
      <c r="AB35" s="5" t="s">
        <v>1078</v>
      </c>
      <c r="AC35" s="75" t="s">
        <v>1078</v>
      </c>
      <c r="AD35" s="47"/>
      <c r="AE35" s="71"/>
      <c r="AF35" s="6" t="s">
        <v>1078</v>
      </c>
    </row>
    <row r="36" spans="5:32" ht="13.15" customHeight="1" x14ac:dyDescent="0.25">
      <c r="E36" s="73" t="s">
        <v>58</v>
      </c>
      <c r="F36" s="47"/>
      <c r="G36" s="47"/>
      <c r="H36" s="47"/>
      <c r="I36" s="74"/>
      <c r="J36" s="89">
        <v>6.1</v>
      </c>
      <c r="K36" s="71"/>
      <c r="L36" s="89">
        <v>6.9</v>
      </c>
      <c r="M36" s="71"/>
      <c r="N36" s="89">
        <v>8.1</v>
      </c>
      <c r="O36" s="71"/>
      <c r="P36" s="89">
        <v>9.3000000000000007</v>
      </c>
      <c r="Q36" s="47"/>
      <c r="R36" s="71"/>
      <c r="S36" s="89">
        <v>10.4</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17.100000000000001</v>
      </c>
      <c r="K39" s="71"/>
      <c r="L39" s="89">
        <v>17.100000000000001</v>
      </c>
      <c r="M39" s="71"/>
      <c r="N39" s="89">
        <v>17.100000000000001</v>
      </c>
      <c r="O39" s="71"/>
      <c r="P39" s="89">
        <v>17.100000000000001</v>
      </c>
      <c r="Q39" s="47"/>
      <c r="R39" s="71"/>
      <c r="S39" s="89">
        <v>17.100000000000001</v>
      </c>
      <c r="T39" s="71"/>
      <c r="U39" s="89">
        <v>17.100000000000001</v>
      </c>
      <c r="V39" s="71"/>
      <c r="W39" s="89">
        <v>17.100000000000001</v>
      </c>
      <c r="X39" s="47"/>
      <c r="Y39" s="47"/>
      <c r="Z39" s="47"/>
      <c r="AA39" s="71"/>
      <c r="AB39" s="3">
        <v>17.100000000000001</v>
      </c>
      <c r="AC39" s="72">
        <v>17.100000000000001</v>
      </c>
      <c r="AD39" s="47"/>
      <c r="AE39" s="71"/>
      <c r="AF39" s="4">
        <v>17.100000000000001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1.70000004768372</v>
      </c>
      <c r="K42" s="71"/>
      <c r="L42" s="89">
        <v>1.70000004768372</v>
      </c>
      <c r="M42" s="71"/>
      <c r="N42" s="89">
        <v>1.70000004768372</v>
      </c>
      <c r="O42" s="71"/>
      <c r="P42" s="89">
        <v>1.70000004768372</v>
      </c>
      <c r="Q42" s="47"/>
      <c r="R42" s="71"/>
      <c r="S42" s="89">
        <v>1.70000004768372</v>
      </c>
      <c r="T42" s="71"/>
      <c r="U42" s="89">
        <v>1.70000004768372</v>
      </c>
      <c r="V42" s="71"/>
      <c r="W42" s="89">
        <v>1.70000004768372</v>
      </c>
      <c r="X42" s="47"/>
      <c r="Y42" s="47"/>
      <c r="Z42" s="47"/>
      <c r="AA42" s="71"/>
      <c r="AB42" s="3">
        <v>1.70000004768372</v>
      </c>
      <c r="AC42" s="72">
        <v>1.70000004768372</v>
      </c>
      <c r="AD42" s="47"/>
      <c r="AE42" s="71"/>
      <c r="AF42" s="4">
        <v>1.70000004768372</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9ftf+ucoPhjdEgubdrwLiBeFHcCntXsVJPEpNYQrYE5qbRpnVHZxG+LucOwEuKAO62QZHeJSI/hbxx3Bc/K/kg==" saltValue="qAkoeuo4U1U49OR5GJp9u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3FE8D8F-59B6-48C8-9935-4CFF55BB24F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T053 - Kamerunga (132/22kV)</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2090</v>
      </c>
      <c r="I3" s="49"/>
      <c r="J3" s="49"/>
      <c r="K3" s="49"/>
      <c r="L3" s="49"/>
      <c r="M3" s="49"/>
      <c r="N3" s="49"/>
      <c r="O3" s="49"/>
      <c r="P3" s="49"/>
      <c r="Q3" s="49"/>
      <c r="R3" s="49"/>
      <c r="U3" s="51" t="s">
        <v>922</v>
      </c>
      <c r="V3" s="49"/>
      <c r="X3" s="52" t="s">
        <v>1546</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2091</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2092</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118.5</v>
      </c>
      <c r="J24" s="71"/>
      <c r="K24" s="89">
        <v>118.5</v>
      </c>
      <c r="L24" s="71"/>
      <c r="M24" s="89">
        <v>118.5</v>
      </c>
      <c r="N24" s="71"/>
      <c r="O24" s="89">
        <v>118.5</v>
      </c>
      <c r="P24" s="47"/>
      <c r="Q24" s="71"/>
      <c r="R24" s="89">
        <v>118.5</v>
      </c>
      <c r="S24" s="71"/>
      <c r="T24" s="89">
        <v>135.6</v>
      </c>
      <c r="U24" s="71"/>
      <c r="V24" s="89">
        <v>135.6</v>
      </c>
      <c r="W24" s="47"/>
      <c r="X24" s="47"/>
      <c r="Y24" s="47"/>
      <c r="Z24" s="71"/>
      <c r="AA24" s="3">
        <v>135.6</v>
      </c>
      <c r="AB24" s="72">
        <v>135.6</v>
      </c>
      <c r="AC24" s="47"/>
      <c r="AD24" s="71"/>
      <c r="AE24" s="4">
        <v>135.6</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38.299999999999997</v>
      </c>
      <c r="J26" s="71"/>
      <c r="K26" s="89">
        <v>38.299999999999997</v>
      </c>
      <c r="L26" s="71"/>
      <c r="M26" s="89">
        <v>38.6</v>
      </c>
      <c r="N26" s="71"/>
      <c r="O26" s="89">
        <v>38.700000000000003</v>
      </c>
      <c r="P26" s="47"/>
      <c r="Q26" s="71"/>
      <c r="R26" s="89">
        <v>39</v>
      </c>
      <c r="S26" s="71"/>
      <c r="T26" s="89">
        <v>35.6</v>
      </c>
      <c r="U26" s="71"/>
      <c r="V26" s="89">
        <v>35.5</v>
      </c>
      <c r="W26" s="47"/>
      <c r="X26" s="47"/>
      <c r="Y26" s="47"/>
      <c r="Z26" s="71"/>
      <c r="AA26" s="3">
        <v>35.5</v>
      </c>
      <c r="AB26" s="72">
        <v>35.700000000000003</v>
      </c>
      <c r="AC26" s="47"/>
      <c r="AD26" s="71"/>
      <c r="AE26" s="4">
        <v>35.9</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0.999</v>
      </c>
      <c r="J29" s="71"/>
      <c r="K29" s="91">
        <v>0.999</v>
      </c>
      <c r="L29" s="71"/>
      <c r="M29" s="91">
        <v>0.999</v>
      </c>
      <c r="N29" s="71"/>
      <c r="O29" s="91">
        <v>0.999</v>
      </c>
      <c r="P29" s="47"/>
      <c r="Q29" s="71"/>
      <c r="R29" s="91">
        <v>0.999</v>
      </c>
      <c r="S29" s="71"/>
      <c r="T29" s="91">
        <v>0.998</v>
      </c>
      <c r="U29" s="71"/>
      <c r="V29" s="91">
        <v>0.998</v>
      </c>
      <c r="W29" s="47"/>
      <c r="X29" s="47"/>
      <c r="Y29" s="47"/>
      <c r="Z29" s="71"/>
      <c r="AA29" s="7">
        <v>0.998</v>
      </c>
      <c r="AB29" s="76">
        <v>0.998</v>
      </c>
      <c r="AC29" s="47"/>
      <c r="AD29" s="71"/>
      <c r="AE29" s="8">
        <v>0.998</v>
      </c>
    </row>
    <row r="30" spans="4:31" ht="13.15" customHeight="1" x14ac:dyDescent="0.25">
      <c r="E30" s="73" t="s">
        <v>42</v>
      </c>
      <c r="F30" s="47"/>
      <c r="G30" s="47"/>
      <c r="H30" s="74"/>
      <c r="I30" s="89">
        <v>68</v>
      </c>
      <c r="J30" s="71"/>
      <c r="K30" s="89">
        <v>68</v>
      </c>
      <c r="L30" s="71"/>
      <c r="M30" s="89">
        <v>68</v>
      </c>
      <c r="N30" s="71"/>
      <c r="O30" s="89">
        <v>68</v>
      </c>
      <c r="P30" s="47"/>
      <c r="Q30" s="71"/>
      <c r="R30" s="89">
        <v>68</v>
      </c>
      <c r="S30" s="71"/>
      <c r="T30" s="89">
        <v>74.8</v>
      </c>
      <c r="U30" s="71"/>
      <c r="V30" s="89">
        <v>74.8</v>
      </c>
      <c r="W30" s="47"/>
      <c r="X30" s="47"/>
      <c r="Y30" s="47"/>
      <c r="Z30" s="71"/>
      <c r="AA30" s="3">
        <v>74.8</v>
      </c>
      <c r="AB30" s="72">
        <v>74.8</v>
      </c>
      <c r="AC30" s="47"/>
      <c r="AD30" s="71"/>
      <c r="AE30" s="4">
        <v>74.8</v>
      </c>
    </row>
    <row r="31" spans="4:31" ht="13.15" customHeight="1" x14ac:dyDescent="0.25">
      <c r="E31" s="77" t="s">
        <v>46</v>
      </c>
      <c r="F31" s="47"/>
      <c r="G31" s="47"/>
      <c r="H31" s="74"/>
      <c r="I31" s="92">
        <v>35.5</v>
      </c>
      <c r="J31" s="71"/>
      <c r="K31" s="92">
        <v>35.5</v>
      </c>
      <c r="L31" s="71"/>
      <c r="M31" s="92">
        <v>35.799999999999997</v>
      </c>
      <c r="N31" s="71"/>
      <c r="O31" s="92">
        <v>35.9</v>
      </c>
      <c r="P31" s="47"/>
      <c r="Q31" s="71"/>
      <c r="R31" s="92">
        <v>36.1</v>
      </c>
      <c r="S31" s="71"/>
      <c r="T31" s="92">
        <v>33.700000000000003</v>
      </c>
      <c r="U31" s="71"/>
      <c r="V31" s="92">
        <v>33.6</v>
      </c>
      <c r="W31" s="47"/>
      <c r="X31" s="47"/>
      <c r="Y31" s="47"/>
      <c r="Z31" s="71"/>
      <c r="AA31" s="9">
        <v>33.5</v>
      </c>
      <c r="AB31" s="78">
        <v>33.799999999999997</v>
      </c>
      <c r="AC31" s="47"/>
      <c r="AD31" s="71"/>
      <c r="AE31" s="10">
        <v>33.9</v>
      </c>
    </row>
    <row r="32" spans="4:31" ht="20.25" customHeight="1" x14ac:dyDescent="0.25">
      <c r="E32" s="73" t="s">
        <v>940</v>
      </c>
      <c r="F32" s="47"/>
      <c r="G32" s="47"/>
      <c r="H32" s="74"/>
      <c r="I32" s="90">
        <v>1.8</v>
      </c>
      <c r="J32" s="71"/>
      <c r="K32" s="90">
        <v>1.8</v>
      </c>
      <c r="L32" s="71"/>
      <c r="M32" s="90">
        <v>1.8</v>
      </c>
      <c r="N32" s="71"/>
      <c r="O32" s="90">
        <v>1.8</v>
      </c>
      <c r="P32" s="47"/>
      <c r="Q32" s="71"/>
      <c r="R32" s="90">
        <v>1.8</v>
      </c>
      <c r="S32" s="71"/>
      <c r="T32" s="90">
        <v>1.7</v>
      </c>
      <c r="U32" s="71"/>
      <c r="V32" s="90">
        <v>1.7</v>
      </c>
      <c r="W32" s="47"/>
      <c r="X32" s="47"/>
      <c r="Y32" s="47"/>
      <c r="Z32" s="71"/>
      <c r="AA32" s="5">
        <v>1.7</v>
      </c>
      <c r="AB32" s="75">
        <v>1.7</v>
      </c>
      <c r="AC32" s="47"/>
      <c r="AD32" s="71"/>
      <c r="AE32" s="6">
        <v>1.7</v>
      </c>
    </row>
    <row r="33" spans="5:31" ht="20.25" customHeight="1" x14ac:dyDescent="0.25">
      <c r="E33" s="73" t="s">
        <v>941</v>
      </c>
      <c r="F33" s="47"/>
      <c r="G33" s="47"/>
      <c r="H33" s="74"/>
      <c r="I33" s="90" t="s">
        <v>1120</v>
      </c>
      <c r="J33" s="71"/>
      <c r="K33" s="90" t="s">
        <v>1120</v>
      </c>
      <c r="L33" s="71"/>
      <c r="M33" s="90" t="s">
        <v>1120</v>
      </c>
      <c r="N33" s="71"/>
      <c r="O33" s="90" t="s">
        <v>1120</v>
      </c>
      <c r="P33" s="47"/>
      <c r="Q33" s="71"/>
      <c r="R33" s="90" t="s">
        <v>1120</v>
      </c>
      <c r="S33" s="71"/>
      <c r="T33" s="90" t="s">
        <v>1120</v>
      </c>
      <c r="U33" s="71"/>
      <c r="V33" s="90" t="s">
        <v>1120</v>
      </c>
      <c r="W33" s="47"/>
      <c r="X33" s="47"/>
      <c r="Y33" s="47"/>
      <c r="Z33" s="71"/>
      <c r="AA33" s="5" t="s">
        <v>1120</v>
      </c>
      <c r="AB33" s="75" t="s">
        <v>1120</v>
      </c>
      <c r="AC33" s="47"/>
      <c r="AD33" s="71"/>
      <c r="AE33" s="6" t="s">
        <v>1120</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HvlTSUWqFwVXl9OTKujYb7ItKHhS4ca7poVWTWX4RkqNgxl2yDkwN/pzl/WgVx690WmR8O3XazBX70Bcxba7Mg==" saltValue="IsvsdGASlcUed90IoEhetg=="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F836761B-D7F0-48EC-8D0E-A4645A292FD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T058 - Warwick BSP (110/33kV)</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2093</v>
      </c>
      <c r="I3" s="49"/>
      <c r="J3" s="49"/>
      <c r="K3" s="49"/>
      <c r="L3" s="49"/>
      <c r="M3" s="49"/>
      <c r="N3" s="49"/>
      <c r="O3" s="49"/>
      <c r="P3" s="49"/>
      <c r="Q3" s="49"/>
      <c r="R3" s="49"/>
      <c r="U3" s="51" t="s">
        <v>922</v>
      </c>
      <c r="V3" s="49"/>
      <c r="X3" s="52" t="s">
        <v>2094</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969</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2095</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1988</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2096</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200</v>
      </c>
      <c r="J24" s="71"/>
      <c r="K24" s="89">
        <v>200</v>
      </c>
      <c r="L24" s="71"/>
      <c r="M24" s="89">
        <v>200</v>
      </c>
      <c r="N24" s="71"/>
      <c r="O24" s="89">
        <v>200</v>
      </c>
      <c r="P24" s="47"/>
      <c r="Q24" s="71"/>
      <c r="R24" s="89">
        <v>200</v>
      </c>
      <c r="S24" s="71"/>
      <c r="T24" s="89">
        <v>200</v>
      </c>
      <c r="U24" s="71"/>
      <c r="V24" s="89">
        <v>200</v>
      </c>
      <c r="W24" s="47"/>
      <c r="X24" s="47"/>
      <c r="Y24" s="47"/>
      <c r="Z24" s="71"/>
      <c r="AA24" s="3">
        <v>200</v>
      </c>
      <c r="AB24" s="72">
        <v>200</v>
      </c>
      <c r="AC24" s="47"/>
      <c r="AD24" s="71"/>
      <c r="AE24" s="4">
        <v>200</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39.1</v>
      </c>
      <c r="J26" s="71"/>
      <c r="K26" s="89">
        <v>39.4</v>
      </c>
      <c r="L26" s="71"/>
      <c r="M26" s="89">
        <v>40</v>
      </c>
      <c r="N26" s="71"/>
      <c r="O26" s="89">
        <v>40.5</v>
      </c>
      <c r="P26" s="47"/>
      <c r="Q26" s="71"/>
      <c r="R26" s="89">
        <v>41</v>
      </c>
      <c r="S26" s="71"/>
      <c r="T26" s="89">
        <v>19.2</v>
      </c>
      <c r="U26" s="71"/>
      <c r="V26" s="89">
        <v>19.3</v>
      </c>
      <c r="W26" s="47"/>
      <c r="X26" s="47"/>
      <c r="Y26" s="47"/>
      <c r="Z26" s="71"/>
      <c r="AA26" s="3">
        <v>19.399999999999999</v>
      </c>
      <c r="AB26" s="72">
        <v>19.7</v>
      </c>
      <c r="AC26" s="47"/>
      <c r="AD26" s="71"/>
      <c r="AE26" s="4">
        <v>20</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0.99099999999999999</v>
      </c>
      <c r="J29" s="71"/>
      <c r="K29" s="91">
        <v>0.99099999999999999</v>
      </c>
      <c r="L29" s="71"/>
      <c r="M29" s="91">
        <v>0.99</v>
      </c>
      <c r="N29" s="71"/>
      <c r="O29" s="91">
        <v>0.99</v>
      </c>
      <c r="P29" s="47"/>
      <c r="Q29" s="71"/>
      <c r="R29" s="91">
        <v>0.99</v>
      </c>
      <c r="S29" s="71"/>
      <c r="T29" s="91">
        <v>0.998</v>
      </c>
      <c r="U29" s="71"/>
      <c r="V29" s="91">
        <v>0.998</v>
      </c>
      <c r="W29" s="47"/>
      <c r="X29" s="47"/>
      <c r="Y29" s="47"/>
      <c r="Z29" s="71"/>
      <c r="AA29" s="7">
        <v>0.997</v>
      </c>
      <c r="AB29" s="76">
        <v>0.997</v>
      </c>
      <c r="AC29" s="47"/>
      <c r="AD29" s="71"/>
      <c r="AE29" s="8">
        <v>0.997</v>
      </c>
    </row>
    <row r="30" spans="4:31" ht="13.15" customHeight="1" x14ac:dyDescent="0.25">
      <c r="E30" s="73" t="s">
        <v>42</v>
      </c>
      <c r="F30" s="47"/>
      <c r="G30" s="47"/>
      <c r="H30" s="74"/>
      <c r="I30" s="89">
        <v>100</v>
      </c>
      <c r="J30" s="71"/>
      <c r="K30" s="89">
        <v>100</v>
      </c>
      <c r="L30" s="71"/>
      <c r="M30" s="89">
        <v>100</v>
      </c>
      <c r="N30" s="71"/>
      <c r="O30" s="89">
        <v>100</v>
      </c>
      <c r="P30" s="47"/>
      <c r="Q30" s="71"/>
      <c r="R30" s="89">
        <v>100</v>
      </c>
      <c r="S30" s="71"/>
      <c r="T30" s="89">
        <v>100</v>
      </c>
      <c r="U30" s="71"/>
      <c r="V30" s="89">
        <v>100</v>
      </c>
      <c r="W30" s="47"/>
      <c r="X30" s="47"/>
      <c r="Y30" s="47"/>
      <c r="Z30" s="71"/>
      <c r="AA30" s="3">
        <v>100</v>
      </c>
      <c r="AB30" s="72">
        <v>100</v>
      </c>
      <c r="AC30" s="47"/>
      <c r="AD30" s="71"/>
      <c r="AE30" s="4">
        <v>100</v>
      </c>
    </row>
    <row r="31" spans="4:31" ht="13.15" customHeight="1" x14ac:dyDescent="0.25">
      <c r="E31" s="77" t="s">
        <v>46</v>
      </c>
      <c r="F31" s="47"/>
      <c r="G31" s="47"/>
      <c r="H31" s="74"/>
      <c r="I31" s="92">
        <v>35.6</v>
      </c>
      <c r="J31" s="71"/>
      <c r="K31" s="92">
        <v>35.9</v>
      </c>
      <c r="L31" s="71"/>
      <c r="M31" s="92">
        <v>36.4</v>
      </c>
      <c r="N31" s="71"/>
      <c r="O31" s="92">
        <v>36.9</v>
      </c>
      <c r="P31" s="47"/>
      <c r="Q31" s="71"/>
      <c r="R31" s="92">
        <v>37.4</v>
      </c>
      <c r="S31" s="71"/>
      <c r="T31" s="92">
        <v>18.3</v>
      </c>
      <c r="U31" s="71"/>
      <c r="V31" s="92">
        <v>18.399999999999999</v>
      </c>
      <c r="W31" s="47"/>
      <c r="X31" s="47"/>
      <c r="Y31" s="47"/>
      <c r="Z31" s="71"/>
      <c r="AA31" s="9">
        <v>18.5</v>
      </c>
      <c r="AB31" s="78">
        <v>18.8</v>
      </c>
      <c r="AC31" s="47"/>
      <c r="AD31" s="71"/>
      <c r="AE31" s="10">
        <v>19.100000000000001</v>
      </c>
    </row>
    <row r="32" spans="4:31" ht="20.25" customHeight="1" x14ac:dyDescent="0.25">
      <c r="E32" s="73" t="s">
        <v>940</v>
      </c>
      <c r="F32" s="47"/>
      <c r="G32" s="47"/>
      <c r="H32" s="74"/>
      <c r="I32" s="90">
        <v>1.8</v>
      </c>
      <c r="J32" s="71"/>
      <c r="K32" s="90">
        <v>1.8</v>
      </c>
      <c r="L32" s="71"/>
      <c r="M32" s="90">
        <v>1.8</v>
      </c>
      <c r="N32" s="71"/>
      <c r="O32" s="90">
        <v>1.8</v>
      </c>
      <c r="P32" s="47"/>
      <c r="Q32" s="71"/>
      <c r="R32" s="90">
        <v>1.9</v>
      </c>
      <c r="S32" s="71"/>
      <c r="T32" s="90">
        <v>0.9</v>
      </c>
      <c r="U32" s="71"/>
      <c r="V32" s="90">
        <v>0.9</v>
      </c>
      <c r="W32" s="47"/>
      <c r="X32" s="47"/>
      <c r="Y32" s="47"/>
      <c r="Z32" s="71"/>
      <c r="AA32" s="5">
        <v>0.9</v>
      </c>
      <c r="AB32" s="75">
        <v>0.9</v>
      </c>
      <c r="AC32" s="47"/>
      <c r="AD32" s="71"/>
      <c r="AE32" s="6">
        <v>1</v>
      </c>
    </row>
    <row r="33" spans="5:31" ht="20.25" customHeight="1" x14ac:dyDescent="0.25">
      <c r="E33" s="73" t="s">
        <v>941</v>
      </c>
      <c r="F33" s="47"/>
      <c r="G33" s="47"/>
      <c r="H33" s="74"/>
      <c r="I33" s="90" t="s">
        <v>1433</v>
      </c>
      <c r="J33" s="71"/>
      <c r="K33" s="90" t="s">
        <v>1433</v>
      </c>
      <c r="L33" s="71"/>
      <c r="M33" s="90" t="s">
        <v>1433</v>
      </c>
      <c r="N33" s="71"/>
      <c r="O33" s="90" t="s">
        <v>1433</v>
      </c>
      <c r="P33" s="47"/>
      <c r="Q33" s="71"/>
      <c r="R33" s="90" t="s">
        <v>1433</v>
      </c>
      <c r="S33" s="71"/>
      <c r="T33" s="90" t="s">
        <v>1433</v>
      </c>
      <c r="U33" s="71"/>
      <c r="V33" s="90" t="s">
        <v>1433</v>
      </c>
      <c r="W33" s="47"/>
      <c r="X33" s="47"/>
      <c r="Y33" s="47"/>
      <c r="Z33" s="71"/>
      <c r="AA33" s="5" t="s">
        <v>1433</v>
      </c>
      <c r="AB33" s="75" t="s">
        <v>1433</v>
      </c>
      <c r="AC33" s="47"/>
      <c r="AD33" s="71"/>
      <c r="AE33" s="6" t="s">
        <v>1433</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1</v>
      </c>
      <c r="J37" s="71"/>
      <c r="K37" s="89">
        <v>1</v>
      </c>
      <c r="L37" s="71"/>
      <c r="M37" s="89">
        <v>1</v>
      </c>
      <c r="N37" s="71"/>
      <c r="O37" s="89">
        <v>1</v>
      </c>
      <c r="P37" s="47"/>
      <c r="Q37" s="71"/>
      <c r="R37" s="89">
        <v>1</v>
      </c>
      <c r="S37" s="71"/>
      <c r="T37" s="89">
        <v>1</v>
      </c>
      <c r="U37" s="71"/>
      <c r="V37" s="89">
        <v>1</v>
      </c>
      <c r="W37" s="47"/>
      <c r="X37" s="47"/>
      <c r="Y37" s="47"/>
      <c r="Z37" s="71"/>
      <c r="AA37" s="3">
        <v>1</v>
      </c>
      <c r="AB37" s="72">
        <v>1</v>
      </c>
      <c r="AC37" s="47"/>
      <c r="AD37" s="71"/>
      <c r="AE37" s="4">
        <v>1</v>
      </c>
    </row>
    <row r="38" spans="5:31" x14ac:dyDescent="0.25">
      <c r="E38" s="73" t="s">
        <v>73</v>
      </c>
      <c r="F38" s="47"/>
      <c r="G38" s="47"/>
      <c r="H38" s="74"/>
      <c r="I38" s="89">
        <v>2</v>
      </c>
      <c r="J38" s="71"/>
      <c r="K38" s="89">
        <v>2</v>
      </c>
      <c r="L38" s="71"/>
      <c r="M38" s="89">
        <v>2</v>
      </c>
      <c r="N38" s="71"/>
      <c r="O38" s="89">
        <v>2</v>
      </c>
      <c r="P38" s="47"/>
      <c r="Q38" s="71"/>
      <c r="R38" s="89">
        <v>2</v>
      </c>
      <c r="S38" s="71"/>
      <c r="T38" s="89">
        <v>2</v>
      </c>
      <c r="U38" s="71"/>
      <c r="V38" s="89">
        <v>2</v>
      </c>
      <c r="W38" s="47"/>
      <c r="X38" s="47"/>
      <c r="Y38" s="47"/>
      <c r="Z38" s="71"/>
      <c r="AA38" s="3">
        <v>2</v>
      </c>
      <c r="AB38" s="72">
        <v>2</v>
      </c>
      <c r="AC38" s="47"/>
      <c r="AD38" s="71"/>
      <c r="AE38" s="4">
        <v>2</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nPvhu7SsiWji+rnI0wdUy5RTkaqhu6yqK4Cwkdwb7loTv3mFG8REpMEHtQ9bABz/f9t2ODDmXAFw/rBGL5fI9g==" saltValue="C9KW7DNolkZz3YFFSxZfxg=="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4072EBC2-8420-4714-ABAC-C20C59D6943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T065 - Alligator Creek BSP (132/33kV)</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1067</v>
      </c>
      <c r="J3" s="49"/>
      <c r="K3" s="49"/>
      <c r="L3" s="49"/>
      <c r="M3" s="49"/>
      <c r="N3" s="49"/>
      <c r="O3" s="49"/>
      <c r="P3" s="49"/>
      <c r="Q3" s="49"/>
      <c r="R3" s="49"/>
      <c r="S3" s="49"/>
      <c r="V3" s="51" t="s">
        <v>922</v>
      </c>
      <c r="W3" s="49"/>
      <c r="Y3" s="52" t="s">
        <v>1068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1069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1070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1071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5.2</v>
      </c>
      <c r="K26" s="71"/>
      <c r="L26" s="89">
        <v>5.2</v>
      </c>
      <c r="M26" s="71"/>
      <c r="N26" s="89">
        <v>5.2</v>
      </c>
      <c r="O26" s="71"/>
      <c r="P26" s="89">
        <v>5.2</v>
      </c>
      <c r="Q26" s="47"/>
      <c r="R26" s="71"/>
      <c r="S26" s="89">
        <v>5.2</v>
      </c>
      <c r="T26" s="71"/>
      <c r="U26" s="89">
        <v>5.5</v>
      </c>
      <c r="V26" s="71"/>
      <c r="W26" s="89">
        <v>5.5</v>
      </c>
      <c r="X26" s="47"/>
      <c r="Y26" s="47"/>
      <c r="Z26" s="47"/>
      <c r="AA26" s="71"/>
      <c r="AB26" s="3">
        <v>5.5</v>
      </c>
      <c r="AC26" s="72">
        <v>5.5</v>
      </c>
      <c r="AD26" s="47"/>
      <c r="AE26" s="71"/>
      <c r="AF26" s="4">
        <v>5.5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v>
      </c>
      <c r="K28" s="71"/>
      <c r="L28" s="89">
        <v>2</v>
      </c>
      <c r="M28" s="71"/>
      <c r="N28" s="89">
        <v>2.1</v>
      </c>
      <c r="O28" s="71"/>
      <c r="P28" s="89">
        <v>2.1</v>
      </c>
      <c r="Q28" s="47"/>
      <c r="R28" s="71"/>
      <c r="S28" s="89">
        <v>2.1</v>
      </c>
      <c r="T28" s="71"/>
      <c r="U28" s="89">
        <v>2.1</v>
      </c>
      <c r="V28" s="71"/>
      <c r="W28" s="89">
        <v>2.1</v>
      </c>
      <c r="X28" s="47"/>
      <c r="Y28" s="47"/>
      <c r="Z28" s="47"/>
      <c r="AA28" s="71"/>
      <c r="AB28" s="3">
        <v>2.1</v>
      </c>
      <c r="AC28" s="72">
        <v>2.1</v>
      </c>
      <c r="AD28" s="47"/>
      <c r="AE28" s="71"/>
      <c r="AF28" s="4">
        <v>2.1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0.95599999999999996</v>
      </c>
      <c r="K31" s="71"/>
      <c r="L31" s="91">
        <v>0.95599999999999996</v>
      </c>
      <c r="M31" s="71"/>
      <c r="N31" s="91">
        <v>0.95599999999999996</v>
      </c>
      <c r="O31" s="71"/>
      <c r="P31" s="91">
        <v>0.95599999999999996</v>
      </c>
      <c r="Q31" s="47"/>
      <c r="R31" s="71"/>
      <c r="S31" s="91">
        <v>0.95599999999999996</v>
      </c>
      <c r="T31" s="71"/>
      <c r="U31" s="91">
        <v>0.91800000000000004</v>
      </c>
      <c r="V31" s="71"/>
      <c r="W31" s="91">
        <v>0.91800000000000004</v>
      </c>
      <c r="X31" s="47"/>
      <c r="Y31" s="47"/>
      <c r="Z31" s="47"/>
      <c r="AA31" s="71"/>
      <c r="AB31" s="7">
        <v>0.91800000000000004</v>
      </c>
      <c r="AC31" s="76">
        <v>0.91900000000000004</v>
      </c>
      <c r="AD31" s="47"/>
      <c r="AE31" s="71"/>
      <c r="AF31" s="8">
        <v>0.91900000000000004</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v>
      </c>
      <c r="K33" s="71"/>
      <c r="L33" s="92">
        <v>2</v>
      </c>
      <c r="M33" s="71"/>
      <c r="N33" s="92">
        <v>2.1</v>
      </c>
      <c r="O33" s="71"/>
      <c r="P33" s="92">
        <v>2.1</v>
      </c>
      <c r="Q33" s="47"/>
      <c r="R33" s="71"/>
      <c r="S33" s="92">
        <v>2.1</v>
      </c>
      <c r="T33" s="71"/>
      <c r="U33" s="92">
        <v>2.1</v>
      </c>
      <c r="V33" s="71"/>
      <c r="W33" s="92">
        <v>2.1</v>
      </c>
      <c r="X33" s="47"/>
      <c r="Y33" s="47"/>
      <c r="Z33" s="47"/>
      <c r="AA33" s="71"/>
      <c r="AB33" s="9">
        <v>2.1</v>
      </c>
      <c r="AC33" s="78">
        <v>2.1</v>
      </c>
      <c r="AD33" s="47"/>
      <c r="AE33" s="71"/>
      <c r="AF33" s="10">
        <v>2.1</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1072</v>
      </c>
      <c r="K35" s="71"/>
      <c r="L35" s="90" t="s">
        <v>1072</v>
      </c>
      <c r="M35" s="71"/>
      <c r="N35" s="90" t="s">
        <v>1072</v>
      </c>
      <c r="O35" s="71"/>
      <c r="P35" s="90" t="s">
        <v>1072</v>
      </c>
      <c r="Q35" s="47"/>
      <c r="R35" s="71"/>
      <c r="S35" s="90" t="s">
        <v>1072</v>
      </c>
      <c r="T35" s="71"/>
      <c r="U35" s="90" t="s">
        <v>1072</v>
      </c>
      <c r="V35" s="71"/>
      <c r="W35" s="90" t="s">
        <v>1072</v>
      </c>
      <c r="X35" s="47"/>
      <c r="Y35" s="47"/>
      <c r="Z35" s="47"/>
      <c r="AA35" s="71"/>
      <c r="AB35" s="5" t="s">
        <v>1072</v>
      </c>
      <c r="AC35" s="75" t="s">
        <v>1072</v>
      </c>
      <c r="AD35" s="47"/>
      <c r="AE35" s="71"/>
      <c r="AF35" s="6" t="s">
        <v>1072</v>
      </c>
    </row>
    <row r="36" spans="5:32" ht="13.15" customHeight="1" x14ac:dyDescent="0.25">
      <c r="E36" s="73" t="s">
        <v>58</v>
      </c>
      <c r="F36" s="47"/>
      <c r="G36" s="47"/>
      <c r="H36" s="47"/>
      <c r="I36" s="74"/>
      <c r="J36" s="89">
        <v>2</v>
      </c>
      <c r="K36" s="71"/>
      <c r="L36" s="89">
        <v>2</v>
      </c>
      <c r="M36" s="71"/>
      <c r="N36" s="89">
        <v>2.1</v>
      </c>
      <c r="O36" s="71"/>
      <c r="P36" s="89">
        <v>2.1</v>
      </c>
      <c r="Q36" s="47"/>
      <c r="R36" s="71"/>
      <c r="S36" s="89">
        <v>2.1</v>
      </c>
      <c r="T36" s="71"/>
      <c r="U36" s="89">
        <v>2.1</v>
      </c>
      <c r="V36" s="71"/>
      <c r="W36" s="89">
        <v>2.1</v>
      </c>
      <c r="X36" s="47"/>
      <c r="Y36" s="47"/>
      <c r="Z36" s="47"/>
      <c r="AA36" s="71"/>
      <c r="AB36" s="3">
        <v>2.1</v>
      </c>
      <c r="AC36" s="72">
        <v>2.1</v>
      </c>
      <c r="AD36" s="47"/>
      <c r="AE36" s="71"/>
      <c r="AF36" s="4">
        <v>2.1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1.1000000000000001</v>
      </c>
      <c r="K39" s="71"/>
      <c r="L39" s="89">
        <v>1.1000000000000001</v>
      </c>
      <c r="M39" s="71"/>
      <c r="N39" s="89">
        <v>1.1000000000000001</v>
      </c>
      <c r="O39" s="71"/>
      <c r="P39" s="89">
        <v>1.1000000000000001</v>
      </c>
      <c r="Q39" s="47"/>
      <c r="R39" s="71"/>
      <c r="S39" s="89">
        <v>1.1000000000000001</v>
      </c>
      <c r="T39" s="71"/>
      <c r="U39" s="89">
        <v>1.1000000000000001</v>
      </c>
      <c r="V39" s="71"/>
      <c r="W39" s="89">
        <v>1.1000000000000001</v>
      </c>
      <c r="X39" s="47"/>
      <c r="Y39" s="47"/>
      <c r="Z39" s="47"/>
      <c r="AA39" s="71"/>
      <c r="AB39" s="3">
        <v>1.1000000000000001</v>
      </c>
      <c r="AC39" s="72">
        <v>1.1000000000000001</v>
      </c>
      <c r="AD39" s="47"/>
      <c r="AE39" s="71"/>
      <c r="AF39" s="4">
        <v>1.1000000000000001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2.0999999046325701</v>
      </c>
      <c r="K42" s="71"/>
      <c r="L42" s="89">
        <v>2.0999999046325701</v>
      </c>
      <c r="M42" s="71"/>
      <c r="N42" s="89">
        <v>2.0999999046325701</v>
      </c>
      <c r="O42" s="71"/>
      <c r="P42" s="89">
        <v>2.0999999046325701</v>
      </c>
      <c r="Q42" s="47"/>
      <c r="R42" s="71"/>
      <c r="S42" s="89">
        <v>2.0999999046325701</v>
      </c>
      <c r="T42" s="71"/>
      <c r="U42" s="89">
        <v>2.0999999046325701</v>
      </c>
      <c r="V42" s="71"/>
      <c r="W42" s="89">
        <v>2.0999999046325701</v>
      </c>
      <c r="X42" s="47"/>
      <c r="Y42" s="47"/>
      <c r="Z42" s="47"/>
      <c r="AA42" s="71"/>
      <c r="AB42" s="3">
        <v>2.0999999046325701</v>
      </c>
      <c r="AC42" s="72">
        <v>2.0999999046325701</v>
      </c>
      <c r="AD42" s="47"/>
      <c r="AE42" s="71"/>
      <c r="AF42" s="4">
        <v>2.0999999046325701</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TNC3Y4FfXMaSr4Zr4em7oHUz++3zXA95a9V7ePCZ0Wzpr1CgP7sDQ6zKs6mU9pcdH6jorJlHqts7+939d32uw==" saltValue="k8LeLEXrfYf+zAzEPlL5D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8B2900E-F29A-4D1C-91C8-BA5AAF025C5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BODA - Boondooma Dam (66/11kV)</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dimension ref="B1:AI49"/>
  <sheetViews>
    <sheetView showGridLines="0" topLeftCell="A13"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2097</v>
      </c>
      <c r="I3" s="49"/>
      <c r="J3" s="49"/>
      <c r="K3" s="49"/>
      <c r="L3" s="49"/>
      <c r="M3" s="49"/>
      <c r="N3" s="49"/>
      <c r="O3" s="49"/>
      <c r="P3" s="49"/>
      <c r="Q3" s="49"/>
      <c r="R3" s="49"/>
      <c r="U3" s="51" t="s">
        <v>922</v>
      </c>
      <c r="V3" s="49"/>
      <c r="X3" s="52" t="s">
        <v>1206</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2098</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2099</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2100</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26.6</v>
      </c>
      <c r="J24" s="71"/>
      <c r="K24" s="89">
        <v>26.6</v>
      </c>
      <c r="L24" s="71"/>
      <c r="M24" s="89">
        <v>27.3</v>
      </c>
      <c r="N24" s="71"/>
      <c r="O24" s="89">
        <v>27.3</v>
      </c>
      <c r="P24" s="47"/>
      <c r="Q24" s="71"/>
      <c r="R24" s="89">
        <v>27.3</v>
      </c>
      <c r="S24" s="71"/>
      <c r="T24" s="89">
        <v>26.6</v>
      </c>
      <c r="U24" s="71"/>
      <c r="V24" s="89">
        <v>26.6</v>
      </c>
      <c r="W24" s="47"/>
      <c r="X24" s="47"/>
      <c r="Y24" s="47"/>
      <c r="Z24" s="71"/>
      <c r="AA24" s="3">
        <v>26.6</v>
      </c>
      <c r="AB24" s="72">
        <v>27.3</v>
      </c>
      <c r="AC24" s="47"/>
      <c r="AD24" s="71"/>
      <c r="AE24" s="4">
        <v>27.3</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0.6</v>
      </c>
      <c r="U25" s="71"/>
      <c r="V25" s="89">
        <v>0.6</v>
      </c>
      <c r="W25" s="47"/>
      <c r="X25" s="47"/>
      <c r="Y25" s="47"/>
      <c r="Z25" s="71"/>
      <c r="AA25" s="3">
        <v>0.6</v>
      </c>
      <c r="AB25" s="72">
        <v>0.6</v>
      </c>
      <c r="AC25" s="47"/>
      <c r="AD25" s="71"/>
      <c r="AE25" s="4">
        <v>0.6</v>
      </c>
    </row>
    <row r="26" spans="4:31" ht="13.15" customHeight="1" x14ac:dyDescent="0.25">
      <c r="E26" s="73" t="s">
        <v>25</v>
      </c>
      <c r="F26" s="47"/>
      <c r="G26" s="47"/>
      <c r="H26" s="74"/>
      <c r="I26" s="89">
        <v>23</v>
      </c>
      <c r="J26" s="71"/>
      <c r="K26" s="89">
        <v>22.9</v>
      </c>
      <c r="L26" s="71"/>
      <c r="M26" s="89">
        <v>23</v>
      </c>
      <c r="N26" s="71"/>
      <c r="O26" s="89">
        <v>23.1</v>
      </c>
      <c r="P26" s="47"/>
      <c r="Q26" s="71"/>
      <c r="R26" s="89">
        <v>23.1</v>
      </c>
      <c r="S26" s="71"/>
      <c r="T26" s="89">
        <v>16.600000000000001</v>
      </c>
      <c r="U26" s="71"/>
      <c r="V26" s="89">
        <v>16.399999999999999</v>
      </c>
      <c r="W26" s="47"/>
      <c r="X26" s="47"/>
      <c r="Y26" s="47"/>
      <c r="Z26" s="71"/>
      <c r="AA26" s="3">
        <v>16.3</v>
      </c>
      <c r="AB26" s="72">
        <v>16.399999999999999</v>
      </c>
      <c r="AC26" s="47"/>
      <c r="AD26" s="71"/>
      <c r="AE26" s="4">
        <v>16.5</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0.998</v>
      </c>
      <c r="J29" s="71"/>
      <c r="K29" s="91">
        <v>0.998</v>
      </c>
      <c r="L29" s="71"/>
      <c r="M29" s="91">
        <v>0.998</v>
      </c>
      <c r="N29" s="71"/>
      <c r="O29" s="91">
        <v>0.998</v>
      </c>
      <c r="P29" s="47"/>
      <c r="Q29" s="71"/>
      <c r="R29" s="91">
        <v>0.998</v>
      </c>
      <c r="S29" s="71"/>
      <c r="T29" s="91">
        <v>0.96299999999999997</v>
      </c>
      <c r="U29" s="71"/>
      <c r="V29" s="91">
        <v>0.96299999999999997</v>
      </c>
      <c r="W29" s="47"/>
      <c r="X29" s="47"/>
      <c r="Y29" s="47"/>
      <c r="Z29" s="71"/>
      <c r="AA29" s="7">
        <v>0.96299999999999997</v>
      </c>
      <c r="AB29" s="76">
        <v>0.96299999999999997</v>
      </c>
      <c r="AC29" s="47"/>
      <c r="AD29" s="71"/>
      <c r="AE29" s="8">
        <v>0.96299999999999997</v>
      </c>
    </row>
    <row r="30" spans="4:31" ht="13.15" customHeight="1" x14ac:dyDescent="0.25">
      <c r="E30" s="73" t="s">
        <v>42</v>
      </c>
      <c r="F30" s="47"/>
      <c r="G30" s="47"/>
      <c r="H30" s="74"/>
      <c r="I30" s="89">
        <v>13.3</v>
      </c>
      <c r="J30" s="71"/>
      <c r="K30" s="89">
        <v>13.3</v>
      </c>
      <c r="L30" s="71"/>
      <c r="M30" s="89">
        <v>13.3</v>
      </c>
      <c r="N30" s="71"/>
      <c r="O30" s="89">
        <v>13.3</v>
      </c>
      <c r="P30" s="47"/>
      <c r="Q30" s="71"/>
      <c r="R30" s="89">
        <v>13.3</v>
      </c>
      <c r="S30" s="71"/>
      <c r="T30" s="89">
        <v>14.6</v>
      </c>
      <c r="U30" s="71"/>
      <c r="V30" s="89">
        <v>14.6</v>
      </c>
      <c r="W30" s="47"/>
      <c r="X30" s="47"/>
      <c r="Y30" s="47"/>
      <c r="Z30" s="71"/>
      <c r="AA30" s="3">
        <v>14.6</v>
      </c>
      <c r="AB30" s="72">
        <v>14.6</v>
      </c>
      <c r="AC30" s="47"/>
      <c r="AD30" s="71"/>
      <c r="AE30" s="4">
        <v>14.6</v>
      </c>
    </row>
    <row r="31" spans="4:31" ht="13.15" customHeight="1" x14ac:dyDescent="0.25">
      <c r="E31" s="77" t="s">
        <v>46</v>
      </c>
      <c r="F31" s="47"/>
      <c r="G31" s="47"/>
      <c r="H31" s="74"/>
      <c r="I31" s="92">
        <v>21.6</v>
      </c>
      <c r="J31" s="71"/>
      <c r="K31" s="92">
        <v>21.5</v>
      </c>
      <c r="L31" s="71"/>
      <c r="M31" s="92">
        <v>21.5</v>
      </c>
      <c r="N31" s="71"/>
      <c r="O31" s="92">
        <v>21.6</v>
      </c>
      <c r="P31" s="47"/>
      <c r="Q31" s="71"/>
      <c r="R31" s="92">
        <v>21.7</v>
      </c>
      <c r="S31" s="71"/>
      <c r="T31" s="92">
        <v>15.4</v>
      </c>
      <c r="U31" s="71"/>
      <c r="V31" s="92">
        <v>15.2</v>
      </c>
      <c r="W31" s="47"/>
      <c r="X31" s="47"/>
      <c r="Y31" s="47"/>
      <c r="Z31" s="71"/>
      <c r="AA31" s="9">
        <v>15.1</v>
      </c>
      <c r="AB31" s="78">
        <v>15.2</v>
      </c>
      <c r="AC31" s="47"/>
      <c r="AD31" s="71"/>
      <c r="AE31" s="10">
        <v>15.2</v>
      </c>
    </row>
    <row r="32" spans="4:31" ht="20.25" customHeight="1" x14ac:dyDescent="0.25">
      <c r="E32" s="73" t="s">
        <v>940</v>
      </c>
      <c r="F32" s="47"/>
      <c r="G32" s="47"/>
      <c r="H32" s="74"/>
      <c r="I32" s="90">
        <v>1.1000000000000001</v>
      </c>
      <c r="J32" s="71"/>
      <c r="K32" s="90">
        <v>1.1000000000000001</v>
      </c>
      <c r="L32" s="71"/>
      <c r="M32" s="90">
        <v>1.1000000000000001</v>
      </c>
      <c r="N32" s="71"/>
      <c r="O32" s="90">
        <v>1.1000000000000001</v>
      </c>
      <c r="P32" s="47"/>
      <c r="Q32" s="71"/>
      <c r="R32" s="90">
        <v>1.1000000000000001</v>
      </c>
      <c r="S32" s="71"/>
      <c r="T32" s="90">
        <v>0.8</v>
      </c>
      <c r="U32" s="71"/>
      <c r="V32" s="90">
        <v>0.8</v>
      </c>
      <c r="W32" s="47"/>
      <c r="X32" s="47"/>
      <c r="Y32" s="47"/>
      <c r="Z32" s="71"/>
      <c r="AA32" s="5">
        <v>0.8</v>
      </c>
      <c r="AB32" s="75">
        <v>0.8</v>
      </c>
      <c r="AC32" s="47"/>
      <c r="AD32" s="71"/>
      <c r="AE32" s="6">
        <v>0.8</v>
      </c>
    </row>
    <row r="33" spans="5:31" ht="20.25" customHeight="1" x14ac:dyDescent="0.25">
      <c r="E33" s="73" t="s">
        <v>941</v>
      </c>
      <c r="F33" s="47"/>
      <c r="G33" s="47"/>
      <c r="H33" s="74"/>
      <c r="I33" s="90" t="s">
        <v>2101</v>
      </c>
      <c r="J33" s="71"/>
      <c r="K33" s="90" t="s">
        <v>2101</v>
      </c>
      <c r="L33" s="71"/>
      <c r="M33" s="90" t="s">
        <v>2101</v>
      </c>
      <c r="N33" s="71"/>
      <c r="O33" s="90" t="s">
        <v>2101</v>
      </c>
      <c r="P33" s="47"/>
      <c r="Q33" s="71"/>
      <c r="R33" s="90" t="s">
        <v>2101</v>
      </c>
      <c r="S33" s="71"/>
      <c r="T33" s="90" t="s">
        <v>2101</v>
      </c>
      <c r="U33" s="71"/>
      <c r="V33" s="90" t="s">
        <v>2101</v>
      </c>
      <c r="W33" s="47"/>
      <c r="X33" s="47"/>
      <c r="Y33" s="47"/>
      <c r="Z33" s="71"/>
      <c r="AA33" s="5" t="s">
        <v>2101</v>
      </c>
      <c r="AB33" s="75" t="s">
        <v>2101</v>
      </c>
      <c r="AC33" s="47"/>
      <c r="AD33" s="71"/>
      <c r="AE33" s="6" t="s">
        <v>2101</v>
      </c>
    </row>
    <row r="34" spans="5:31" ht="13.15" customHeight="1" x14ac:dyDescent="0.25">
      <c r="E34" s="73" t="s">
        <v>58</v>
      </c>
      <c r="F34" s="47"/>
      <c r="G34" s="47"/>
      <c r="H34" s="74"/>
      <c r="I34" s="89">
        <v>8.3000000000000007</v>
      </c>
      <c r="J34" s="71"/>
      <c r="K34" s="89">
        <v>8.1999999999999993</v>
      </c>
      <c r="L34" s="71"/>
      <c r="M34" s="89">
        <v>8.1999999999999993</v>
      </c>
      <c r="N34" s="71"/>
      <c r="O34" s="89">
        <v>8.3000000000000007</v>
      </c>
      <c r="P34" s="47"/>
      <c r="Q34" s="71"/>
      <c r="R34" s="89">
        <v>8.4</v>
      </c>
      <c r="S34" s="71"/>
      <c r="T34" s="89">
        <v>0.8</v>
      </c>
      <c r="U34" s="71"/>
      <c r="V34" s="89">
        <v>0.6</v>
      </c>
      <c r="W34" s="47"/>
      <c r="X34" s="47"/>
      <c r="Y34" s="47"/>
      <c r="Z34" s="71"/>
      <c r="AA34" s="3">
        <v>0.5</v>
      </c>
      <c r="AB34" s="72">
        <v>0.6</v>
      </c>
      <c r="AC34" s="47"/>
      <c r="AD34" s="71"/>
      <c r="AE34" s="4">
        <v>0.6</v>
      </c>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6.7</v>
      </c>
      <c r="J36" s="71"/>
      <c r="K36" s="89">
        <v>6.7</v>
      </c>
      <c r="L36" s="71"/>
      <c r="M36" s="89">
        <v>6.7</v>
      </c>
      <c r="N36" s="71"/>
      <c r="O36" s="89">
        <v>6.7</v>
      </c>
      <c r="P36" s="47"/>
      <c r="Q36" s="71"/>
      <c r="R36" s="89">
        <v>6.7</v>
      </c>
      <c r="S36" s="71"/>
      <c r="T36" s="89">
        <v>6.7</v>
      </c>
      <c r="U36" s="71"/>
      <c r="V36" s="89">
        <v>6.7</v>
      </c>
      <c r="W36" s="47"/>
      <c r="X36" s="47"/>
      <c r="Y36" s="47"/>
      <c r="Z36" s="71"/>
      <c r="AA36" s="3">
        <v>6.7</v>
      </c>
      <c r="AB36" s="72">
        <v>6.7</v>
      </c>
      <c r="AC36" s="47"/>
      <c r="AD36" s="71"/>
      <c r="AE36" s="4">
        <v>6.7</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0.7</v>
      </c>
      <c r="J38" s="71"/>
      <c r="K38" s="89">
        <v>0.7</v>
      </c>
      <c r="L38" s="71"/>
      <c r="M38" s="89">
        <v>0.7</v>
      </c>
      <c r="N38" s="71"/>
      <c r="O38" s="89">
        <v>0.7</v>
      </c>
      <c r="P38" s="47"/>
      <c r="Q38" s="71"/>
      <c r="R38" s="89">
        <v>0.7</v>
      </c>
      <c r="S38" s="71"/>
      <c r="T38" s="89">
        <v>0.7</v>
      </c>
      <c r="U38" s="71"/>
      <c r="V38" s="89">
        <v>0.7</v>
      </c>
      <c r="W38" s="47"/>
      <c r="X38" s="47"/>
      <c r="Y38" s="47"/>
      <c r="Z38" s="71"/>
      <c r="AA38" s="3">
        <v>0.7</v>
      </c>
      <c r="AB38" s="72">
        <v>0.7</v>
      </c>
      <c r="AC38" s="47"/>
      <c r="AD38" s="71"/>
      <c r="AE38" s="4">
        <v>0.7</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89">
        <v>0.9</v>
      </c>
      <c r="J41" s="71"/>
      <c r="K41" s="89">
        <v>0.8</v>
      </c>
      <c r="L41" s="71"/>
      <c r="M41" s="89">
        <v>0.8</v>
      </c>
      <c r="N41" s="71"/>
      <c r="O41" s="89">
        <v>0.9</v>
      </c>
      <c r="P41" s="47"/>
      <c r="Q41" s="71"/>
      <c r="R41" s="89">
        <v>1</v>
      </c>
      <c r="S41" s="71"/>
      <c r="T41" s="90"/>
      <c r="U41" s="71"/>
      <c r="V41" s="90"/>
      <c r="W41" s="47"/>
      <c r="X41" s="47"/>
      <c r="Y41" s="47"/>
      <c r="Z41" s="71"/>
      <c r="AA41" s="5"/>
      <c r="AB41" s="75"/>
      <c r="AC41" s="47"/>
      <c r="AD41" s="71"/>
      <c r="AE41" s="6"/>
    </row>
    <row r="42" spans="5:31" x14ac:dyDescent="0.25">
      <c r="E42" s="73" t="s">
        <v>89</v>
      </c>
      <c r="F42" s="47"/>
      <c r="G42" s="47"/>
      <c r="H42" s="74"/>
      <c r="I42" s="89">
        <v>0.9</v>
      </c>
      <c r="J42" s="71"/>
      <c r="K42" s="89">
        <v>0.8</v>
      </c>
      <c r="L42" s="71"/>
      <c r="M42" s="89">
        <v>0.8</v>
      </c>
      <c r="N42" s="71"/>
      <c r="O42" s="89">
        <v>0.9</v>
      </c>
      <c r="P42" s="47"/>
      <c r="Q42" s="71"/>
      <c r="R42" s="89">
        <v>1</v>
      </c>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107" t="s">
        <v>1533</v>
      </c>
      <c r="J44" s="80"/>
      <c r="K44" s="107" t="s">
        <v>1533</v>
      </c>
      <c r="L44" s="80"/>
      <c r="M44" s="107" t="s">
        <v>1533</v>
      </c>
      <c r="N44" s="80"/>
      <c r="O44" s="107" t="s">
        <v>1533</v>
      </c>
      <c r="P44" s="87"/>
      <c r="Q44" s="80"/>
      <c r="R44" s="107" t="s">
        <v>1533</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I9bSBbm/LN2ZJZSK3nz4i+FdC3K5A2qq3qsmvm943ejxKdtM8NGcFqAX5fD4qTMajsCT3Qmx0kP6P7BwNiPP/Q==" saltValue="Avm5tOD/bzWYA45X7aesJ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CDE254BD-E099-4AF2-86B4-E0D6D795707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T072 - Barcaldine BSP (132/66kV)</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dimension ref="B1:AI49"/>
  <sheetViews>
    <sheetView showGridLines="0" topLeftCell="A13"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2102</v>
      </c>
      <c r="I3" s="49"/>
      <c r="J3" s="49"/>
      <c r="K3" s="49"/>
      <c r="L3" s="49"/>
      <c r="M3" s="49"/>
      <c r="N3" s="49"/>
      <c r="O3" s="49"/>
      <c r="P3" s="49"/>
      <c r="Q3" s="49"/>
      <c r="R3" s="49"/>
      <c r="U3" s="51" t="s">
        <v>922</v>
      </c>
      <c r="V3" s="49"/>
      <c r="X3" s="52" t="s">
        <v>1238</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2103</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2015</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2104</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97.8</v>
      </c>
      <c r="J24" s="71"/>
      <c r="K24" s="89">
        <v>97.8</v>
      </c>
      <c r="L24" s="71"/>
      <c r="M24" s="89">
        <v>97.8</v>
      </c>
      <c r="N24" s="71"/>
      <c r="O24" s="89">
        <v>97.8</v>
      </c>
      <c r="P24" s="47"/>
      <c r="Q24" s="71"/>
      <c r="R24" s="89">
        <v>97.8</v>
      </c>
      <c r="S24" s="71"/>
      <c r="T24" s="89">
        <v>115.2</v>
      </c>
      <c r="U24" s="71"/>
      <c r="V24" s="89">
        <v>115.2</v>
      </c>
      <c r="W24" s="47"/>
      <c r="X24" s="47"/>
      <c r="Y24" s="47"/>
      <c r="Z24" s="71"/>
      <c r="AA24" s="3">
        <v>115.2</v>
      </c>
      <c r="AB24" s="72">
        <v>115.2</v>
      </c>
      <c r="AC24" s="47"/>
      <c r="AD24" s="71"/>
      <c r="AE24" s="4">
        <v>115.2</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32.799999999999997</v>
      </c>
      <c r="J26" s="71"/>
      <c r="K26" s="89">
        <v>32.9</v>
      </c>
      <c r="L26" s="71"/>
      <c r="M26" s="89">
        <v>33.200000000000003</v>
      </c>
      <c r="N26" s="71"/>
      <c r="O26" s="89">
        <v>33.4</v>
      </c>
      <c r="P26" s="47"/>
      <c r="Q26" s="71"/>
      <c r="R26" s="89">
        <v>33.6</v>
      </c>
      <c r="S26" s="71"/>
      <c r="T26" s="89">
        <v>24.5</v>
      </c>
      <c r="U26" s="71"/>
      <c r="V26" s="89">
        <v>24.5</v>
      </c>
      <c r="W26" s="47"/>
      <c r="X26" s="47"/>
      <c r="Y26" s="47"/>
      <c r="Z26" s="71"/>
      <c r="AA26" s="3">
        <v>24.5</v>
      </c>
      <c r="AB26" s="72">
        <v>24.7</v>
      </c>
      <c r="AC26" s="47"/>
      <c r="AD26" s="71"/>
      <c r="AE26" s="4">
        <v>24.9</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0.98899999999999999</v>
      </c>
      <c r="J29" s="71"/>
      <c r="K29" s="91">
        <v>0.98899999999999999</v>
      </c>
      <c r="L29" s="71"/>
      <c r="M29" s="91">
        <v>0.98899999999999999</v>
      </c>
      <c r="N29" s="71"/>
      <c r="O29" s="91">
        <v>0.98899999999999999</v>
      </c>
      <c r="P29" s="47"/>
      <c r="Q29" s="71"/>
      <c r="R29" s="91">
        <v>0.98899999999999999</v>
      </c>
      <c r="S29" s="71"/>
      <c r="T29" s="91">
        <v>0.998</v>
      </c>
      <c r="U29" s="71"/>
      <c r="V29" s="91">
        <v>0.998</v>
      </c>
      <c r="W29" s="47"/>
      <c r="X29" s="47"/>
      <c r="Y29" s="47"/>
      <c r="Z29" s="71"/>
      <c r="AA29" s="7">
        <v>0.998</v>
      </c>
      <c r="AB29" s="76">
        <v>0.998</v>
      </c>
      <c r="AC29" s="47"/>
      <c r="AD29" s="71"/>
      <c r="AE29" s="8">
        <v>0.998</v>
      </c>
    </row>
    <row r="30" spans="4:31" ht="13.15" customHeight="1" x14ac:dyDescent="0.25">
      <c r="E30" s="73" t="s">
        <v>42</v>
      </c>
      <c r="F30" s="47"/>
      <c r="G30" s="47"/>
      <c r="H30" s="74"/>
      <c r="I30" s="89">
        <v>0</v>
      </c>
      <c r="J30" s="71"/>
      <c r="K30" s="89">
        <v>0</v>
      </c>
      <c r="L30" s="71"/>
      <c r="M30" s="89">
        <v>0</v>
      </c>
      <c r="N30" s="71"/>
      <c r="O30" s="89">
        <v>0</v>
      </c>
      <c r="P30" s="47"/>
      <c r="Q30" s="71"/>
      <c r="R30" s="89">
        <v>0</v>
      </c>
      <c r="S30" s="71"/>
      <c r="T30" s="89">
        <v>0</v>
      </c>
      <c r="U30" s="71"/>
      <c r="V30" s="89">
        <v>0</v>
      </c>
      <c r="W30" s="47"/>
      <c r="X30" s="47"/>
      <c r="Y30" s="47"/>
      <c r="Z30" s="71"/>
      <c r="AA30" s="3">
        <v>0</v>
      </c>
      <c r="AB30" s="72">
        <v>0</v>
      </c>
      <c r="AC30" s="47"/>
      <c r="AD30" s="71"/>
      <c r="AE30" s="4">
        <v>0</v>
      </c>
    </row>
    <row r="31" spans="4:31" ht="13.15" customHeight="1" x14ac:dyDescent="0.25">
      <c r="E31" s="77" t="s">
        <v>46</v>
      </c>
      <c r="F31" s="47"/>
      <c r="G31" s="47"/>
      <c r="H31" s="74"/>
      <c r="I31" s="92">
        <v>29.8</v>
      </c>
      <c r="J31" s="71"/>
      <c r="K31" s="92">
        <v>29.9</v>
      </c>
      <c r="L31" s="71"/>
      <c r="M31" s="92">
        <v>30.1</v>
      </c>
      <c r="N31" s="71"/>
      <c r="O31" s="92">
        <v>30.3</v>
      </c>
      <c r="P31" s="47"/>
      <c r="Q31" s="71"/>
      <c r="R31" s="92">
        <v>30.5</v>
      </c>
      <c r="S31" s="71"/>
      <c r="T31" s="92">
        <v>22.8</v>
      </c>
      <c r="U31" s="71"/>
      <c r="V31" s="92">
        <v>22.7</v>
      </c>
      <c r="W31" s="47"/>
      <c r="X31" s="47"/>
      <c r="Y31" s="47"/>
      <c r="Z31" s="71"/>
      <c r="AA31" s="9">
        <v>22.7</v>
      </c>
      <c r="AB31" s="78">
        <v>23</v>
      </c>
      <c r="AC31" s="47"/>
      <c r="AD31" s="71"/>
      <c r="AE31" s="10">
        <v>23.1</v>
      </c>
    </row>
    <row r="32" spans="4:31" ht="20.25" customHeight="1" x14ac:dyDescent="0.25">
      <c r="E32" s="73" t="s">
        <v>940</v>
      </c>
      <c r="F32" s="47"/>
      <c r="G32" s="47"/>
      <c r="H32" s="74"/>
      <c r="I32" s="90">
        <v>1.5</v>
      </c>
      <c r="J32" s="71"/>
      <c r="K32" s="90">
        <v>1.5</v>
      </c>
      <c r="L32" s="71"/>
      <c r="M32" s="90">
        <v>1.5</v>
      </c>
      <c r="N32" s="71"/>
      <c r="O32" s="90">
        <v>1.5</v>
      </c>
      <c r="P32" s="47"/>
      <c r="Q32" s="71"/>
      <c r="R32" s="90">
        <v>1.5</v>
      </c>
      <c r="S32" s="71"/>
      <c r="T32" s="90">
        <v>1.1000000000000001</v>
      </c>
      <c r="U32" s="71"/>
      <c r="V32" s="90">
        <v>1.1000000000000001</v>
      </c>
      <c r="W32" s="47"/>
      <c r="X32" s="47"/>
      <c r="Y32" s="47"/>
      <c r="Z32" s="71"/>
      <c r="AA32" s="5">
        <v>1.1000000000000001</v>
      </c>
      <c r="AB32" s="75">
        <v>1.2</v>
      </c>
      <c r="AC32" s="47"/>
      <c r="AD32" s="71"/>
      <c r="AE32" s="6">
        <v>1.2</v>
      </c>
    </row>
    <row r="33" spans="5:31" ht="20.25" customHeight="1" x14ac:dyDescent="0.25">
      <c r="E33" s="73" t="s">
        <v>941</v>
      </c>
      <c r="F33" s="47"/>
      <c r="G33" s="47"/>
      <c r="H33" s="74"/>
      <c r="I33" s="90" t="s">
        <v>2105</v>
      </c>
      <c r="J33" s="71"/>
      <c r="K33" s="90" t="s">
        <v>2105</v>
      </c>
      <c r="L33" s="71"/>
      <c r="M33" s="90" t="s">
        <v>2105</v>
      </c>
      <c r="N33" s="71"/>
      <c r="O33" s="90" t="s">
        <v>2105</v>
      </c>
      <c r="P33" s="47"/>
      <c r="Q33" s="71"/>
      <c r="R33" s="90" t="s">
        <v>2105</v>
      </c>
      <c r="S33" s="71"/>
      <c r="T33" s="90" t="s">
        <v>2105</v>
      </c>
      <c r="U33" s="71"/>
      <c r="V33" s="90" t="s">
        <v>2105</v>
      </c>
      <c r="W33" s="47"/>
      <c r="X33" s="47"/>
      <c r="Y33" s="47"/>
      <c r="Z33" s="71"/>
      <c r="AA33" s="5" t="s">
        <v>2105</v>
      </c>
      <c r="AB33" s="75" t="s">
        <v>2105</v>
      </c>
      <c r="AC33" s="47"/>
      <c r="AD33" s="71"/>
      <c r="AE33" s="6" t="s">
        <v>2105</v>
      </c>
    </row>
    <row r="34" spans="5:31" ht="13.15" customHeight="1" x14ac:dyDescent="0.25">
      <c r="E34" s="73" t="s">
        <v>58</v>
      </c>
      <c r="F34" s="47"/>
      <c r="G34" s="47"/>
      <c r="H34" s="74"/>
      <c r="I34" s="89">
        <v>29.8</v>
      </c>
      <c r="J34" s="71"/>
      <c r="K34" s="89">
        <v>29.9</v>
      </c>
      <c r="L34" s="71"/>
      <c r="M34" s="89">
        <v>30.1</v>
      </c>
      <c r="N34" s="71"/>
      <c r="O34" s="89">
        <v>30.3</v>
      </c>
      <c r="P34" s="47"/>
      <c r="Q34" s="71"/>
      <c r="R34" s="89">
        <v>30.5</v>
      </c>
      <c r="S34" s="71"/>
      <c r="T34" s="89">
        <v>22.8</v>
      </c>
      <c r="U34" s="71"/>
      <c r="V34" s="89">
        <v>22.7</v>
      </c>
      <c r="W34" s="47"/>
      <c r="X34" s="47"/>
      <c r="Y34" s="47"/>
      <c r="Z34" s="71"/>
      <c r="AA34" s="3">
        <v>22.7</v>
      </c>
      <c r="AB34" s="72">
        <v>23</v>
      </c>
      <c r="AC34" s="47"/>
      <c r="AD34" s="71"/>
      <c r="AE34" s="4">
        <v>23.1</v>
      </c>
    </row>
    <row r="35" spans="5:31" x14ac:dyDescent="0.25">
      <c r="E35" s="73" t="s">
        <v>62</v>
      </c>
      <c r="F35" s="47"/>
      <c r="G35" s="47"/>
      <c r="H35" s="74"/>
      <c r="I35" s="89">
        <v>50</v>
      </c>
      <c r="J35" s="71"/>
      <c r="K35" s="89">
        <v>50</v>
      </c>
      <c r="L35" s="71"/>
      <c r="M35" s="89">
        <v>50</v>
      </c>
      <c r="N35" s="71"/>
      <c r="O35" s="89">
        <v>50</v>
      </c>
      <c r="P35" s="47"/>
      <c r="Q35" s="71"/>
      <c r="R35" s="89">
        <v>50</v>
      </c>
      <c r="S35" s="71"/>
      <c r="T35" s="89">
        <v>50</v>
      </c>
      <c r="U35" s="71"/>
      <c r="V35" s="89">
        <v>50</v>
      </c>
      <c r="W35" s="47"/>
      <c r="X35" s="47"/>
      <c r="Y35" s="47"/>
      <c r="Z35" s="71"/>
      <c r="AA35" s="3">
        <v>50</v>
      </c>
      <c r="AB35" s="72">
        <v>50</v>
      </c>
      <c r="AC35" s="47"/>
      <c r="AD35" s="71"/>
      <c r="AE35" s="4">
        <v>50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MwSs2vt0At/Cdxv/mkSfj3Xq4Z16fx17m7sCtVULEUlX3qVMa0pTM18MNPHTvlLmnfDSBSzY37ajiDS8BH1Cyg==" saltValue="cfR+FgHhD14mpPLPmH1NM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8B2FD5A3-CC4B-4381-823D-6C8A51FF8C6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T083 - Roma 33kV BSP (132/33kV)</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dimension ref="B1:AI49"/>
  <sheetViews>
    <sheetView showGridLines="0" topLeftCell="A13"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2106</v>
      </c>
      <c r="I3" s="49"/>
      <c r="J3" s="49"/>
      <c r="K3" s="49"/>
      <c r="L3" s="49"/>
      <c r="M3" s="49"/>
      <c r="N3" s="49"/>
      <c r="O3" s="49"/>
      <c r="P3" s="49"/>
      <c r="Q3" s="49"/>
      <c r="R3" s="49"/>
      <c r="U3" s="51" t="s">
        <v>922</v>
      </c>
      <c r="V3" s="49"/>
      <c r="X3" s="52" t="s">
        <v>1395</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948</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2107</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2108</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2109</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68</v>
      </c>
      <c r="J24" s="71"/>
      <c r="K24" s="89">
        <v>68</v>
      </c>
      <c r="L24" s="71"/>
      <c r="M24" s="89">
        <v>68</v>
      </c>
      <c r="N24" s="71"/>
      <c r="O24" s="89">
        <v>68</v>
      </c>
      <c r="P24" s="47"/>
      <c r="Q24" s="71"/>
      <c r="R24" s="89">
        <v>68</v>
      </c>
      <c r="S24" s="71"/>
      <c r="T24" s="89">
        <v>68</v>
      </c>
      <c r="U24" s="71"/>
      <c r="V24" s="89">
        <v>68</v>
      </c>
      <c r="W24" s="47"/>
      <c r="X24" s="47"/>
      <c r="Y24" s="47"/>
      <c r="Z24" s="71"/>
      <c r="AA24" s="3">
        <v>68</v>
      </c>
      <c r="AB24" s="72">
        <v>68</v>
      </c>
      <c r="AC24" s="47"/>
      <c r="AD24" s="71"/>
      <c r="AE24" s="4">
        <v>68</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36.799999999999997</v>
      </c>
      <c r="J26" s="71"/>
      <c r="K26" s="89">
        <v>36.9</v>
      </c>
      <c r="L26" s="71"/>
      <c r="M26" s="89">
        <v>37.200000000000003</v>
      </c>
      <c r="N26" s="71"/>
      <c r="O26" s="89">
        <v>37.5</v>
      </c>
      <c r="P26" s="47"/>
      <c r="Q26" s="71"/>
      <c r="R26" s="89">
        <v>37.700000000000003</v>
      </c>
      <c r="S26" s="71"/>
      <c r="T26" s="89">
        <v>25.5</v>
      </c>
      <c r="U26" s="71"/>
      <c r="V26" s="89">
        <v>25.5</v>
      </c>
      <c r="W26" s="47"/>
      <c r="X26" s="47"/>
      <c r="Y26" s="47"/>
      <c r="Z26" s="71"/>
      <c r="AA26" s="3">
        <v>25.5</v>
      </c>
      <c r="AB26" s="72">
        <v>25.7</v>
      </c>
      <c r="AC26" s="47"/>
      <c r="AD26" s="71"/>
      <c r="AE26" s="4">
        <v>25.9</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0.98899999999999999</v>
      </c>
      <c r="J29" s="71"/>
      <c r="K29" s="91">
        <v>0.98899999999999999</v>
      </c>
      <c r="L29" s="71"/>
      <c r="M29" s="91">
        <v>0.98899999999999999</v>
      </c>
      <c r="N29" s="71"/>
      <c r="O29" s="91">
        <v>0.98899999999999999</v>
      </c>
      <c r="P29" s="47"/>
      <c r="Q29" s="71"/>
      <c r="R29" s="91">
        <v>0.98899999999999999</v>
      </c>
      <c r="S29" s="71"/>
      <c r="T29" s="91">
        <v>0.98899999999999999</v>
      </c>
      <c r="U29" s="71"/>
      <c r="V29" s="91">
        <v>0.98899999999999999</v>
      </c>
      <c r="W29" s="47"/>
      <c r="X29" s="47"/>
      <c r="Y29" s="47"/>
      <c r="Z29" s="71"/>
      <c r="AA29" s="7">
        <v>0.98899999999999999</v>
      </c>
      <c r="AB29" s="76">
        <v>0.98899999999999999</v>
      </c>
      <c r="AC29" s="47"/>
      <c r="AD29" s="71"/>
      <c r="AE29" s="8">
        <v>0.98899999999999999</v>
      </c>
    </row>
    <row r="30" spans="4:31" ht="13.15" customHeight="1" x14ac:dyDescent="0.25">
      <c r="E30" s="73" t="s">
        <v>42</v>
      </c>
      <c r="F30" s="47"/>
      <c r="G30" s="47"/>
      <c r="H30" s="74"/>
      <c r="I30" s="89">
        <v>37.4</v>
      </c>
      <c r="J30" s="71"/>
      <c r="K30" s="89">
        <v>37.4</v>
      </c>
      <c r="L30" s="71"/>
      <c r="M30" s="89">
        <v>37.4</v>
      </c>
      <c r="N30" s="71"/>
      <c r="O30" s="89">
        <v>37.4</v>
      </c>
      <c r="P30" s="47"/>
      <c r="Q30" s="71"/>
      <c r="R30" s="89">
        <v>37.4</v>
      </c>
      <c r="S30" s="71"/>
      <c r="T30" s="89">
        <v>37.4</v>
      </c>
      <c r="U30" s="71"/>
      <c r="V30" s="89">
        <v>37.4</v>
      </c>
      <c r="W30" s="47"/>
      <c r="X30" s="47"/>
      <c r="Y30" s="47"/>
      <c r="Z30" s="71"/>
      <c r="AA30" s="3">
        <v>37.4</v>
      </c>
      <c r="AB30" s="72">
        <v>37.4</v>
      </c>
      <c r="AC30" s="47"/>
      <c r="AD30" s="71"/>
      <c r="AE30" s="4">
        <v>37.4</v>
      </c>
    </row>
    <row r="31" spans="4:31" ht="13.15" customHeight="1" x14ac:dyDescent="0.25">
      <c r="E31" s="77" t="s">
        <v>46</v>
      </c>
      <c r="F31" s="47"/>
      <c r="G31" s="47"/>
      <c r="H31" s="74"/>
      <c r="I31" s="92">
        <v>35.4</v>
      </c>
      <c r="J31" s="71"/>
      <c r="K31" s="92">
        <v>35.5</v>
      </c>
      <c r="L31" s="71"/>
      <c r="M31" s="92">
        <v>35.799999999999997</v>
      </c>
      <c r="N31" s="71"/>
      <c r="O31" s="92">
        <v>36</v>
      </c>
      <c r="P31" s="47"/>
      <c r="Q31" s="71"/>
      <c r="R31" s="92">
        <v>36.200000000000003</v>
      </c>
      <c r="S31" s="71"/>
      <c r="T31" s="92">
        <v>24.4</v>
      </c>
      <c r="U31" s="71"/>
      <c r="V31" s="92">
        <v>24.4</v>
      </c>
      <c r="W31" s="47"/>
      <c r="X31" s="47"/>
      <c r="Y31" s="47"/>
      <c r="Z31" s="71"/>
      <c r="AA31" s="9">
        <v>24.4</v>
      </c>
      <c r="AB31" s="78">
        <v>24.7</v>
      </c>
      <c r="AC31" s="47"/>
      <c r="AD31" s="71"/>
      <c r="AE31" s="10">
        <v>24.9</v>
      </c>
    </row>
    <row r="32" spans="4:31" ht="20.25" customHeight="1" x14ac:dyDescent="0.25">
      <c r="E32" s="73" t="s">
        <v>940</v>
      </c>
      <c r="F32" s="47"/>
      <c r="G32" s="47"/>
      <c r="H32" s="74"/>
      <c r="I32" s="90">
        <v>1.8</v>
      </c>
      <c r="J32" s="71"/>
      <c r="K32" s="90">
        <v>1.8</v>
      </c>
      <c r="L32" s="71"/>
      <c r="M32" s="90">
        <v>1.8</v>
      </c>
      <c r="N32" s="71"/>
      <c r="O32" s="90">
        <v>1.8</v>
      </c>
      <c r="P32" s="47"/>
      <c r="Q32" s="71"/>
      <c r="R32" s="90">
        <v>1.8</v>
      </c>
      <c r="S32" s="71"/>
      <c r="T32" s="90">
        <v>1.2</v>
      </c>
      <c r="U32" s="71"/>
      <c r="V32" s="90">
        <v>1.2</v>
      </c>
      <c r="W32" s="47"/>
      <c r="X32" s="47"/>
      <c r="Y32" s="47"/>
      <c r="Z32" s="71"/>
      <c r="AA32" s="5">
        <v>1.2</v>
      </c>
      <c r="AB32" s="75">
        <v>1.2</v>
      </c>
      <c r="AC32" s="47"/>
      <c r="AD32" s="71"/>
      <c r="AE32" s="6">
        <v>1.2</v>
      </c>
    </row>
    <row r="33" spans="5:31" ht="20.25" customHeight="1" x14ac:dyDescent="0.25">
      <c r="E33" s="73" t="s">
        <v>941</v>
      </c>
      <c r="F33" s="47"/>
      <c r="G33" s="47"/>
      <c r="H33" s="74"/>
      <c r="I33" s="90" t="s">
        <v>2110</v>
      </c>
      <c r="J33" s="71"/>
      <c r="K33" s="90" t="s">
        <v>2110</v>
      </c>
      <c r="L33" s="71"/>
      <c r="M33" s="90" t="s">
        <v>2110</v>
      </c>
      <c r="N33" s="71"/>
      <c r="O33" s="90" t="s">
        <v>2110</v>
      </c>
      <c r="P33" s="47"/>
      <c r="Q33" s="71"/>
      <c r="R33" s="90" t="s">
        <v>2110</v>
      </c>
      <c r="S33" s="71"/>
      <c r="T33" s="90" t="s">
        <v>2110</v>
      </c>
      <c r="U33" s="71"/>
      <c r="V33" s="90" t="s">
        <v>2110</v>
      </c>
      <c r="W33" s="47"/>
      <c r="X33" s="47"/>
      <c r="Y33" s="47"/>
      <c r="Z33" s="71"/>
      <c r="AA33" s="5" t="s">
        <v>2110</v>
      </c>
      <c r="AB33" s="75" t="s">
        <v>2110</v>
      </c>
      <c r="AC33" s="47"/>
      <c r="AD33" s="71"/>
      <c r="AE33" s="6" t="s">
        <v>2110</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19.100000000000001</v>
      </c>
      <c r="J37" s="71"/>
      <c r="K37" s="89">
        <v>19.100000000000001</v>
      </c>
      <c r="L37" s="71"/>
      <c r="M37" s="89">
        <v>19.100000000000001</v>
      </c>
      <c r="N37" s="71"/>
      <c r="O37" s="89">
        <v>19.100000000000001</v>
      </c>
      <c r="P37" s="47"/>
      <c r="Q37" s="71"/>
      <c r="R37" s="89">
        <v>19.100000000000001</v>
      </c>
      <c r="S37" s="71"/>
      <c r="T37" s="89">
        <v>19.100000000000001</v>
      </c>
      <c r="U37" s="71"/>
      <c r="V37" s="89">
        <v>19.100000000000001</v>
      </c>
      <c r="W37" s="47"/>
      <c r="X37" s="47"/>
      <c r="Y37" s="47"/>
      <c r="Z37" s="71"/>
      <c r="AA37" s="3">
        <v>19.100000000000001</v>
      </c>
      <c r="AB37" s="72">
        <v>19.100000000000001</v>
      </c>
      <c r="AC37" s="47"/>
      <c r="AD37" s="71"/>
      <c r="AE37" s="4">
        <v>19.100000000000001</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7.9000000953674299</v>
      </c>
      <c r="J39" s="71"/>
      <c r="K39" s="89">
        <v>7.9000000953674299</v>
      </c>
      <c r="L39" s="71"/>
      <c r="M39" s="89">
        <v>7.9000000953674299</v>
      </c>
      <c r="N39" s="71"/>
      <c r="O39" s="89">
        <v>7.9000000953674299</v>
      </c>
      <c r="P39" s="47"/>
      <c r="Q39" s="71"/>
      <c r="R39" s="89">
        <v>7.9000000953674299</v>
      </c>
      <c r="S39" s="71"/>
      <c r="T39" s="89">
        <v>7.9000000953674299</v>
      </c>
      <c r="U39" s="71"/>
      <c r="V39" s="89">
        <v>7.9000000953674299</v>
      </c>
      <c r="W39" s="47"/>
      <c r="X39" s="47"/>
      <c r="Y39" s="47"/>
      <c r="Z39" s="71"/>
      <c r="AA39" s="3">
        <v>7.9000000953674299</v>
      </c>
      <c r="AB39" s="72">
        <v>7.9000000953674299</v>
      </c>
      <c r="AC39" s="47"/>
      <c r="AD39" s="71"/>
      <c r="AE39" s="4">
        <v>7.9000000953674299</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GX8pA5guBdB76wVr+I1GzOqSaVvUBMJYgUVqclP3WMzicNhTAqya8hLhq+xr5NxaQCdrCnDCLW33/DbCSGffTw==" saltValue="S+uQIuiCEqfyrNdhyxi4FQ=="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8151161F-A1FB-473A-B7C7-089631C69F3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T095 - Millchester BSP (132/66kV)</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2111</v>
      </c>
      <c r="I3" s="49"/>
      <c r="J3" s="49"/>
      <c r="K3" s="49"/>
      <c r="L3" s="49"/>
      <c r="M3" s="49"/>
      <c r="N3" s="49"/>
      <c r="O3" s="49"/>
      <c r="P3" s="49"/>
      <c r="Q3" s="49"/>
      <c r="R3" s="49"/>
      <c r="U3" s="51" t="s">
        <v>922</v>
      </c>
      <c r="V3" s="49"/>
      <c r="X3" s="52" t="s">
        <v>1546</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2112</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2113</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239</v>
      </c>
      <c r="J24" s="71"/>
      <c r="K24" s="89">
        <v>239</v>
      </c>
      <c r="L24" s="71"/>
      <c r="M24" s="89">
        <v>239</v>
      </c>
      <c r="N24" s="71"/>
      <c r="O24" s="89">
        <v>239</v>
      </c>
      <c r="P24" s="47"/>
      <c r="Q24" s="71"/>
      <c r="R24" s="89">
        <v>239</v>
      </c>
      <c r="S24" s="71"/>
      <c r="T24" s="89">
        <v>286.2</v>
      </c>
      <c r="U24" s="71"/>
      <c r="V24" s="89">
        <v>286.2</v>
      </c>
      <c r="W24" s="47"/>
      <c r="X24" s="47"/>
      <c r="Y24" s="47"/>
      <c r="Z24" s="71"/>
      <c r="AA24" s="3">
        <v>286.2</v>
      </c>
      <c r="AB24" s="72">
        <v>286.2</v>
      </c>
      <c r="AC24" s="47"/>
      <c r="AD24" s="71"/>
      <c r="AE24" s="4">
        <v>286.2</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81</v>
      </c>
      <c r="J26" s="71"/>
      <c r="K26" s="89">
        <v>81.400000000000006</v>
      </c>
      <c r="L26" s="71"/>
      <c r="M26" s="89">
        <v>82.3</v>
      </c>
      <c r="N26" s="71"/>
      <c r="O26" s="89">
        <v>83</v>
      </c>
      <c r="P26" s="47"/>
      <c r="Q26" s="71"/>
      <c r="R26" s="89">
        <v>84.1</v>
      </c>
      <c r="S26" s="71"/>
      <c r="T26" s="89">
        <v>105.7</v>
      </c>
      <c r="U26" s="71"/>
      <c r="V26" s="89">
        <v>105.6</v>
      </c>
      <c r="W26" s="47"/>
      <c r="X26" s="47"/>
      <c r="Y26" s="47"/>
      <c r="Z26" s="71"/>
      <c r="AA26" s="3">
        <v>105.7</v>
      </c>
      <c r="AB26" s="72">
        <v>107</v>
      </c>
      <c r="AC26" s="47"/>
      <c r="AD26" s="71"/>
      <c r="AE26" s="4">
        <v>108</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0.97899999999999998</v>
      </c>
      <c r="J29" s="71"/>
      <c r="K29" s="91">
        <v>0.97899999999999998</v>
      </c>
      <c r="L29" s="71"/>
      <c r="M29" s="91">
        <v>0.97899999999999998</v>
      </c>
      <c r="N29" s="71"/>
      <c r="O29" s="91">
        <v>0.97899999999999998</v>
      </c>
      <c r="P29" s="47"/>
      <c r="Q29" s="71"/>
      <c r="R29" s="91">
        <v>0.97899999999999998</v>
      </c>
      <c r="S29" s="71"/>
      <c r="T29" s="91">
        <v>1</v>
      </c>
      <c r="U29" s="71"/>
      <c r="V29" s="91">
        <v>1</v>
      </c>
      <c r="W29" s="47"/>
      <c r="X29" s="47"/>
      <c r="Y29" s="47"/>
      <c r="Z29" s="71"/>
      <c r="AA29" s="7">
        <v>1</v>
      </c>
      <c r="AB29" s="76">
        <v>1</v>
      </c>
      <c r="AC29" s="47"/>
      <c r="AD29" s="71"/>
      <c r="AE29" s="8">
        <v>1</v>
      </c>
    </row>
    <row r="30" spans="4:31" ht="13.15" customHeight="1" x14ac:dyDescent="0.25">
      <c r="E30" s="73" t="s">
        <v>42</v>
      </c>
      <c r="F30" s="47"/>
      <c r="G30" s="47"/>
      <c r="H30" s="74"/>
      <c r="I30" s="89">
        <v>132.30000000000001</v>
      </c>
      <c r="J30" s="71"/>
      <c r="K30" s="89">
        <v>132.30000000000001</v>
      </c>
      <c r="L30" s="71"/>
      <c r="M30" s="89">
        <v>132.30000000000001</v>
      </c>
      <c r="N30" s="71"/>
      <c r="O30" s="89">
        <v>132.30000000000001</v>
      </c>
      <c r="P30" s="47"/>
      <c r="Q30" s="71"/>
      <c r="R30" s="89">
        <v>132.30000000000001</v>
      </c>
      <c r="S30" s="71"/>
      <c r="T30" s="89">
        <v>157.1</v>
      </c>
      <c r="U30" s="71"/>
      <c r="V30" s="89">
        <v>157.1</v>
      </c>
      <c r="W30" s="47"/>
      <c r="X30" s="47"/>
      <c r="Y30" s="47"/>
      <c r="Z30" s="71"/>
      <c r="AA30" s="3">
        <v>157.1</v>
      </c>
      <c r="AB30" s="72">
        <v>157.1</v>
      </c>
      <c r="AC30" s="47"/>
      <c r="AD30" s="71"/>
      <c r="AE30" s="4">
        <v>157.1</v>
      </c>
    </row>
    <row r="31" spans="4:31" ht="13.15" customHeight="1" x14ac:dyDescent="0.25">
      <c r="E31" s="77" t="s">
        <v>46</v>
      </c>
      <c r="F31" s="47"/>
      <c r="G31" s="47"/>
      <c r="H31" s="74"/>
      <c r="I31" s="92">
        <v>75.5</v>
      </c>
      <c r="J31" s="71"/>
      <c r="K31" s="92">
        <v>75.8</v>
      </c>
      <c r="L31" s="71"/>
      <c r="M31" s="92">
        <v>76.599999999999994</v>
      </c>
      <c r="N31" s="71"/>
      <c r="O31" s="92">
        <v>77.3</v>
      </c>
      <c r="P31" s="47"/>
      <c r="Q31" s="71"/>
      <c r="R31" s="92">
        <v>78.3</v>
      </c>
      <c r="S31" s="71"/>
      <c r="T31" s="92">
        <v>98.9</v>
      </c>
      <c r="U31" s="71"/>
      <c r="V31" s="92">
        <v>98.8</v>
      </c>
      <c r="W31" s="47"/>
      <c r="X31" s="47"/>
      <c r="Y31" s="47"/>
      <c r="Z31" s="71"/>
      <c r="AA31" s="9">
        <v>98.9</v>
      </c>
      <c r="AB31" s="78">
        <v>100.1</v>
      </c>
      <c r="AC31" s="47"/>
      <c r="AD31" s="71"/>
      <c r="AE31" s="10">
        <v>101</v>
      </c>
    </row>
    <row r="32" spans="4:31" ht="20.25" customHeight="1" x14ac:dyDescent="0.25">
      <c r="E32" s="73" t="s">
        <v>940</v>
      </c>
      <c r="F32" s="47"/>
      <c r="G32" s="47"/>
      <c r="H32" s="74"/>
      <c r="I32" s="90">
        <v>3.8</v>
      </c>
      <c r="J32" s="71"/>
      <c r="K32" s="90">
        <v>3.8</v>
      </c>
      <c r="L32" s="71"/>
      <c r="M32" s="90">
        <v>3.8</v>
      </c>
      <c r="N32" s="71"/>
      <c r="O32" s="90">
        <v>3.9</v>
      </c>
      <c r="P32" s="47"/>
      <c r="Q32" s="71"/>
      <c r="R32" s="90">
        <v>3.9</v>
      </c>
      <c r="S32" s="71"/>
      <c r="T32" s="90">
        <v>4.9000000000000004</v>
      </c>
      <c r="U32" s="71"/>
      <c r="V32" s="90">
        <v>4.9000000000000004</v>
      </c>
      <c r="W32" s="47"/>
      <c r="X32" s="47"/>
      <c r="Y32" s="47"/>
      <c r="Z32" s="71"/>
      <c r="AA32" s="5">
        <v>4.9000000000000004</v>
      </c>
      <c r="AB32" s="75">
        <v>5</v>
      </c>
      <c r="AC32" s="47"/>
      <c r="AD32" s="71"/>
      <c r="AE32" s="6">
        <v>5.0999999999999996</v>
      </c>
    </row>
    <row r="33" spans="5:31" ht="20.25" customHeight="1" x14ac:dyDescent="0.25">
      <c r="E33" s="73" t="s">
        <v>941</v>
      </c>
      <c r="F33" s="47"/>
      <c r="G33" s="47"/>
      <c r="H33" s="74"/>
      <c r="I33" s="90" t="s">
        <v>994</v>
      </c>
      <c r="J33" s="71"/>
      <c r="K33" s="90" t="s">
        <v>994</v>
      </c>
      <c r="L33" s="71"/>
      <c r="M33" s="90" t="s">
        <v>994</v>
      </c>
      <c r="N33" s="71"/>
      <c r="O33" s="90" t="s">
        <v>994</v>
      </c>
      <c r="P33" s="47"/>
      <c r="Q33" s="71"/>
      <c r="R33" s="90" t="s">
        <v>994</v>
      </c>
      <c r="S33" s="71"/>
      <c r="T33" s="90" t="s">
        <v>994</v>
      </c>
      <c r="U33" s="71"/>
      <c r="V33" s="90" t="s">
        <v>994</v>
      </c>
      <c r="W33" s="47"/>
      <c r="X33" s="47"/>
      <c r="Y33" s="47"/>
      <c r="Z33" s="71"/>
      <c r="AA33" s="5" t="s">
        <v>994</v>
      </c>
      <c r="AB33" s="75" t="s">
        <v>994</v>
      </c>
      <c r="AC33" s="47"/>
      <c r="AD33" s="71"/>
      <c r="AE33" s="6" t="s">
        <v>994</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AGMsy2I3x0r+hokWZAwEbO7n8IU1OHIUoIs9446mme/c8FA+S4/sYhz6anxPaNv3TkO5lJTmG3Mf0JpGq5zvvQ==" saltValue="vkzsZr9hMbjyv3oMzR6jtQ=="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332E4F2B-CEA7-4CEA-BD61-00B52645CB7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T116 - Torrington BSP (110/33kV)</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2114</v>
      </c>
      <c r="I3" s="49"/>
      <c r="J3" s="49"/>
      <c r="K3" s="49"/>
      <c r="L3" s="49"/>
      <c r="M3" s="49"/>
      <c r="N3" s="49"/>
      <c r="O3" s="49"/>
      <c r="P3" s="49"/>
      <c r="Q3" s="49"/>
      <c r="R3" s="49"/>
      <c r="U3" s="51" t="s">
        <v>922</v>
      </c>
      <c r="V3" s="49"/>
      <c r="X3" s="52" t="s">
        <v>2115</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1427</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2116</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151.19999999999999</v>
      </c>
      <c r="J24" s="71"/>
      <c r="K24" s="89">
        <v>151.19999999999999</v>
      </c>
      <c r="L24" s="71"/>
      <c r="M24" s="89">
        <v>151.19999999999999</v>
      </c>
      <c r="N24" s="71"/>
      <c r="O24" s="89">
        <v>151.19999999999999</v>
      </c>
      <c r="P24" s="47"/>
      <c r="Q24" s="71"/>
      <c r="R24" s="89">
        <v>151.19999999999999</v>
      </c>
      <c r="S24" s="71"/>
      <c r="T24" s="89">
        <v>162</v>
      </c>
      <c r="U24" s="71"/>
      <c r="V24" s="89">
        <v>162</v>
      </c>
      <c r="W24" s="47"/>
      <c r="X24" s="47"/>
      <c r="Y24" s="47"/>
      <c r="Z24" s="71"/>
      <c r="AA24" s="3">
        <v>162</v>
      </c>
      <c r="AB24" s="72">
        <v>162</v>
      </c>
      <c r="AC24" s="47"/>
      <c r="AD24" s="71"/>
      <c r="AE24" s="4">
        <v>162</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47.5</v>
      </c>
      <c r="J26" s="71"/>
      <c r="K26" s="89">
        <v>47.8</v>
      </c>
      <c r="L26" s="71"/>
      <c r="M26" s="89">
        <v>48.3</v>
      </c>
      <c r="N26" s="71"/>
      <c r="O26" s="89">
        <v>48.7</v>
      </c>
      <c r="P26" s="47"/>
      <c r="Q26" s="71"/>
      <c r="R26" s="89">
        <v>49</v>
      </c>
      <c r="S26" s="71"/>
      <c r="T26" s="89">
        <v>45.6</v>
      </c>
      <c r="U26" s="71"/>
      <c r="V26" s="89">
        <v>45.6</v>
      </c>
      <c r="W26" s="47"/>
      <c r="X26" s="47"/>
      <c r="Y26" s="47"/>
      <c r="Z26" s="71"/>
      <c r="AA26" s="3">
        <v>45.8</v>
      </c>
      <c r="AB26" s="72">
        <v>46.3</v>
      </c>
      <c r="AC26" s="47"/>
      <c r="AD26" s="71"/>
      <c r="AE26" s="4">
        <v>46.8</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0.93400000000000005</v>
      </c>
      <c r="J29" s="71"/>
      <c r="K29" s="91">
        <v>0.93400000000000005</v>
      </c>
      <c r="L29" s="71"/>
      <c r="M29" s="91">
        <v>0.93400000000000005</v>
      </c>
      <c r="N29" s="71"/>
      <c r="O29" s="91">
        <v>0.93400000000000005</v>
      </c>
      <c r="P29" s="47"/>
      <c r="Q29" s="71"/>
      <c r="R29" s="91">
        <v>0.93400000000000005</v>
      </c>
      <c r="S29" s="71"/>
      <c r="T29" s="91">
        <v>0.93500000000000005</v>
      </c>
      <c r="U29" s="71"/>
      <c r="V29" s="91">
        <v>0.93500000000000005</v>
      </c>
      <c r="W29" s="47"/>
      <c r="X29" s="47"/>
      <c r="Y29" s="47"/>
      <c r="Z29" s="71"/>
      <c r="AA29" s="7">
        <v>0.93500000000000005</v>
      </c>
      <c r="AB29" s="76">
        <v>0.93500000000000005</v>
      </c>
      <c r="AC29" s="47"/>
      <c r="AD29" s="71"/>
      <c r="AE29" s="8">
        <v>0.93500000000000005</v>
      </c>
    </row>
    <row r="30" spans="4:31" ht="13.15" customHeight="1" x14ac:dyDescent="0.25">
      <c r="E30" s="73" t="s">
        <v>42</v>
      </c>
      <c r="F30" s="47"/>
      <c r="G30" s="47"/>
      <c r="H30" s="74"/>
      <c r="I30" s="89">
        <v>90.9</v>
      </c>
      <c r="J30" s="71"/>
      <c r="K30" s="89">
        <v>90.9</v>
      </c>
      <c r="L30" s="71"/>
      <c r="M30" s="89">
        <v>90.9</v>
      </c>
      <c r="N30" s="71"/>
      <c r="O30" s="89">
        <v>90.9</v>
      </c>
      <c r="P30" s="47"/>
      <c r="Q30" s="71"/>
      <c r="R30" s="89">
        <v>90.9</v>
      </c>
      <c r="S30" s="71"/>
      <c r="T30" s="89">
        <v>95.7</v>
      </c>
      <c r="U30" s="71"/>
      <c r="V30" s="89">
        <v>95.7</v>
      </c>
      <c r="W30" s="47"/>
      <c r="X30" s="47"/>
      <c r="Y30" s="47"/>
      <c r="Z30" s="71"/>
      <c r="AA30" s="3">
        <v>95.7</v>
      </c>
      <c r="AB30" s="72">
        <v>95.7</v>
      </c>
      <c r="AC30" s="47"/>
      <c r="AD30" s="71"/>
      <c r="AE30" s="4">
        <v>95.7</v>
      </c>
    </row>
    <row r="31" spans="4:31" ht="13.15" customHeight="1" x14ac:dyDescent="0.25">
      <c r="E31" s="77" t="s">
        <v>46</v>
      </c>
      <c r="F31" s="47"/>
      <c r="G31" s="47"/>
      <c r="H31" s="74"/>
      <c r="I31" s="92">
        <v>46.6</v>
      </c>
      <c r="J31" s="71"/>
      <c r="K31" s="92">
        <v>46.8</v>
      </c>
      <c r="L31" s="71"/>
      <c r="M31" s="92">
        <v>47.4</v>
      </c>
      <c r="N31" s="71"/>
      <c r="O31" s="92">
        <v>47.8</v>
      </c>
      <c r="P31" s="47"/>
      <c r="Q31" s="71"/>
      <c r="R31" s="92">
        <v>48.1</v>
      </c>
      <c r="S31" s="71"/>
      <c r="T31" s="92">
        <v>44.4</v>
      </c>
      <c r="U31" s="71"/>
      <c r="V31" s="92">
        <v>44.4</v>
      </c>
      <c r="W31" s="47"/>
      <c r="X31" s="47"/>
      <c r="Y31" s="47"/>
      <c r="Z31" s="71"/>
      <c r="AA31" s="9">
        <v>44.6</v>
      </c>
      <c r="AB31" s="78">
        <v>45.2</v>
      </c>
      <c r="AC31" s="47"/>
      <c r="AD31" s="71"/>
      <c r="AE31" s="10">
        <v>45.6</v>
      </c>
    </row>
    <row r="32" spans="4:31" ht="20.25" customHeight="1" x14ac:dyDescent="0.25">
      <c r="E32" s="73" t="s">
        <v>940</v>
      </c>
      <c r="F32" s="47"/>
      <c r="G32" s="47"/>
      <c r="H32" s="74"/>
      <c r="I32" s="90">
        <v>2.2999999999999998</v>
      </c>
      <c r="J32" s="71"/>
      <c r="K32" s="90">
        <v>2.2999999999999998</v>
      </c>
      <c r="L32" s="71"/>
      <c r="M32" s="90">
        <v>2.4</v>
      </c>
      <c r="N32" s="71"/>
      <c r="O32" s="90">
        <v>2.4</v>
      </c>
      <c r="P32" s="47"/>
      <c r="Q32" s="71"/>
      <c r="R32" s="90">
        <v>2.4</v>
      </c>
      <c r="S32" s="71"/>
      <c r="T32" s="90">
        <v>2.2000000000000002</v>
      </c>
      <c r="U32" s="71"/>
      <c r="V32" s="90">
        <v>2.2000000000000002</v>
      </c>
      <c r="W32" s="47"/>
      <c r="X32" s="47"/>
      <c r="Y32" s="47"/>
      <c r="Z32" s="71"/>
      <c r="AA32" s="5">
        <v>2.2000000000000002</v>
      </c>
      <c r="AB32" s="75">
        <v>2.2999999999999998</v>
      </c>
      <c r="AC32" s="47"/>
      <c r="AD32" s="71"/>
      <c r="AE32" s="6">
        <v>2.2999999999999998</v>
      </c>
    </row>
    <row r="33" spans="5:31" ht="20.25" customHeight="1" x14ac:dyDescent="0.25">
      <c r="E33" s="73" t="s">
        <v>941</v>
      </c>
      <c r="F33" s="47"/>
      <c r="G33" s="47"/>
      <c r="H33" s="74"/>
      <c r="I33" s="90" t="s">
        <v>1270</v>
      </c>
      <c r="J33" s="71"/>
      <c r="K33" s="90" t="s">
        <v>1270</v>
      </c>
      <c r="L33" s="71"/>
      <c r="M33" s="90" t="s">
        <v>1270</v>
      </c>
      <c r="N33" s="71"/>
      <c r="O33" s="90" t="s">
        <v>1270</v>
      </c>
      <c r="P33" s="47"/>
      <c r="Q33" s="71"/>
      <c r="R33" s="90" t="s">
        <v>1270</v>
      </c>
      <c r="S33" s="71"/>
      <c r="T33" s="90" t="s">
        <v>1270</v>
      </c>
      <c r="U33" s="71"/>
      <c r="V33" s="90" t="s">
        <v>1270</v>
      </c>
      <c r="W33" s="47"/>
      <c r="X33" s="47"/>
      <c r="Y33" s="47"/>
      <c r="Z33" s="71"/>
      <c r="AA33" s="5" t="s">
        <v>1270</v>
      </c>
      <c r="AB33" s="75" t="s">
        <v>1270</v>
      </c>
      <c r="AC33" s="47"/>
      <c r="AD33" s="71"/>
      <c r="AE33" s="6" t="s">
        <v>1270</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iszMFZidK5fwPXmDyqCvl/o6ngFh2s6wQENj8PPE/WoCtbZBCXkz5aGJcNgrw1Kx1VvOMt5c1UqcWBLkiED/LQ==" saltValue="gkOzy5CWWeSvFZymmw2dD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B498E78F-1544-4CB0-A912-9448C780ACC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T130 - Boat Creek BSP (132/66kV)</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dimension ref="B1:AI49"/>
  <sheetViews>
    <sheetView showGridLines="0" topLeftCell="A7"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2117</v>
      </c>
      <c r="I3" s="49"/>
      <c r="J3" s="49"/>
      <c r="K3" s="49"/>
      <c r="L3" s="49"/>
      <c r="M3" s="49"/>
      <c r="N3" s="49"/>
      <c r="O3" s="49"/>
      <c r="P3" s="49"/>
      <c r="Q3" s="49"/>
      <c r="R3" s="49"/>
      <c r="U3" s="51" t="s">
        <v>922</v>
      </c>
      <c r="V3" s="49"/>
      <c r="X3" s="52" t="s">
        <v>2118</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2119</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2120</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71.3</v>
      </c>
      <c r="J24" s="71"/>
      <c r="K24" s="89">
        <v>71.3</v>
      </c>
      <c r="L24" s="71"/>
      <c r="M24" s="89">
        <v>71.3</v>
      </c>
      <c r="N24" s="71"/>
      <c r="O24" s="89">
        <v>71.3</v>
      </c>
      <c r="P24" s="47"/>
      <c r="Q24" s="71"/>
      <c r="R24" s="89">
        <v>71.3</v>
      </c>
      <c r="S24" s="71"/>
      <c r="T24" s="89">
        <v>80.099999999999994</v>
      </c>
      <c r="U24" s="71"/>
      <c r="V24" s="89">
        <v>80.099999999999994</v>
      </c>
      <c r="W24" s="47"/>
      <c r="X24" s="47"/>
      <c r="Y24" s="47"/>
      <c r="Z24" s="71"/>
      <c r="AA24" s="3">
        <v>80.099999999999994</v>
      </c>
      <c r="AB24" s="72">
        <v>80.099999999999994</v>
      </c>
      <c r="AC24" s="47"/>
      <c r="AD24" s="71"/>
      <c r="AE24" s="4">
        <v>80.099999999999994</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25.7</v>
      </c>
      <c r="J26" s="71"/>
      <c r="K26" s="89">
        <v>25.8</v>
      </c>
      <c r="L26" s="71"/>
      <c r="M26" s="89">
        <v>26.1</v>
      </c>
      <c r="N26" s="71"/>
      <c r="O26" s="89">
        <v>26.4</v>
      </c>
      <c r="P26" s="47"/>
      <c r="Q26" s="71"/>
      <c r="R26" s="89">
        <v>26.5</v>
      </c>
      <c r="S26" s="71"/>
      <c r="T26" s="89">
        <v>19.399999999999999</v>
      </c>
      <c r="U26" s="71"/>
      <c r="V26" s="89">
        <v>19.399999999999999</v>
      </c>
      <c r="W26" s="47"/>
      <c r="X26" s="47"/>
      <c r="Y26" s="47"/>
      <c r="Z26" s="71"/>
      <c r="AA26" s="3">
        <v>19.5</v>
      </c>
      <c r="AB26" s="72">
        <v>19.7</v>
      </c>
      <c r="AC26" s="47"/>
      <c r="AD26" s="71"/>
      <c r="AE26" s="4">
        <v>19.899999999999999</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0.998</v>
      </c>
      <c r="J29" s="71"/>
      <c r="K29" s="91">
        <v>0.998</v>
      </c>
      <c r="L29" s="71"/>
      <c r="M29" s="91">
        <v>0.998</v>
      </c>
      <c r="N29" s="71"/>
      <c r="O29" s="91">
        <v>0.998</v>
      </c>
      <c r="P29" s="47"/>
      <c r="Q29" s="71"/>
      <c r="R29" s="91">
        <v>0.998</v>
      </c>
      <c r="S29" s="71"/>
      <c r="T29" s="91">
        <v>0.995</v>
      </c>
      <c r="U29" s="71"/>
      <c r="V29" s="91">
        <v>0.995</v>
      </c>
      <c r="W29" s="47"/>
      <c r="X29" s="47"/>
      <c r="Y29" s="47"/>
      <c r="Z29" s="71"/>
      <c r="AA29" s="7">
        <v>0.995</v>
      </c>
      <c r="AB29" s="76">
        <v>0.995</v>
      </c>
      <c r="AC29" s="47"/>
      <c r="AD29" s="71"/>
      <c r="AE29" s="8">
        <v>0.995</v>
      </c>
    </row>
    <row r="30" spans="4:31" ht="13.15" customHeight="1" x14ac:dyDescent="0.25">
      <c r="E30" s="73" t="s">
        <v>42</v>
      </c>
      <c r="F30" s="47"/>
      <c r="G30" s="47"/>
      <c r="H30" s="74"/>
      <c r="I30" s="89">
        <v>0</v>
      </c>
      <c r="J30" s="71"/>
      <c r="K30" s="89">
        <v>0</v>
      </c>
      <c r="L30" s="71"/>
      <c r="M30" s="89">
        <v>0</v>
      </c>
      <c r="N30" s="71"/>
      <c r="O30" s="89">
        <v>0</v>
      </c>
      <c r="P30" s="47"/>
      <c r="Q30" s="71"/>
      <c r="R30" s="89">
        <v>0</v>
      </c>
      <c r="S30" s="71"/>
      <c r="T30" s="89">
        <v>0</v>
      </c>
      <c r="U30" s="71"/>
      <c r="V30" s="89">
        <v>0</v>
      </c>
      <c r="W30" s="47"/>
      <c r="X30" s="47"/>
      <c r="Y30" s="47"/>
      <c r="Z30" s="71"/>
      <c r="AA30" s="3">
        <v>0</v>
      </c>
      <c r="AB30" s="72">
        <v>0</v>
      </c>
      <c r="AC30" s="47"/>
      <c r="AD30" s="71"/>
      <c r="AE30" s="4">
        <v>0</v>
      </c>
    </row>
    <row r="31" spans="4:31" ht="13.15" customHeight="1" x14ac:dyDescent="0.25">
      <c r="E31" s="77" t="s">
        <v>46</v>
      </c>
      <c r="F31" s="47"/>
      <c r="G31" s="47"/>
      <c r="H31" s="74"/>
      <c r="I31" s="92">
        <v>21.9</v>
      </c>
      <c r="J31" s="71"/>
      <c r="K31" s="92">
        <v>22</v>
      </c>
      <c r="L31" s="71"/>
      <c r="M31" s="92">
        <v>22.3</v>
      </c>
      <c r="N31" s="71"/>
      <c r="O31" s="92">
        <v>22.5</v>
      </c>
      <c r="P31" s="47"/>
      <c r="Q31" s="71"/>
      <c r="R31" s="92">
        <v>22.6</v>
      </c>
      <c r="S31" s="71"/>
      <c r="T31" s="92">
        <v>18.100000000000001</v>
      </c>
      <c r="U31" s="71"/>
      <c r="V31" s="92">
        <v>18.100000000000001</v>
      </c>
      <c r="W31" s="47"/>
      <c r="X31" s="47"/>
      <c r="Y31" s="47"/>
      <c r="Z31" s="71"/>
      <c r="AA31" s="9">
        <v>18.2</v>
      </c>
      <c r="AB31" s="78">
        <v>18.399999999999999</v>
      </c>
      <c r="AC31" s="47"/>
      <c r="AD31" s="71"/>
      <c r="AE31" s="10">
        <v>18.600000000000001</v>
      </c>
    </row>
    <row r="32" spans="4:31" ht="20.25" customHeight="1" x14ac:dyDescent="0.25">
      <c r="E32" s="73" t="s">
        <v>940</v>
      </c>
      <c r="F32" s="47"/>
      <c r="G32" s="47"/>
      <c r="H32" s="74"/>
      <c r="I32" s="90">
        <v>1.1000000000000001</v>
      </c>
      <c r="J32" s="71"/>
      <c r="K32" s="90">
        <v>1.1000000000000001</v>
      </c>
      <c r="L32" s="71"/>
      <c r="M32" s="90">
        <v>1.1000000000000001</v>
      </c>
      <c r="N32" s="71"/>
      <c r="O32" s="90">
        <v>1.1000000000000001</v>
      </c>
      <c r="P32" s="47"/>
      <c r="Q32" s="71"/>
      <c r="R32" s="90">
        <v>1.1000000000000001</v>
      </c>
      <c r="S32" s="71"/>
      <c r="T32" s="90">
        <v>0.9</v>
      </c>
      <c r="U32" s="71"/>
      <c r="V32" s="90">
        <v>0.9</v>
      </c>
      <c r="W32" s="47"/>
      <c r="X32" s="47"/>
      <c r="Y32" s="47"/>
      <c r="Z32" s="71"/>
      <c r="AA32" s="5">
        <v>0.9</v>
      </c>
      <c r="AB32" s="75">
        <v>0.9</v>
      </c>
      <c r="AC32" s="47"/>
      <c r="AD32" s="71"/>
      <c r="AE32" s="6">
        <v>0.9</v>
      </c>
    </row>
    <row r="33" spans="5:31" ht="20.25" customHeight="1" x14ac:dyDescent="0.25">
      <c r="E33" s="73" t="s">
        <v>941</v>
      </c>
      <c r="F33" s="47"/>
      <c r="G33" s="47"/>
      <c r="H33" s="74"/>
      <c r="I33" s="90" t="s">
        <v>1094</v>
      </c>
      <c r="J33" s="71"/>
      <c r="K33" s="90" t="s">
        <v>1094</v>
      </c>
      <c r="L33" s="71"/>
      <c r="M33" s="90" t="s">
        <v>1094</v>
      </c>
      <c r="N33" s="71"/>
      <c r="O33" s="90" t="s">
        <v>1094</v>
      </c>
      <c r="P33" s="47"/>
      <c r="Q33" s="71"/>
      <c r="R33" s="90" t="s">
        <v>1094</v>
      </c>
      <c r="S33" s="71"/>
      <c r="T33" s="90" t="s">
        <v>1094</v>
      </c>
      <c r="U33" s="71"/>
      <c r="V33" s="90" t="s">
        <v>1094</v>
      </c>
      <c r="W33" s="47"/>
      <c r="X33" s="47"/>
      <c r="Y33" s="47"/>
      <c r="Z33" s="71"/>
      <c r="AA33" s="5" t="s">
        <v>1094</v>
      </c>
      <c r="AB33" s="75" t="s">
        <v>1094</v>
      </c>
      <c r="AC33" s="47"/>
      <c r="AD33" s="71"/>
      <c r="AE33" s="6" t="s">
        <v>1094</v>
      </c>
    </row>
    <row r="34" spans="5:31" ht="13.15" customHeight="1" x14ac:dyDescent="0.25">
      <c r="E34" s="73" t="s">
        <v>58</v>
      </c>
      <c r="F34" s="47"/>
      <c r="G34" s="47"/>
      <c r="H34" s="74"/>
      <c r="I34" s="89">
        <v>21.9</v>
      </c>
      <c r="J34" s="71"/>
      <c r="K34" s="89">
        <v>22</v>
      </c>
      <c r="L34" s="71"/>
      <c r="M34" s="89">
        <v>22.3</v>
      </c>
      <c r="N34" s="71"/>
      <c r="O34" s="89">
        <v>22.5</v>
      </c>
      <c r="P34" s="47"/>
      <c r="Q34" s="71"/>
      <c r="R34" s="89">
        <v>22.6</v>
      </c>
      <c r="S34" s="71"/>
      <c r="T34" s="89">
        <v>18.100000000000001</v>
      </c>
      <c r="U34" s="71"/>
      <c r="V34" s="89">
        <v>18.100000000000001</v>
      </c>
      <c r="W34" s="47"/>
      <c r="X34" s="47"/>
      <c r="Y34" s="47"/>
      <c r="Z34" s="71"/>
      <c r="AA34" s="3">
        <v>18.2</v>
      </c>
      <c r="AB34" s="72">
        <v>18.399999999999999</v>
      </c>
      <c r="AC34" s="47"/>
      <c r="AD34" s="71"/>
      <c r="AE34" s="4">
        <v>18.600000000000001</v>
      </c>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30</v>
      </c>
      <c r="J36" s="71"/>
      <c r="K36" s="89">
        <v>30</v>
      </c>
      <c r="L36" s="71"/>
      <c r="M36" s="89">
        <v>30</v>
      </c>
      <c r="N36" s="71"/>
      <c r="O36" s="89">
        <v>30</v>
      </c>
      <c r="P36" s="47"/>
      <c r="Q36" s="71"/>
      <c r="R36" s="89">
        <v>30</v>
      </c>
      <c r="S36" s="71"/>
      <c r="T36" s="89">
        <v>30</v>
      </c>
      <c r="U36" s="71"/>
      <c r="V36" s="89">
        <v>30</v>
      </c>
      <c r="W36" s="47"/>
      <c r="X36" s="47"/>
      <c r="Y36" s="47"/>
      <c r="Z36" s="71"/>
      <c r="AA36" s="3">
        <v>30</v>
      </c>
      <c r="AB36" s="72">
        <v>30</v>
      </c>
      <c r="AC36" s="47"/>
      <c r="AD36" s="71"/>
      <c r="AE36" s="4">
        <v>30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qXi6FXdJcWs08F75IFOe71kwntRTqbjQJA5DGOTU2SPCX7A83kQFQcBvQZIoKAIkrJGxT7XH9TYC7MzFh9zPA==" saltValue="8vDq95gA7si9nxHtkhNDtw=="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FB327D91-BD80-437D-A94E-96AF33B41A2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T156 - Waggamba BSP (132/66kV)</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2121</v>
      </c>
      <c r="I3" s="49"/>
      <c r="J3" s="49"/>
      <c r="K3" s="49"/>
      <c r="L3" s="49"/>
      <c r="M3" s="49"/>
      <c r="N3" s="49"/>
      <c r="O3" s="49"/>
      <c r="P3" s="49"/>
      <c r="Q3" s="49"/>
      <c r="R3" s="49"/>
      <c r="U3" s="51" t="s">
        <v>922</v>
      </c>
      <c r="V3" s="49"/>
      <c r="X3" s="52" t="s">
        <v>1257</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976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2122</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2123</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2124</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49.8</v>
      </c>
      <c r="J24" s="71"/>
      <c r="K24" s="89">
        <v>49.8</v>
      </c>
      <c r="L24" s="71"/>
      <c r="M24" s="89">
        <v>49.8</v>
      </c>
      <c r="N24" s="71"/>
      <c r="O24" s="89">
        <v>49.8</v>
      </c>
      <c r="P24" s="47"/>
      <c r="Q24" s="71"/>
      <c r="R24" s="89">
        <v>49.8</v>
      </c>
      <c r="S24" s="71"/>
      <c r="T24" s="89">
        <v>55.8</v>
      </c>
      <c r="U24" s="71"/>
      <c r="V24" s="89">
        <v>55.8</v>
      </c>
      <c r="W24" s="47"/>
      <c r="X24" s="47"/>
      <c r="Y24" s="47"/>
      <c r="Z24" s="71"/>
      <c r="AA24" s="3">
        <v>55.8</v>
      </c>
      <c r="AB24" s="72">
        <v>55.8</v>
      </c>
      <c r="AC24" s="47"/>
      <c r="AD24" s="71"/>
      <c r="AE24" s="4">
        <v>55.8</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6.2</v>
      </c>
      <c r="J26" s="71"/>
      <c r="K26" s="89">
        <v>6.2</v>
      </c>
      <c r="L26" s="71"/>
      <c r="M26" s="89">
        <v>6.3</v>
      </c>
      <c r="N26" s="71"/>
      <c r="O26" s="89">
        <v>6.3</v>
      </c>
      <c r="P26" s="47"/>
      <c r="Q26" s="71"/>
      <c r="R26" s="89">
        <v>6.4</v>
      </c>
      <c r="S26" s="71"/>
      <c r="T26" s="89">
        <v>5.0999999999999996</v>
      </c>
      <c r="U26" s="71"/>
      <c r="V26" s="89">
        <v>5.0999999999999996</v>
      </c>
      <c r="W26" s="47"/>
      <c r="X26" s="47"/>
      <c r="Y26" s="47"/>
      <c r="Z26" s="71"/>
      <c r="AA26" s="3">
        <v>5.0999999999999996</v>
      </c>
      <c r="AB26" s="72">
        <v>5.2</v>
      </c>
      <c r="AC26" s="47"/>
      <c r="AD26" s="71"/>
      <c r="AE26" s="4">
        <v>5.2</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0.998</v>
      </c>
      <c r="J29" s="71"/>
      <c r="K29" s="91">
        <v>0.998</v>
      </c>
      <c r="L29" s="71"/>
      <c r="M29" s="91">
        <v>0.998</v>
      </c>
      <c r="N29" s="71"/>
      <c r="O29" s="91">
        <v>0.998</v>
      </c>
      <c r="P29" s="47"/>
      <c r="Q29" s="71"/>
      <c r="R29" s="91">
        <v>0.998</v>
      </c>
      <c r="S29" s="71"/>
      <c r="T29" s="91">
        <v>0.99099999999999999</v>
      </c>
      <c r="U29" s="71"/>
      <c r="V29" s="91">
        <v>0.99099999999999999</v>
      </c>
      <c r="W29" s="47"/>
      <c r="X29" s="47"/>
      <c r="Y29" s="47"/>
      <c r="Z29" s="71"/>
      <c r="AA29" s="7">
        <v>0.99099999999999999</v>
      </c>
      <c r="AB29" s="76">
        <v>0.99099999999999999</v>
      </c>
      <c r="AC29" s="47"/>
      <c r="AD29" s="71"/>
      <c r="AE29" s="8">
        <v>0.99099999999999999</v>
      </c>
    </row>
    <row r="30" spans="4:31" ht="13.15" customHeight="1" x14ac:dyDescent="0.25">
      <c r="E30" s="73" t="s">
        <v>42</v>
      </c>
      <c r="F30" s="47"/>
      <c r="G30" s="47"/>
      <c r="H30" s="74"/>
      <c r="I30" s="89">
        <v>29.4</v>
      </c>
      <c r="J30" s="71"/>
      <c r="K30" s="89">
        <v>29.4</v>
      </c>
      <c r="L30" s="71"/>
      <c r="M30" s="89">
        <v>29.4</v>
      </c>
      <c r="N30" s="71"/>
      <c r="O30" s="89">
        <v>29.4</v>
      </c>
      <c r="P30" s="47"/>
      <c r="Q30" s="71"/>
      <c r="R30" s="89">
        <v>29.4</v>
      </c>
      <c r="S30" s="71"/>
      <c r="T30" s="89">
        <v>29.9</v>
      </c>
      <c r="U30" s="71"/>
      <c r="V30" s="89">
        <v>29.9</v>
      </c>
      <c r="W30" s="47"/>
      <c r="X30" s="47"/>
      <c r="Y30" s="47"/>
      <c r="Z30" s="71"/>
      <c r="AA30" s="3">
        <v>29.9</v>
      </c>
      <c r="AB30" s="72">
        <v>29.9</v>
      </c>
      <c r="AC30" s="47"/>
      <c r="AD30" s="71"/>
      <c r="AE30" s="4">
        <v>29.9</v>
      </c>
    </row>
    <row r="31" spans="4:31" ht="13.15" customHeight="1" x14ac:dyDescent="0.25">
      <c r="E31" s="77" t="s">
        <v>46</v>
      </c>
      <c r="F31" s="47"/>
      <c r="G31" s="47"/>
      <c r="H31" s="74"/>
      <c r="I31" s="92">
        <v>6</v>
      </c>
      <c r="J31" s="71"/>
      <c r="K31" s="92">
        <v>6</v>
      </c>
      <c r="L31" s="71"/>
      <c r="M31" s="92">
        <v>6.1</v>
      </c>
      <c r="N31" s="71"/>
      <c r="O31" s="92">
        <v>6.2</v>
      </c>
      <c r="P31" s="47"/>
      <c r="Q31" s="71"/>
      <c r="R31" s="92">
        <v>6.2</v>
      </c>
      <c r="S31" s="71"/>
      <c r="T31" s="92">
        <v>4.8</v>
      </c>
      <c r="U31" s="71"/>
      <c r="V31" s="92">
        <v>4.8</v>
      </c>
      <c r="W31" s="47"/>
      <c r="X31" s="47"/>
      <c r="Y31" s="47"/>
      <c r="Z31" s="71"/>
      <c r="AA31" s="9">
        <v>4.8</v>
      </c>
      <c r="AB31" s="78">
        <v>4.8</v>
      </c>
      <c r="AC31" s="47"/>
      <c r="AD31" s="71"/>
      <c r="AE31" s="10">
        <v>4.9000000000000004</v>
      </c>
    </row>
    <row r="32" spans="4:31" ht="20.25" customHeight="1" x14ac:dyDescent="0.25">
      <c r="E32" s="73" t="s">
        <v>940</v>
      </c>
      <c r="F32" s="47"/>
      <c r="G32" s="47"/>
      <c r="H32" s="74"/>
      <c r="I32" s="90">
        <v>0.3</v>
      </c>
      <c r="J32" s="71"/>
      <c r="K32" s="90">
        <v>0.3</v>
      </c>
      <c r="L32" s="71"/>
      <c r="M32" s="90">
        <v>0.3</v>
      </c>
      <c r="N32" s="71"/>
      <c r="O32" s="90">
        <v>0.3</v>
      </c>
      <c r="P32" s="47"/>
      <c r="Q32" s="71"/>
      <c r="R32" s="90">
        <v>0.3</v>
      </c>
      <c r="S32" s="71"/>
      <c r="T32" s="90">
        <v>0.2</v>
      </c>
      <c r="U32" s="71"/>
      <c r="V32" s="90">
        <v>0.2</v>
      </c>
      <c r="W32" s="47"/>
      <c r="X32" s="47"/>
      <c r="Y32" s="47"/>
      <c r="Z32" s="71"/>
      <c r="AA32" s="5">
        <v>0.2</v>
      </c>
      <c r="AB32" s="75">
        <v>0.2</v>
      </c>
      <c r="AC32" s="47"/>
      <c r="AD32" s="71"/>
      <c r="AE32" s="6">
        <v>0.2</v>
      </c>
    </row>
    <row r="33" spans="5:31" ht="20.25" customHeight="1" x14ac:dyDescent="0.25">
      <c r="E33" s="73" t="s">
        <v>941</v>
      </c>
      <c r="F33" s="47"/>
      <c r="G33" s="47"/>
      <c r="H33" s="74"/>
      <c r="I33" s="90" t="s">
        <v>2125</v>
      </c>
      <c r="J33" s="71"/>
      <c r="K33" s="90" t="s">
        <v>2125</v>
      </c>
      <c r="L33" s="71"/>
      <c r="M33" s="90" t="s">
        <v>2125</v>
      </c>
      <c r="N33" s="71"/>
      <c r="O33" s="90" t="s">
        <v>2125</v>
      </c>
      <c r="P33" s="47"/>
      <c r="Q33" s="71"/>
      <c r="R33" s="90" t="s">
        <v>2125</v>
      </c>
      <c r="S33" s="71"/>
      <c r="T33" s="90" t="s">
        <v>2125</v>
      </c>
      <c r="U33" s="71"/>
      <c r="V33" s="90" t="s">
        <v>2125</v>
      </c>
      <c r="W33" s="47"/>
      <c r="X33" s="47"/>
      <c r="Y33" s="47"/>
      <c r="Z33" s="71"/>
      <c r="AA33" s="5" t="s">
        <v>2125</v>
      </c>
      <c r="AB33" s="75" t="s">
        <v>2125</v>
      </c>
      <c r="AC33" s="47"/>
      <c r="AD33" s="71"/>
      <c r="AE33" s="6" t="s">
        <v>2125</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Oojah+ZO7ld6zeQWw6kugD+VDpWPsG7RkLcXt1gRPci4125l1l2XMEQHXFifBXQpGFsyoc7b2GRsLJbbL1rtQQ==" saltValue="8UXsDEYdu9nE7GN1rHPm8w=="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AD845BF3-F53B-4709-B038-2AE559A821B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T159 - Lakeland BSP (132/66kV)</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2126</v>
      </c>
      <c r="I3" s="49"/>
      <c r="J3" s="49"/>
      <c r="K3" s="49"/>
      <c r="L3" s="49"/>
      <c r="M3" s="49"/>
      <c r="N3" s="49"/>
      <c r="O3" s="49"/>
      <c r="P3" s="49"/>
      <c r="Q3" s="49"/>
      <c r="R3" s="49"/>
      <c r="U3" s="51" t="s">
        <v>922</v>
      </c>
      <c r="V3" s="49"/>
      <c r="X3" s="52" t="s">
        <v>2127</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2128</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2129</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89.3</v>
      </c>
      <c r="J24" s="71"/>
      <c r="K24" s="89">
        <v>89.3</v>
      </c>
      <c r="L24" s="71"/>
      <c r="M24" s="89">
        <v>89.3</v>
      </c>
      <c r="N24" s="71"/>
      <c r="O24" s="89">
        <v>89.3</v>
      </c>
      <c r="P24" s="47"/>
      <c r="Q24" s="71"/>
      <c r="R24" s="89">
        <v>89.3</v>
      </c>
      <c r="S24" s="71"/>
      <c r="T24" s="89">
        <v>97.7</v>
      </c>
      <c r="U24" s="71"/>
      <c r="V24" s="89">
        <v>97.7</v>
      </c>
      <c r="W24" s="47"/>
      <c r="X24" s="47"/>
      <c r="Y24" s="47"/>
      <c r="Z24" s="71"/>
      <c r="AA24" s="3">
        <v>97.7</v>
      </c>
      <c r="AB24" s="72">
        <v>97.7</v>
      </c>
      <c r="AC24" s="47"/>
      <c r="AD24" s="71"/>
      <c r="AE24" s="4">
        <v>97.7</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21.1</v>
      </c>
      <c r="J26" s="71"/>
      <c r="K26" s="89">
        <v>21.3</v>
      </c>
      <c r="L26" s="71"/>
      <c r="M26" s="89">
        <v>21.5</v>
      </c>
      <c r="N26" s="71"/>
      <c r="O26" s="89">
        <v>21.7</v>
      </c>
      <c r="P26" s="47"/>
      <c r="Q26" s="71"/>
      <c r="R26" s="89">
        <v>21.8</v>
      </c>
      <c r="S26" s="71"/>
      <c r="T26" s="89">
        <v>18.899999999999999</v>
      </c>
      <c r="U26" s="71"/>
      <c r="V26" s="89">
        <v>18.899999999999999</v>
      </c>
      <c r="W26" s="47"/>
      <c r="X26" s="47"/>
      <c r="Y26" s="47"/>
      <c r="Z26" s="71"/>
      <c r="AA26" s="3">
        <v>19</v>
      </c>
      <c r="AB26" s="72">
        <v>19.2</v>
      </c>
      <c r="AC26" s="47"/>
      <c r="AD26" s="71"/>
      <c r="AE26" s="4">
        <v>19.399999999999999</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0.97299999999999998</v>
      </c>
      <c r="J29" s="71"/>
      <c r="K29" s="91">
        <v>0.97299999999999998</v>
      </c>
      <c r="L29" s="71"/>
      <c r="M29" s="91">
        <v>0.97299999999999998</v>
      </c>
      <c r="N29" s="71"/>
      <c r="O29" s="91">
        <v>0.97299999999999998</v>
      </c>
      <c r="P29" s="47"/>
      <c r="Q29" s="71"/>
      <c r="R29" s="91">
        <v>0.97299999999999998</v>
      </c>
      <c r="S29" s="71"/>
      <c r="T29" s="91">
        <v>0.95399999999999996</v>
      </c>
      <c r="U29" s="71"/>
      <c r="V29" s="91">
        <v>0.95399999999999996</v>
      </c>
      <c r="W29" s="47"/>
      <c r="X29" s="47"/>
      <c r="Y29" s="47"/>
      <c r="Z29" s="71"/>
      <c r="AA29" s="7">
        <v>0.95399999999999996</v>
      </c>
      <c r="AB29" s="76">
        <v>0.95399999999999996</v>
      </c>
      <c r="AC29" s="47"/>
      <c r="AD29" s="71"/>
      <c r="AE29" s="8">
        <v>0.95399999999999996</v>
      </c>
    </row>
    <row r="30" spans="4:31" ht="13.15" customHeight="1" x14ac:dyDescent="0.25">
      <c r="E30" s="73" t="s">
        <v>42</v>
      </c>
      <c r="F30" s="47"/>
      <c r="G30" s="47"/>
      <c r="H30" s="74"/>
      <c r="I30" s="89">
        <v>52.3</v>
      </c>
      <c r="J30" s="71"/>
      <c r="K30" s="89">
        <v>52.3</v>
      </c>
      <c r="L30" s="71"/>
      <c r="M30" s="89">
        <v>52.3</v>
      </c>
      <c r="N30" s="71"/>
      <c r="O30" s="89">
        <v>52.3</v>
      </c>
      <c r="P30" s="47"/>
      <c r="Q30" s="71"/>
      <c r="R30" s="89">
        <v>52.3</v>
      </c>
      <c r="S30" s="71"/>
      <c r="T30" s="89">
        <v>56.1</v>
      </c>
      <c r="U30" s="71"/>
      <c r="V30" s="89">
        <v>56.1</v>
      </c>
      <c r="W30" s="47"/>
      <c r="X30" s="47"/>
      <c r="Y30" s="47"/>
      <c r="Z30" s="71"/>
      <c r="AA30" s="3">
        <v>56.1</v>
      </c>
      <c r="AB30" s="72">
        <v>56.1</v>
      </c>
      <c r="AC30" s="47"/>
      <c r="AD30" s="71"/>
      <c r="AE30" s="4">
        <v>56.1</v>
      </c>
    </row>
    <row r="31" spans="4:31" ht="13.15" customHeight="1" x14ac:dyDescent="0.25">
      <c r="E31" s="77" t="s">
        <v>46</v>
      </c>
      <c r="F31" s="47"/>
      <c r="G31" s="47"/>
      <c r="H31" s="74"/>
      <c r="I31" s="92">
        <v>20.100000000000001</v>
      </c>
      <c r="J31" s="71"/>
      <c r="K31" s="92">
        <v>20.2</v>
      </c>
      <c r="L31" s="71"/>
      <c r="M31" s="92">
        <v>20.399999999999999</v>
      </c>
      <c r="N31" s="71"/>
      <c r="O31" s="92">
        <v>20.6</v>
      </c>
      <c r="P31" s="47"/>
      <c r="Q31" s="71"/>
      <c r="R31" s="92">
        <v>20.7</v>
      </c>
      <c r="S31" s="71"/>
      <c r="T31" s="92">
        <v>18.2</v>
      </c>
      <c r="U31" s="71"/>
      <c r="V31" s="92">
        <v>18.2</v>
      </c>
      <c r="W31" s="47"/>
      <c r="X31" s="47"/>
      <c r="Y31" s="47"/>
      <c r="Z31" s="71"/>
      <c r="AA31" s="9">
        <v>18.3</v>
      </c>
      <c r="AB31" s="78">
        <v>18.5</v>
      </c>
      <c r="AC31" s="47"/>
      <c r="AD31" s="71"/>
      <c r="AE31" s="10">
        <v>18.7</v>
      </c>
    </row>
    <row r="32" spans="4:31" ht="20.25" customHeight="1" x14ac:dyDescent="0.25">
      <c r="E32" s="73" t="s">
        <v>940</v>
      </c>
      <c r="F32" s="47"/>
      <c r="G32" s="47"/>
      <c r="H32" s="74"/>
      <c r="I32" s="90">
        <v>1</v>
      </c>
      <c r="J32" s="71"/>
      <c r="K32" s="90">
        <v>1</v>
      </c>
      <c r="L32" s="71"/>
      <c r="M32" s="90">
        <v>1</v>
      </c>
      <c r="N32" s="71"/>
      <c r="O32" s="90">
        <v>1</v>
      </c>
      <c r="P32" s="47"/>
      <c r="Q32" s="71"/>
      <c r="R32" s="90">
        <v>1</v>
      </c>
      <c r="S32" s="71"/>
      <c r="T32" s="90">
        <v>0.9</v>
      </c>
      <c r="U32" s="71"/>
      <c r="V32" s="90">
        <v>0.9</v>
      </c>
      <c r="W32" s="47"/>
      <c r="X32" s="47"/>
      <c r="Y32" s="47"/>
      <c r="Z32" s="71"/>
      <c r="AA32" s="5">
        <v>0.9</v>
      </c>
      <c r="AB32" s="75">
        <v>0.9</v>
      </c>
      <c r="AC32" s="47"/>
      <c r="AD32" s="71"/>
      <c r="AE32" s="6">
        <v>0.9</v>
      </c>
    </row>
    <row r="33" spans="5:31" ht="20.25" customHeight="1" x14ac:dyDescent="0.25">
      <c r="E33" s="73" t="s">
        <v>941</v>
      </c>
      <c r="F33" s="47"/>
      <c r="G33" s="47"/>
      <c r="H33" s="74"/>
      <c r="I33" s="90" t="s">
        <v>1149</v>
      </c>
      <c r="J33" s="71"/>
      <c r="K33" s="90" t="s">
        <v>1149</v>
      </c>
      <c r="L33" s="71"/>
      <c r="M33" s="90" t="s">
        <v>1149</v>
      </c>
      <c r="N33" s="71"/>
      <c r="O33" s="90" t="s">
        <v>1149</v>
      </c>
      <c r="P33" s="47"/>
      <c r="Q33" s="71"/>
      <c r="R33" s="90" t="s">
        <v>1149</v>
      </c>
      <c r="S33" s="71"/>
      <c r="T33" s="90" t="s">
        <v>1149</v>
      </c>
      <c r="U33" s="71"/>
      <c r="V33" s="90" t="s">
        <v>1149</v>
      </c>
      <c r="W33" s="47"/>
      <c r="X33" s="47"/>
      <c r="Y33" s="47"/>
      <c r="Z33" s="71"/>
      <c r="AA33" s="5" t="s">
        <v>1149</v>
      </c>
      <c r="AB33" s="75" t="s">
        <v>1149</v>
      </c>
      <c r="AC33" s="47"/>
      <c r="AD33" s="71"/>
      <c r="AE33" s="6" t="s">
        <v>1149</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ycxxWb1/Rfvk0PqUoG+xoIs+1npqQVmiuBJ1OusmwUUhFhdUvdGriV7h+MtqzJ8HSu9JdK7K/88PiFBKZcVu9g==" saltValue="8aFdn157XirHpyIodAQx+Q=="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DF78FAB7-0F4D-4DB9-BBAD-D46372A0580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T163 - Rolleston BSP (132/66kV)</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2130</v>
      </c>
      <c r="I3" s="49"/>
      <c r="J3" s="49"/>
      <c r="K3" s="49"/>
      <c r="L3" s="49"/>
      <c r="M3" s="49"/>
      <c r="N3" s="49"/>
      <c r="O3" s="49"/>
      <c r="P3" s="49"/>
      <c r="Q3" s="49"/>
      <c r="R3" s="49"/>
      <c r="U3" s="51" t="s">
        <v>922</v>
      </c>
      <c r="V3" s="49"/>
      <c r="X3" s="52" t="s">
        <v>1105</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2131</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2132</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32</v>
      </c>
      <c r="J24" s="71"/>
      <c r="K24" s="89">
        <v>32</v>
      </c>
      <c r="L24" s="71"/>
      <c r="M24" s="89">
        <v>32</v>
      </c>
      <c r="N24" s="71"/>
      <c r="O24" s="89">
        <v>32</v>
      </c>
      <c r="P24" s="47"/>
      <c r="Q24" s="71"/>
      <c r="R24" s="89">
        <v>32</v>
      </c>
      <c r="S24" s="71"/>
      <c r="T24" s="89">
        <v>32</v>
      </c>
      <c r="U24" s="71"/>
      <c r="V24" s="89">
        <v>32</v>
      </c>
      <c r="W24" s="47"/>
      <c r="X24" s="47"/>
      <c r="Y24" s="47"/>
      <c r="Z24" s="71"/>
      <c r="AA24" s="3">
        <v>32</v>
      </c>
      <c r="AB24" s="72">
        <v>32</v>
      </c>
      <c r="AC24" s="47"/>
      <c r="AD24" s="71"/>
      <c r="AE24" s="4">
        <v>32</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5.4</v>
      </c>
      <c r="J26" s="71"/>
      <c r="K26" s="89">
        <v>5.4</v>
      </c>
      <c r="L26" s="71"/>
      <c r="M26" s="89">
        <v>5.5</v>
      </c>
      <c r="N26" s="71"/>
      <c r="O26" s="89">
        <v>5.5</v>
      </c>
      <c r="P26" s="47"/>
      <c r="Q26" s="71"/>
      <c r="R26" s="89">
        <v>5.6</v>
      </c>
      <c r="S26" s="71"/>
      <c r="T26" s="89">
        <v>5.5</v>
      </c>
      <c r="U26" s="71"/>
      <c r="V26" s="89">
        <v>5.5</v>
      </c>
      <c r="W26" s="47"/>
      <c r="X26" s="47"/>
      <c r="Y26" s="47"/>
      <c r="Z26" s="71"/>
      <c r="AA26" s="3">
        <v>5.5</v>
      </c>
      <c r="AB26" s="72">
        <v>5.5</v>
      </c>
      <c r="AC26" s="47"/>
      <c r="AD26" s="71"/>
      <c r="AE26" s="4">
        <v>5.2</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0.98499999999999999</v>
      </c>
      <c r="J29" s="71"/>
      <c r="K29" s="91">
        <v>0.98499999999999999</v>
      </c>
      <c r="L29" s="71"/>
      <c r="M29" s="91">
        <v>0.98399999999999999</v>
      </c>
      <c r="N29" s="71"/>
      <c r="O29" s="91">
        <v>0.98399999999999999</v>
      </c>
      <c r="P29" s="47"/>
      <c r="Q29" s="71"/>
      <c r="R29" s="91">
        <v>0.98299999999999998</v>
      </c>
      <c r="S29" s="71"/>
      <c r="T29" s="91">
        <v>0.93300000000000005</v>
      </c>
      <c r="U29" s="71"/>
      <c r="V29" s="91">
        <v>0.93300000000000005</v>
      </c>
      <c r="W29" s="47"/>
      <c r="X29" s="47"/>
      <c r="Y29" s="47"/>
      <c r="Z29" s="71"/>
      <c r="AA29" s="7">
        <v>0.93300000000000005</v>
      </c>
      <c r="AB29" s="76">
        <v>0.93300000000000005</v>
      </c>
      <c r="AC29" s="47"/>
      <c r="AD29" s="71"/>
      <c r="AE29" s="8">
        <v>1</v>
      </c>
    </row>
    <row r="30" spans="4:31" ht="13.15" customHeight="1" x14ac:dyDescent="0.25">
      <c r="E30" s="73" t="s">
        <v>42</v>
      </c>
      <c r="F30" s="47"/>
      <c r="G30" s="47"/>
      <c r="H30" s="74"/>
      <c r="I30" s="89">
        <v>0</v>
      </c>
      <c r="J30" s="71"/>
      <c r="K30" s="89">
        <v>0</v>
      </c>
      <c r="L30" s="71"/>
      <c r="M30" s="89">
        <v>0</v>
      </c>
      <c r="N30" s="71"/>
      <c r="O30" s="89">
        <v>0</v>
      </c>
      <c r="P30" s="47"/>
      <c r="Q30" s="71"/>
      <c r="R30" s="89">
        <v>0</v>
      </c>
      <c r="S30" s="71"/>
      <c r="T30" s="89">
        <v>0</v>
      </c>
      <c r="U30" s="71"/>
      <c r="V30" s="89">
        <v>0</v>
      </c>
      <c r="W30" s="47"/>
      <c r="X30" s="47"/>
      <c r="Y30" s="47"/>
      <c r="Z30" s="71"/>
      <c r="AA30" s="3">
        <v>0</v>
      </c>
      <c r="AB30" s="72">
        <v>0</v>
      </c>
      <c r="AC30" s="47"/>
      <c r="AD30" s="71"/>
      <c r="AE30" s="4">
        <v>0</v>
      </c>
    </row>
    <row r="31" spans="4:31" ht="13.15" customHeight="1" x14ac:dyDescent="0.25">
      <c r="E31" s="77" t="s">
        <v>46</v>
      </c>
      <c r="F31" s="47"/>
      <c r="G31" s="47"/>
      <c r="H31" s="74"/>
      <c r="I31" s="92">
        <v>5.2</v>
      </c>
      <c r="J31" s="71"/>
      <c r="K31" s="92">
        <v>5.3</v>
      </c>
      <c r="L31" s="71"/>
      <c r="M31" s="92">
        <v>5.3</v>
      </c>
      <c r="N31" s="71"/>
      <c r="O31" s="92">
        <v>5.3</v>
      </c>
      <c r="P31" s="47"/>
      <c r="Q31" s="71"/>
      <c r="R31" s="92">
        <v>5.4</v>
      </c>
      <c r="S31" s="71"/>
      <c r="T31" s="92">
        <v>5.2</v>
      </c>
      <c r="U31" s="71"/>
      <c r="V31" s="92">
        <v>5.2</v>
      </c>
      <c r="W31" s="47"/>
      <c r="X31" s="47"/>
      <c r="Y31" s="47"/>
      <c r="Z31" s="71"/>
      <c r="AA31" s="9">
        <v>5.2</v>
      </c>
      <c r="AB31" s="78">
        <v>5.3</v>
      </c>
      <c r="AC31" s="47"/>
      <c r="AD31" s="71"/>
      <c r="AE31" s="10">
        <v>5.3</v>
      </c>
    </row>
    <row r="32" spans="4:31" ht="20.25" customHeight="1" x14ac:dyDescent="0.25">
      <c r="E32" s="73" t="s">
        <v>940</v>
      </c>
      <c r="F32" s="47"/>
      <c r="G32" s="47"/>
      <c r="H32" s="74"/>
      <c r="I32" s="90">
        <v>0.3</v>
      </c>
      <c r="J32" s="71"/>
      <c r="K32" s="90">
        <v>0.3</v>
      </c>
      <c r="L32" s="71"/>
      <c r="M32" s="90">
        <v>0.3</v>
      </c>
      <c r="N32" s="71"/>
      <c r="O32" s="90">
        <v>0.3</v>
      </c>
      <c r="P32" s="47"/>
      <c r="Q32" s="71"/>
      <c r="R32" s="90">
        <v>0.3</v>
      </c>
      <c r="S32" s="71"/>
      <c r="T32" s="90">
        <v>0.3</v>
      </c>
      <c r="U32" s="71"/>
      <c r="V32" s="90">
        <v>0.3</v>
      </c>
      <c r="W32" s="47"/>
      <c r="X32" s="47"/>
      <c r="Y32" s="47"/>
      <c r="Z32" s="71"/>
      <c r="AA32" s="5">
        <v>0.3</v>
      </c>
      <c r="AB32" s="75">
        <v>0.3</v>
      </c>
      <c r="AC32" s="47"/>
      <c r="AD32" s="71"/>
      <c r="AE32" s="6">
        <v>0.3</v>
      </c>
    </row>
    <row r="33" spans="5:31" ht="20.25" customHeight="1" x14ac:dyDescent="0.25">
      <c r="E33" s="73" t="s">
        <v>941</v>
      </c>
      <c r="F33" s="47"/>
      <c r="G33" s="47"/>
      <c r="H33" s="74"/>
      <c r="I33" s="90" t="s">
        <v>1102</v>
      </c>
      <c r="J33" s="71"/>
      <c r="K33" s="90" t="s">
        <v>1102</v>
      </c>
      <c r="L33" s="71"/>
      <c r="M33" s="90" t="s">
        <v>1102</v>
      </c>
      <c r="N33" s="71"/>
      <c r="O33" s="90" t="s">
        <v>1102</v>
      </c>
      <c r="P33" s="47"/>
      <c r="Q33" s="71"/>
      <c r="R33" s="90" t="s">
        <v>1102</v>
      </c>
      <c r="S33" s="71"/>
      <c r="T33" s="90" t="s">
        <v>1102</v>
      </c>
      <c r="U33" s="71"/>
      <c r="V33" s="90" t="s">
        <v>1102</v>
      </c>
      <c r="W33" s="47"/>
      <c r="X33" s="47"/>
      <c r="Y33" s="47"/>
      <c r="Z33" s="71"/>
      <c r="AA33" s="5" t="s">
        <v>1102</v>
      </c>
      <c r="AB33" s="75" t="s">
        <v>1102</v>
      </c>
      <c r="AC33" s="47"/>
      <c r="AD33" s="71"/>
      <c r="AE33" s="6" t="s">
        <v>1102</v>
      </c>
    </row>
    <row r="34" spans="5:31" ht="13.15" customHeight="1" x14ac:dyDescent="0.25">
      <c r="E34" s="73" t="s">
        <v>58</v>
      </c>
      <c r="F34" s="47"/>
      <c r="G34" s="47"/>
      <c r="H34" s="74"/>
      <c r="I34" s="89">
        <v>5.2</v>
      </c>
      <c r="J34" s="71"/>
      <c r="K34" s="89">
        <v>5.3</v>
      </c>
      <c r="L34" s="71"/>
      <c r="M34" s="89">
        <v>5.3</v>
      </c>
      <c r="N34" s="71"/>
      <c r="O34" s="89">
        <v>5.3</v>
      </c>
      <c r="P34" s="47"/>
      <c r="Q34" s="71"/>
      <c r="R34" s="89">
        <v>5.4</v>
      </c>
      <c r="S34" s="71"/>
      <c r="T34" s="89">
        <v>5.2</v>
      </c>
      <c r="U34" s="71"/>
      <c r="V34" s="89">
        <v>5.2</v>
      </c>
      <c r="W34" s="47"/>
      <c r="X34" s="47"/>
      <c r="Y34" s="47"/>
      <c r="Z34" s="71"/>
      <c r="AA34" s="3">
        <v>5.2</v>
      </c>
      <c r="AB34" s="72">
        <v>5.3</v>
      </c>
      <c r="AC34" s="47"/>
      <c r="AD34" s="71"/>
      <c r="AE34" s="4">
        <v>5.3</v>
      </c>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15</v>
      </c>
      <c r="J37" s="71"/>
      <c r="K37" s="89">
        <v>15</v>
      </c>
      <c r="L37" s="71"/>
      <c r="M37" s="89">
        <v>15</v>
      </c>
      <c r="N37" s="71"/>
      <c r="O37" s="89">
        <v>15</v>
      </c>
      <c r="P37" s="47"/>
      <c r="Q37" s="71"/>
      <c r="R37" s="89">
        <v>15</v>
      </c>
      <c r="S37" s="71"/>
      <c r="T37" s="89">
        <v>15</v>
      </c>
      <c r="U37" s="71"/>
      <c r="V37" s="89">
        <v>15</v>
      </c>
      <c r="W37" s="47"/>
      <c r="X37" s="47"/>
      <c r="Y37" s="47"/>
      <c r="Z37" s="71"/>
      <c r="AA37" s="3">
        <v>15</v>
      </c>
      <c r="AB37" s="72">
        <v>15</v>
      </c>
      <c r="AC37" s="47"/>
      <c r="AD37" s="71"/>
      <c r="AE37" s="4">
        <v>15</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fP6OPPZM1m6L/f4NJnKnHwSDHs6iLyEcnFfJIJ1zhdauAgqq3OhUbjdmTQ59jQ9XdiLfRrV9PnJnJchu8l+m9g==" saltValue="bsFI81gVFOTERaXS1guzkQ=="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DFD35CA7-DEE3-4B2C-8B84-CD6A616A4D9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T166 - Granite Creek BSP (132/66kV)</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dimension ref="B1:AI49"/>
  <sheetViews>
    <sheetView showGridLines="0" topLeftCell="A13"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2133</v>
      </c>
      <c r="I3" s="49"/>
      <c r="J3" s="49"/>
      <c r="K3" s="49"/>
      <c r="L3" s="49"/>
      <c r="M3" s="49"/>
      <c r="N3" s="49"/>
      <c r="O3" s="49"/>
      <c r="P3" s="49"/>
      <c r="Q3" s="49"/>
      <c r="R3" s="49"/>
      <c r="U3" s="51" t="s">
        <v>922</v>
      </c>
      <c r="V3" s="49"/>
      <c r="X3" s="52" t="s">
        <v>2134</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969</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2135</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2136</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175.8</v>
      </c>
      <c r="J24" s="71"/>
      <c r="K24" s="89">
        <v>175.8</v>
      </c>
      <c r="L24" s="71"/>
      <c r="M24" s="89">
        <v>175.8</v>
      </c>
      <c r="N24" s="71"/>
      <c r="O24" s="89">
        <v>175.8</v>
      </c>
      <c r="P24" s="47"/>
      <c r="Q24" s="71"/>
      <c r="R24" s="89">
        <v>175.8</v>
      </c>
      <c r="S24" s="71"/>
      <c r="T24" s="89">
        <v>185.2</v>
      </c>
      <c r="U24" s="71"/>
      <c r="V24" s="89">
        <v>185.2</v>
      </c>
      <c r="W24" s="47"/>
      <c r="X24" s="47"/>
      <c r="Y24" s="47"/>
      <c r="Z24" s="71"/>
      <c r="AA24" s="3">
        <v>185.2</v>
      </c>
      <c r="AB24" s="72">
        <v>185.2</v>
      </c>
      <c r="AC24" s="47"/>
      <c r="AD24" s="71"/>
      <c r="AE24" s="4">
        <v>185.2</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42</v>
      </c>
      <c r="J26" s="71"/>
      <c r="K26" s="89">
        <v>42.2</v>
      </c>
      <c r="L26" s="71"/>
      <c r="M26" s="89">
        <v>42.7</v>
      </c>
      <c r="N26" s="71"/>
      <c r="O26" s="89">
        <v>43.1</v>
      </c>
      <c r="P26" s="47"/>
      <c r="Q26" s="71"/>
      <c r="R26" s="89">
        <v>43.4</v>
      </c>
      <c r="S26" s="71"/>
      <c r="T26" s="89">
        <v>38.1</v>
      </c>
      <c r="U26" s="71"/>
      <c r="V26" s="89">
        <v>38.1</v>
      </c>
      <c r="W26" s="47"/>
      <c r="X26" s="47"/>
      <c r="Y26" s="47"/>
      <c r="Z26" s="71"/>
      <c r="AA26" s="3">
        <v>38.299999999999997</v>
      </c>
      <c r="AB26" s="72">
        <v>38.700000000000003</v>
      </c>
      <c r="AC26" s="47"/>
      <c r="AD26" s="71"/>
      <c r="AE26" s="4">
        <v>39.200000000000003</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0.96299999999999997</v>
      </c>
      <c r="J29" s="71"/>
      <c r="K29" s="91">
        <v>0.96299999999999997</v>
      </c>
      <c r="L29" s="71"/>
      <c r="M29" s="91">
        <v>0.96299999999999997</v>
      </c>
      <c r="N29" s="71"/>
      <c r="O29" s="91">
        <v>0.96299999999999997</v>
      </c>
      <c r="P29" s="47"/>
      <c r="Q29" s="71"/>
      <c r="R29" s="91">
        <v>0.96299999999999997</v>
      </c>
      <c r="S29" s="71"/>
      <c r="T29" s="91">
        <v>0.95099999999999996</v>
      </c>
      <c r="U29" s="71"/>
      <c r="V29" s="91">
        <v>0.95099999999999996</v>
      </c>
      <c r="W29" s="47"/>
      <c r="X29" s="47"/>
      <c r="Y29" s="47"/>
      <c r="Z29" s="71"/>
      <c r="AA29" s="7">
        <v>0.95099999999999996</v>
      </c>
      <c r="AB29" s="76">
        <v>0.95099999999999996</v>
      </c>
      <c r="AC29" s="47"/>
      <c r="AD29" s="71"/>
      <c r="AE29" s="8">
        <v>0.95099999999999996</v>
      </c>
    </row>
    <row r="30" spans="4:31" ht="13.15" customHeight="1" x14ac:dyDescent="0.25">
      <c r="E30" s="73" t="s">
        <v>42</v>
      </c>
      <c r="F30" s="47"/>
      <c r="G30" s="47"/>
      <c r="H30" s="74"/>
      <c r="I30" s="89">
        <v>100.4</v>
      </c>
      <c r="J30" s="71"/>
      <c r="K30" s="89">
        <v>100.4</v>
      </c>
      <c r="L30" s="71"/>
      <c r="M30" s="89">
        <v>100.4</v>
      </c>
      <c r="N30" s="71"/>
      <c r="O30" s="89">
        <v>100.4</v>
      </c>
      <c r="P30" s="47"/>
      <c r="Q30" s="71"/>
      <c r="R30" s="89">
        <v>100.4</v>
      </c>
      <c r="S30" s="71"/>
      <c r="T30" s="89">
        <v>105.5</v>
      </c>
      <c r="U30" s="71"/>
      <c r="V30" s="89">
        <v>105.5</v>
      </c>
      <c r="W30" s="47"/>
      <c r="X30" s="47"/>
      <c r="Y30" s="47"/>
      <c r="Z30" s="71"/>
      <c r="AA30" s="3">
        <v>105.5</v>
      </c>
      <c r="AB30" s="72">
        <v>105.5</v>
      </c>
      <c r="AC30" s="47"/>
      <c r="AD30" s="71"/>
      <c r="AE30" s="4">
        <v>105.5</v>
      </c>
    </row>
    <row r="31" spans="4:31" ht="13.15" customHeight="1" x14ac:dyDescent="0.25">
      <c r="E31" s="77" t="s">
        <v>46</v>
      </c>
      <c r="F31" s="47"/>
      <c r="G31" s="47"/>
      <c r="H31" s="74"/>
      <c r="I31" s="92">
        <v>40.200000000000003</v>
      </c>
      <c r="J31" s="71"/>
      <c r="K31" s="92">
        <v>40.4</v>
      </c>
      <c r="L31" s="71"/>
      <c r="M31" s="92">
        <v>40.9</v>
      </c>
      <c r="N31" s="71"/>
      <c r="O31" s="92">
        <v>41.3</v>
      </c>
      <c r="P31" s="47"/>
      <c r="Q31" s="71"/>
      <c r="R31" s="92">
        <v>41.6</v>
      </c>
      <c r="S31" s="71"/>
      <c r="T31" s="92">
        <v>37.1</v>
      </c>
      <c r="U31" s="71"/>
      <c r="V31" s="92">
        <v>37.1</v>
      </c>
      <c r="W31" s="47"/>
      <c r="X31" s="47"/>
      <c r="Y31" s="47"/>
      <c r="Z31" s="71"/>
      <c r="AA31" s="9">
        <v>37.299999999999997</v>
      </c>
      <c r="AB31" s="78">
        <v>37.799999999999997</v>
      </c>
      <c r="AC31" s="47"/>
      <c r="AD31" s="71"/>
      <c r="AE31" s="10">
        <v>38.200000000000003</v>
      </c>
    </row>
    <row r="32" spans="4:31" ht="20.25" customHeight="1" x14ac:dyDescent="0.25">
      <c r="E32" s="73" t="s">
        <v>940</v>
      </c>
      <c r="F32" s="47"/>
      <c r="G32" s="47"/>
      <c r="H32" s="74"/>
      <c r="I32" s="90">
        <v>2</v>
      </c>
      <c r="J32" s="71"/>
      <c r="K32" s="90">
        <v>2</v>
      </c>
      <c r="L32" s="71"/>
      <c r="M32" s="90">
        <v>2</v>
      </c>
      <c r="N32" s="71"/>
      <c r="O32" s="90">
        <v>2.1</v>
      </c>
      <c r="P32" s="47"/>
      <c r="Q32" s="71"/>
      <c r="R32" s="90">
        <v>2.1</v>
      </c>
      <c r="S32" s="71"/>
      <c r="T32" s="90">
        <v>1.9</v>
      </c>
      <c r="U32" s="71"/>
      <c r="V32" s="90">
        <v>1.9</v>
      </c>
      <c r="W32" s="47"/>
      <c r="X32" s="47"/>
      <c r="Y32" s="47"/>
      <c r="Z32" s="71"/>
      <c r="AA32" s="5">
        <v>1.9</v>
      </c>
      <c r="AB32" s="75">
        <v>1.9</v>
      </c>
      <c r="AC32" s="47"/>
      <c r="AD32" s="71"/>
      <c r="AE32" s="6">
        <v>1.9</v>
      </c>
    </row>
    <row r="33" spans="5:31" ht="20.25" customHeight="1" x14ac:dyDescent="0.25">
      <c r="E33" s="73" t="s">
        <v>941</v>
      </c>
      <c r="F33" s="47"/>
      <c r="G33" s="47"/>
      <c r="H33" s="74"/>
      <c r="I33" s="90" t="s">
        <v>2137</v>
      </c>
      <c r="J33" s="71"/>
      <c r="K33" s="90" t="s">
        <v>2137</v>
      </c>
      <c r="L33" s="71"/>
      <c r="M33" s="90" t="s">
        <v>2137</v>
      </c>
      <c r="N33" s="71"/>
      <c r="O33" s="90" t="s">
        <v>2137</v>
      </c>
      <c r="P33" s="47"/>
      <c r="Q33" s="71"/>
      <c r="R33" s="90" t="s">
        <v>2137</v>
      </c>
      <c r="S33" s="71"/>
      <c r="T33" s="90" t="s">
        <v>2137</v>
      </c>
      <c r="U33" s="71"/>
      <c r="V33" s="90" t="s">
        <v>2137</v>
      </c>
      <c r="W33" s="47"/>
      <c r="X33" s="47"/>
      <c r="Y33" s="47"/>
      <c r="Z33" s="71"/>
      <c r="AA33" s="5" t="s">
        <v>2137</v>
      </c>
      <c r="AB33" s="75" t="s">
        <v>2137</v>
      </c>
      <c r="AC33" s="47"/>
      <c r="AD33" s="71"/>
      <c r="AE33" s="6" t="s">
        <v>2137</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KTLlDXc8dzx7gWYOaBuwfCjZVMFnDQSWyfzyclPW5WeTbg2dUVRuTcHfzOG76IvNMxdY2cjF3azASMGoqBX+XQ==" saltValue="oc9VFG5oVOxyyi15co0t0g=="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EAA782BA-58E3-4118-B5BF-23FA04E1272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T176 - Louisa Creek BSP (132/33kV)</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1073</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1074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1075</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1076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1077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52.7</v>
      </c>
      <c r="K26" s="71"/>
      <c r="L26" s="89">
        <v>52.7</v>
      </c>
      <c r="M26" s="71"/>
      <c r="N26" s="89">
        <v>52.7</v>
      </c>
      <c r="O26" s="71"/>
      <c r="P26" s="89">
        <v>52.7</v>
      </c>
      <c r="Q26" s="47"/>
      <c r="R26" s="71"/>
      <c r="S26" s="89">
        <v>52.7</v>
      </c>
      <c r="T26" s="71"/>
      <c r="U26" s="89">
        <v>55.3</v>
      </c>
      <c r="V26" s="71"/>
      <c r="W26" s="89">
        <v>55.3</v>
      </c>
      <c r="X26" s="47"/>
      <c r="Y26" s="47"/>
      <c r="Z26" s="47"/>
      <c r="AA26" s="71"/>
      <c r="AB26" s="3">
        <v>55.3</v>
      </c>
      <c r="AC26" s="72">
        <v>55.3</v>
      </c>
      <c r="AD26" s="47"/>
      <c r="AE26" s="71"/>
      <c r="AF26" s="4">
        <v>55.3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27.2</v>
      </c>
      <c r="K28" s="71"/>
      <c r="L28" s="89">
        <v>27.6</v>
      </c>
      <c r="M28" s="71"/>
      <c r="N28" s="89">
        <v>28.2</v>
      </c>
      <c r="O28" s="71"/>
      <c r="P28" s="89">
        <v>28.7</v>
      </c>
      <c r="Q28" s="47"/>
      <c r="R28" s="71"/>
      <c r="S28" s="89">
        <v>29.3</v>
      </c>
      <c r="T28" s="71"/>
      <c r="U28" s="89">
        <v>15.6</v>
      </c>
      <c r="V28" s="71"/>
      <c r="W28" s="89">
        <v>15.9</v>
      </c>
      <c r="X28" s="47"/>
      <c r="Y28" s="47"/>
      <c r="Z28" s="47"/>
      <c r="AA28" s="71"/>
      <c r="AB28" s="3">
        <v>16.100000000000001</v>
      </c>
      <c r="AC28" s="72">
        <v>16.5</v>
      </c>
      <c r="AD28" s="47"/>
      <c r="AE28" s="71"/>
      <c r="AF28" s="4">
        <v>16.8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0.98099999999999998</v>
      </c>
      <c r="K31" s="71"/>
      <c r="L31" s="91">
        <v>0.98099999999999998</v>
      </c>
      <c r="M31" s="71"/>
      <c r="N31" s="91">
        <v>0.98099999999999998</v>
      </c>
      <c r="O31" s="71"/>
      <c r="P31" s="91">
        <v>0.98099999999999998</v>
      </c>
      <c r="Q31" s="47"/>
      <c r="R31" s="71"/>
      <c r="S31" s="91">
        <v>0.98099999999999998</v>
      </c>
      <c r="T31" s="71"/>
      <c r="U31" s="91">
        <v>0.98</v>
      </c>
      <c r="V31" s="71"/>
      <c r="W31" s="91">
        <v>0.98</v>
      </c>
      <c r="X31" s="47"/>
      <c r="Y31" s="47"/>
      <c r="Z31" s="47"/>
      <c r="AA31" s="71"/>
      <c r="AB31" s="7">
        <v>0.98</v>
      </c>
      <c r="AC31" s="76">
        <v>0.98</v>
      </c>
      <c r="AD31" s="47"/>
      <c r="AE31" s="71"/>
      <c r="AF31" s="8">
        <v>0.98</v>
      </c>
    </row>
    <row r="32" spans="4:32" ht="13.15" customHeight="1" x14ac:dyDescent="0.25">
      <c r="E32" s="73" t="s">
        <v>42</v>
      </c>
      <c r="F32" s="47"/>
      <c r="G32" s="47"/>
      <c r="H32" s="47"/>
      <c r="I32" s="74"/>
      <c r="J32" s="89">
        <v>26.4</v>
      </c>
      <c r="K32" s="71"/>
      <c r="L32" s="89">
        <v>26.4</v>
      </c>
      <c r="M32" s="71"/>
      <c r="N32" s="89">
        <v>26.4</v>
      </c>
      <c r="O32" s="71"/>
      <c r="P32" s="89">
        <v>26.4</v>
      </c>
      <c r="Q32" s="47"/>
      <c r="R32" s="71"/>
      <c r="S32" s="89">
        <v>26.4</v>
      </c>
      <c r="T32" s="71"/>
      <c r="U32" s="89">
        <v>27.8</v>
      </c>
      <c r="V32" s="71"/>
      <c r="W32" s="89">
        <v>27.8</v>
      </c>
      <c r="X32" s="47"/>
      <c r="Y32" s="47"/>
      <c r="Z32" s="47"/>
      <c r="AA32" s="71"/>
      <c r="AB32" s="3">
        <v>27.8</v>
      </c>
      <c r="AC32" s="72">
        <v>27.8</v>
      </c>
      <c r="AD32" s="47"/>
      <c r="AE32" s="71"/>
      <c r="AF32" s="4">
        <v>27.8</v>
      </c>
    </row>
    <row r="33" spans="5:32" ht="13.15" customHeight="1" x14ac:dyDescent="0.25">
      <c r="E33" s="77" t="s">
        <v>46</v>
      </c>
      <c r="F33" s="47"/>
      <c r="G33" s="47"/>
      <c r="H33" s="47"/>
      <c r="I33" s="74"/>
      <c r="J33" s="92">
        <v>24.9</v>
      </c>
      <c r="K33" s="71"/>
      <c r="L33" s="92">
        <v>25.3</v>
      </c>
      <c r="M33" s="71"/>
      <c r="N33" s="92">
        <v>25.8</v>
      </c>
      <c r="O33" s="71"/>
      <c r="P33" s="92">
        <v>26.3</v>
      </c>
      <c r="Q33" s="47"/>
      <c r="R33" s="71"/>
      <c r="S33" s="92">
        <v>26.8</v>
      </c>
      <c r="T33" s="71"/>
      <c r="U33" s="92">
        <v>14.9</v>
      </c>
      <c r="V33" s="71"/>
      <c r="W33" s="92">
        <v>15.1</v>
      </c>
      <c r="X33" s="47"/>
      <c r="Y33" s="47"/>
      <c r="Z33" s="47"/>
      <c r="AA33" s="71"/>
      <c r="AB33" s="9">
        <v>15.3</v>
      </c>
      <c r="AC33" s="78">
        <v>15.6</v>
      </c>
      <c r="AD33" s="47"/>
      <c r="AE33" s="71"/>
      <c r="AF33" s="10">
        <v>16</v>
      </c>
    </row>
    <row r="34" spans="5:32" ht="20.25" customHeight="1" x14ac:dyDescent="0.25">
      <c r="E34" s="73" t="s">
        <v>940</v>
      </c>
      <c r="F34" s="47"/>
      <c r="G34" s="47"/>
      <c r="H34" s="47"/>
      <c r="I34" s="74"/>
      <c r="J34" s="90">
        <v>1.2</v>
      </c>
      <c r="K34" s="71"/>
      <c r="L34" s="90">
        <v>1.3</v>
      </c>
      <c r="M34" s="71"/>
      <c r="N34" s="90">
        <v>1.3</v>
      </c>
      <c r="O34" s="71"/>
      <c r="P34" s="90">
        <v>1.3</v>
      </c>
      <c r="Q34" s="47"/>
      <c r="R34" s="71"/>
      <c r="S34" s="90">
        <v>1.3</v>
      </c>
      <c r="T34" s="71"/>
      <c r="U34" s="90">
        <v>0.7</v>
      </c>
      <c r="V34" s="71"/>
      <c r="W34" s="90">
        <v>0.8</v>
      </c>
      <c r="X34" s="47"/>
      <c r="Y34" s="47"/>
      <c r="Z34" s="47"/>
      <c r="AA34" s="71"/>
      <c r="AB34" s="5">
        <v>0.8</v>
      </c>
      <c r="AC34" s="75">
        <v>0.8</v>
      </c>
      <c r="AD34" s="47"/>
      <c r="AE34" s="71"/>
      <c r="AF34" s="6">
        <v>0.8</v>
      </c>
    </row>
    <row r="35" spans="5:32" ht="20.25" customHeight="1" x14ac:dyDescent="0.25">
      <c r="E35" s="73" t="s">
        <v>941</v>
      </c>
      <c r="F35" s="47"/>
      <c r="G35" s="47"/>
      <c r="H35" s="47"/>
      <c r="I35" s="74"/>
      <c r="J35" s="90" t="s">
        <v>1078</v>
      </c>
      <c r="K35" s="71"/>
      <c r="L35" s="90" t="s">
        <v>1078</v>
      </c>
      <c r="M35" s="71"/>
      <c r="N35" s="90" t="s">
        <v>1078</v>
      </c>
      <c r="O35" s="71"/>
      <c r="P35" s="90" t="s">
        <v>1078</v>
      </c>
      <c r="Q35" s="47"/>
      <c r="R35" s="71"/>
      <c r="S35" s="90" t="s">
        <v>1078</v>
      </c>
      <c r="T35" s="71"/>
      <c r="U35" s="90" t="s">
        <v>1078</v>
      </c>
      <c r="V35" s="71"/>
      <c r="W35" s="90" t="s">
        <v>1078</v>
      </c>
      <c r="X35" s="47"/>
      <c r="Y35" s="47"/>
      <c r="Z35" s="47"/>
      <c r="AA35" s="71"/>
      <c r="AB35" s="5" t="s">
        <v>1078</v>
      </c>
      <c r="AC35" s="75" t="s">
        <v>1078</v>
      </c>
      <c r="AD35" s="47"/>
      <c r="AE35" s="71"/>
      <c r="AF35" s="6" t="s">
        <v>1078</v>
      </c>
    </row>
    <row r="36" spans="5:32" ht="13.15" customHeight="1" x14ac:dyDescent="0.25">
      <c r="E36" s="73" t="s">
        <v>58</v>
      </c>
      <c r="F36" s="47"/>
      <c r="G36" s="47"/>
      <c r="H36" s="47"/>
      <c r="I36" s="74"/>
      <c r="J36" s="90"/>
      <c r="K36" s="71"/>
      <c r="L36" s="90"/>
      <c r="M36" s="71"/>
      <c r="N36" s="90"/>
      <c r="O36" s="71"/>
      <c r="P36" s="90"/>
      <c r="Q36" s="47"/>
      <c r="R36" s="71"/>
      <c r="S36" s="89">
        <v>0.4</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4.5</v>
      </c>
      <c r="K39" s="71"/>
      <c r="L39" s="89">
        <v>4.5</v>
      </c>
      <c r="M39" s="71"/>
      <c r="N39" s="89">
        <v>4.5</v>
      </c>
      <c r="O39" s="71"/>
      <c r="P39" s="89">
        <v>4.5</v>
      </c>
      <c r="Q39" s="47"/>
      <c r="R39" s="71"/>
      <c r="S39" s="89">
        <v>4.5</v>
      </c>
      <c r="T39" s="71"/>
      <c r="U39" s="89">
        <v>4.5</v>
      </c>
      <c r="V39" s="71"/>
      <c r="W39" s="89">
        <v>4.5</v>
      </c>
      <c r="X39" s="47"/>
      <c r="Y39" s="47"/>
      <c r="Z39" s="47"/>
      <c r="AA39" s="71"/>
      <c r="AB39" s="3">
        <v>4.5</v>
      </c>
      <c r="AC39" s="72">
        <v>4.5</v>
      </c>
      <c r="AD39" s="47"/>
      <c r="AE39" s="71"/>
      <c r="AF39" s="4">
        <v>4.5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cFjwxoUoSm4kpbJflzn8GSINC64HWdQdtj68d9jTbzCAQX0Dz54XtpeUSrtxPEBgRh23is6JNJvIQsYn1Hxpw==" saltValue="WIQtV49S22FFsrCgjHjgG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01329C9-2FAB-473C-A510-AD7F27E0069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BOHL - Bohle (66/11kV)</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dimension ref="B1:AI49"/>
  <sheetViews>
    <sheetView showGridLines="0" topLeftCell="A1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2138</v>
      </c>
      <c r="I3" s="49"/>
      <c r="J3" s="49"/>
      <c r="K3" s="49"/>
      <c r="L3" s="49"/>
      <c r="M3" s="49"/>
      <c r="N3" s="49"/>
      <c r="O3" s="49"/>
      <c r="P3" s="49"/>
      <c r="Q3" s="49"/>
      <c r="R3" s="49"/>
      <c r="U3" s="51" t="s">
        <v>922</v>
      </c>
      <c r="V3" s="49"/>
      <c r="X3" s="52" t="s">
        <v>2043</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2139</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2140</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2141</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37.299999999999997</v>
      </c>
      <c r="J24" s="71"/>
      <c r="K24" s="89">
        <v>37.299999999999997</v>
      </c>
      <c r="L24" s="71"/>
      <c r="M24" s="89">
        <v>37.299999999999997</v>
      </c>
      <c r="N24" s="71"/>
      <c r="O24" s="89">
        <v>37.299999999999997</v>
      </c>
      <c r="P24" s="47"/>
      <c r="Q24" s="71"/>
      <c r="R24" s="89">
        <v>37.299999999999997</v>
      </c>
      <c r="S24" s="71"/>
      <c r="T24" s="89">
        <v>40.5</v>
      </c>
      <c r="U24" s="71"/>
      <c r="V24" s="89">
        <v>40.5</v>
      </c>
      <c r="W24" s="47"/>
      <c r="X24" s="47"/>
      <c r="Y24" s="47"/>
      <c r="Z24" s="71"/>
      <c r="AA24" s="3">
        <v>40.5</v>
      </c>
      <c r="AB24" s="72">
        <v>40.5</v>
      </c>
      <c r="AC24" s="47"/>
      <c r="AD24" s="71"/>
      <c r="AE24" s="4">
        <v>40.5</v>
      </c>
    </row>
    <row r="25" spans="4:31" ht="20.25" customHeight="1" x14ac:dyDescent="0.25">
      <c r="E25" s="73" t="s">
        <v>21</v>
      </c>
      <c r="F25" s="47"/>
      <c r="G25" s="47"/>
      <c r="H25" s="74"/>
      <c r="I25" s="89">
        <v>-4588.8</v>
      </c>
      <c r="J25" s="71"/>
      <c r="K25" s="89">
        <v>-6794.4</v>
      </c>
      <c r="L25" s="71"/>
      <c r="M25" s="89">
        <v>-6794.4</v>
      </c>
      <c r="N25" s="71"/>
      <c r="O25" s="89">
        <v>-4588.8</v>
      </c>
      <c r="P25" s="47"/>
      <c r="Q25" s="71"/>
      <c r="R25" s="89">
        <v>-6794.4</v>
      </c>
      <c r="S25" s="71"/>
      <c r="T25" s="89">
        <v>-8226.7000000000007</v>
      </c>
      <c r="U25" s="71"/>
      <c r="V25" s="89">
        <v>-8226.7000000000007</v>
      </c>
      <c r="W25" s="47"/>
      <c r="X25" s="47"/>
      <c r="Y25" s="47"/>
      <c r="Z25" s="71"/>
      <c r="AA25" s="3">
        <v>-8226.7000000000007</v>
      </c>
      <c r="AB25" s="72">
        <v>-8226.7000000000007</v>
      </c>
      <c r="AC25" s="47"/>
      <c r="AD25" s="71"/>
      <c r="AE25" s="4">
        <v>-8226.7000000000007</v>
      </c>
    </row>
    <row r="26" spans="4:31" ht="13.15" customHeight="1" x14ac:dyDescent="0.25">
      <c r="E26" s="73" t="s">
        <v>25</v>
      </c>
      <c r="F26" s="47"/>
      <c r="G26" s="47"/>
      <c r="H26" s="74"/>
      <c r="I26" s="89">
        <v>8.3000000000000007</v>
      </c>
      <c r="J26" s="71"/>
      <c r="K26" s="89">
        <v>8.4</v>
      </c>
      <c r="L26" s="71"/>
      <c r="M26" s="89">
        <v>8.5</v>
      </c>
      <c r="N26" s="71"/>
      <c r="O26" s="89">
        <v>8.5</v>
      </c>
      <c r="P26" s="47"/>
      <c r="Q26" s="71"/>
      <c r="R26" s="89">
        <v>8.6</v>
      </c>
      <c r="S26" s="71"/>
      <c r="T26" s="89">
        <v>5.8</v>
      </c>
      <c r="U26" s="71"/>
      <c r="V26" s="89">
        <v>5.8</v>
      </c>
      <c r="W26" s="47"/>
      <c r="X26" s="47"/>
      <c r="Y26" s="47"/>
      <c r="Z26" s="71"/>
      <c r="AA26" s="3">
        <v>5.8</v>
      </c>
      <c r="AB26" s="72">
        <v>5.9</v>
      </c>
      <c r="AC26" s="47"/>
      <c r="AD26" s="71"/>
      <c r="AE26" s="4">
        <v>5.9</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0.72499999999999998</v>
      </c>
      <c r="J29" s="71"/>
      <c r="K29" s="91">
        <v>0.72799999999999998</v>
      </c>
      <c r="L29" s="71"/>
      <c r="M29" s="91">
        <v>0.72799999999999998</v>
      </c>
      <c r="N29" s="71"/>
      <c r="O29" s="91">
        <v>0.72499999999999998</v>
      </c>
      <c r="P29" s="47"/>
      <c r="Q29" s="71"/>
      <c r="R29" s="91">
        <v>0.72799999999999998</v>
      </c>
      <c r="S29" s="71"/>
      <c r="T29" s="91">
        <v>0.745</v>
      </c>
      <c r="U29" s="71"/>
      <c r="V29" s="91">
        <v>0.745</v>
      </c>
      <c r="W29" s="47"/>
      <c r="X29" s="47"/>
      <c r="Y29" s="47"/>
      <c r="Z29" s="71"/>
      <c r="AA29" s="7">
        <v>0.745</v>
      </c>
      <c r="AB29" s="76">
        <v>0.745</v>
      </c>
      <c r="AC29" s="47"/>
      <c r="AD29" s="71"/>
      <c r="AE29" s="8">
        <v>0.745</v>
      </c>
    </row>
    <row r="30" spans="4:31" ht="13.15" customHeight="1" x14ac:dyDescent="0.25">
      <c r="E30" s="73" t="s">
        <v>42</v>
      </c>
      <c r="F30" s="47"/>
      <c r="G30" s="47"/>
      <c r="H30" s="74"/>
      <c r="I30" s="89">
        <v>0</v>
      </c>
      <c r="J30" s="71"/>
      <c r="K30" s="89">
        <v>0</v>
      </c>
      <c r="L30" s="71"/>
      <c r="M30" s="89">
        <v>0</v>
      </c>
      <c r="N30" s="71"/>
      <c r="O30" s="89">
        <v>0</v>
      </c>
      <c r="P30" s="47"/>
      <c r="Q30" s="71"/>
      <c r="R30" s="89">
        <v>0</v>
      </c>
      <c r="S30" s="71"/>
      <c r="T30" s="89">
        <v>0</v>
      </c>
      <c r="U30" s="71"/>
      <c r="V30" s="89">
        <v>0</v>
      </c>
      <c r="W30" s="47"/>
      <c r="X30" s="47"/>
      <c r="Y30" s="47"/>
      <c r="Z30" s="71"/>
      <c r="AA30" s="3">
        <v>0</v>
      </c>
      <c r="AB30" s="72">
        <v>0</v>
      </c>
      <c r="AC30" s="47"/>
      <c r="AD30" s="71"/>
      <c r="AE30" s="4">
        <v>0</v>
      </c>
    </row>
    <row r="31" spans="4:31" ht="13.15" customHeight="1" x14ac:dyDescent="0.25">
      <c r="E31" s="77" t="s">
        <v>46</v>
      </c>
      <c r="F31" s="47"/>
      <c r="G31" s="47"/>
      <c r="H31" s="74"/>
      <c r="I31" s="92">
        <v>8.1</v>
      </c>
      <c r="J31" s="71"/>
      <c r="K31" s="92">
        <v>8.1999999999999993</v>
      </c>
      <c r="L31" s="71"/>
      <c r="M31" s="92">
        <v>8.3000000000000007</v>
      </c>
      <c r="N31" s="71"/>
      <c r="O31" s="92">
        <v>8.3000000000000007</v>
      </c>
      <c r="P31" s="47"/>
      <c r="Q31" s="71"/>
      <c r="R31" s="92">
        <v>8.4</v>
      </c>
      <c r="S31" s="71"/>
      <c r="T31" s="92">
        <v>5.7</v>
      </c>
      <c r="U31" s="71"/>
      <c r="V31" s="92">
        <v>5.7</v>
      </c>
      <c r="W31" s="47"/>
      <c r="X31" s="47"/>
      <c r="Y31" s="47"/>
      <c r="Z31" s="71"/>
      <c r="AA31" s="9">
        <v>5.7</v>
      </c>
      <c r="AB31" s="78">
        <v>5.7</v>
      </c>
      <c r="AC31" s="47"/>
      <c r="AD31" s="71"/>
      <c r="AE31" s="10">
        <v>5.8</v>
      </c>
    </row>
    <row r="32" spans="4:31" ht="20.25" customHeight="1" x14ac:dyDescent="0.25">
      <c r="E32" s="73" t="s">
        <v>940</v>
      </c>
      <c r="F32" s="47"/>
      <c r="G32" s="47"/>
      <c r="H32" s="74"/>
      <c r="I32" s="90">
        <v>0.4</v>
      </c>
      <c r="J32" s="71"/>
      <c r="K32" s="90">
        <v>0.4</v>
      </c>
      <c r="L32" s="71"/>
      <c r="M32" s="90">
        <v>0.4</v>
      </c>
      <c r="N32" s="71"/>
      <c r="O32" s="90">
        <v>0.4</v>
      </c>
      <c r="P32" s="47"/>
      <c r="Q32" s="71"/>
      <c r="R32" s="90">
        <v>0.4</v>
      </c>
      <c r="S32" s="71"/>
      <c r="T32" s="90">
        <v>0.3</v>
      </c>
      <c r="U32" s="71"/>
      <c r="V32" s="90">
        <v>0.3</v>
      </c>
      <c r="W32" s="47"/>
      <c r="X32" s="47"/>
      <c r="Y32" s="47"/>
      <c r="Z32" s="71"/>
      <c r="AA32" s="5">
        <v>0.3</v>
      </c>
      <c r="AB32" s="75">
        <v>0.3</v>
      </c>
      <c r="AC32" s="47"/>
      <c r="AD32" s="71"/>
      <c r="AE32" s="6">
        <v>0.3</v>
      </c>
    </row>
    <row r="33" spans="5:31" ht="20.25" customHeight="1" x14ac:dyDescent="0.25">
      <c r="E33" s="73" t="s">
        <v>941</v>
      </c>
      <c r="F33" s="47"/>
      <c r="G33" s="47"/>
      <c r="H33" s="74"/>
      <c r="I33" s="90" t="s">
        <v>1540</v>
      </c>
      <c r="J33" s="71"/>
      <c r="K33" s="90" t="s">
        <v>1540</v>
      </c>
      <c r="L33" s="71"/>
      <c r="M33" s="90" t="s">
        <v>1540</v>
      </c>
      <c r="N33" s="71"/>
      <c r="O33" s="90" t="s">
        <v>1540</v>
      </c>
      <c r="P33" s="47"/>
      <c r="Q33" s="71"/>
      <c r="R33" s="90" t="s">
        <v>1540</v>
      </c>
      <c r="S33" s="71"/>
      <c r="T33" s="90" t="s">
        <v>1540</v>
      </c>
      <c r="U33" s="71"/>
      <c r="V33" s="90" t="s">
        <v>1540</v>
      </c>
      <c r="W33" s="47"/>
      <c r="X33" s="47"/>
      <c r="Y33" s="47"/>
      <c r="Z33" s="71"/>
      <c r="AA33" s="5" t="s">
        <v>1540</v>
      </c>
      <c r="AB33" s="75" t="s">
        <v>1540</v>
      </c>
      <c r="AC33" s="47"/>
      <c r="AD33" s="71"/>
      <c r="AE33" s="6" t="s">
        <v>1540</v>
      </c>
    </row>
    <row r="34" spans="5:31" ht="13.15" customHeight="1" x14ac:dyDescent="0.25">
      <c r="E34" s="73" t="s">
        <v>58</v>
      </c>
      <c r="F34" s="47"/>
      <c r="G34" s="47"/>
      <c r="H34" s="74"/>
      <c r="I34" s="89">
        <v>8.1</v>
      </c>
      <c r="J34" s="71"/>
      <c r="K34" s="89">
        <v>8.1999999999999993</v>
      </c>
      <c r="L34" s="71"/>
      <c r="M34" s="89">
        <v>8.3000000000000007</v>
      </c>
      <c r="N34" s="71"/>
      <c r="O34" s="89">
        <v>8.3000000000000007</v>
      </c>
      <c r="P34" s="47"/>
      <c r="Q34" s="71"/>
      <c r="R34" s="89">
        <v>8.4</v>
      </c>
      <c r="S34" s="71"/>
      <c r="T34" s="89">
        <v>5.7</v>
      </c>
      <c r="U34" s="71"/>
      <c r="V34" s="89">
        <v>5.7</v>
      </c>
      <c r="W34" s="47"/>
      <c r="X34" s="47"/>
      <c r="Y34" s="47"/>
      <c r="Z34" s="71"/>
      <c r="AA34" s="3">
        <v>5.7</v>
      </c>
      <c r="AB34" s="72">
        <v>5.7</v>
      </c>
      <c r="AC34" s="47"/>
      <c r="AD34" s="71"/>
      <c r="AE34" s="4">
        <v>5.8</v>
      </c>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8.4</v>
      </c>
      <c r="J37" s="71"/>
      <c r="K37" s="89">
        <v>8.4</v>
      </c>
      <c r="L37" s="71"/>
      <c r="M37" s="89">
        <v>8.4</v>
      </c>
      <c r="N37" s="71"/>
      <c r="O37" s="89">
        <v>8.4</v>
      </c>
      <c r="P37" s="47"/>
      <c r="Q37" s="71"/>
      <c r="R37" s="89">
        <v>8.4</v>
      </c>
      <c r="S37" s="71"/>
      <c r="T37" s="89">
        <v>8.4</v>
      </c>
      <c r="U37" s="71"/>
      <c r="V37" s="89">
        <v>8.4</v>
      </c>
      <c r="W37" s="47"/>
      <c r="X37" s="47"/>
      <c r="Y37" s="47"/>
      <c r="Z37" s="71"/>
      <c r="AA37" s="3">
        <v>8.4</v>
      </c>
      <c r="AB37" s="72">
        <v>8.4</v>
      </c>
      <c r="AC37" s="47"/>
      <c r="AD37" s="71"/>
      <c r="AE37" s="4">
        <v>8.4</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89"/>
      <c r="J41" s="71"/>
      <c r="K41" s="89"/>
      <c r="L41" s="71"/>
      <c r="M41" s="89"/>
      <c r="N41" s="71"/>
      <c r="O41" s="89"/>
      <c r="P41" s="47"/>
      <c r="Q41" s="71"/>
      <c r="R41" s="89"/>
      <c r="S41" s="71"/>
      <c r="T41" s="89"/>
      <c r="U41" s="71"/>
      <c r="V41" s="89"/>
      <c r="W41" s="47"/>
      <c r="X41" s="47"/>
      <c r="Y41" s="47"/>
      <c r="Z41" s="71"/>
      <c r="AA41" s="3"/>
      <c r="AB41" s="72"/>
      <c r="AC41" s="47"/>
      <c r="AD41" s="71"/>
      <c r="AE41" s="4"/>
    </row>
    <row r="42" spans="5:31" x14ac:dyDescent="0.25">
      <c r="E42" s="73" t="s">
        <v>89</v>
      </c>
      <c r="F42" s="47"/>
      <c r="G42" s="47"/>
      <c r="H42" s="74"/>
      <c r="I42" s="89"/>
      <c r="J42" s="71"/>
      <c r="K42" s="89"/>
      <c r="L42" s="71"/>
      <c r="M42" s="89"/>
      <c r="N42" s="71"/>
      <c r="O42" s="89"/>
      <c r="P42" s="47"/>
      <c r="Q42" s="71"/>
      <c r="R42" s="89"/>
      <c r="S42" s="71"/>
      <c r="T42" s="89"/>
      <c r="U42" s="71"/>
      <c r="V42" s="89"/>
      <c r="W42" s="47"/>
      <c r="X42" s="47"/>
      <c r="Y42" s="47"/>
      <c r="Z42" s="71"/>
      <c r="AA42" s="3"/>
      <c r="AB42" s="72"/>
      <c r="AC42" s="47"/>
      <c r="AD42" s="71"/>
      <c r="AE42" s="4"/>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95"/>
      <c r="K44" s="93" t="s">
        <v>944</v>
      </c>
      <c r="L44" s="95"/>
      <c r="M44" s="93" t="s">
        <v>944</v>
      </c>
      <c r="N44" s="95"/>
      <c r="O44" s="93" t="s">
        <v>944</v>
      </c>
      <c r="P44" s="98"/>
      <c r="Q44" s="95"/>
      <c r="R44" s="93" t="s">
        <v>944</v>
      </c>
      <c r="S44" s="95"/>
      <c r="T44" s="94" t="s">
        <v>944</v>
      </c>
      <c r="U44" s="97"/>
      <c r="V44" s="94" t="s">
        <v>944</v>
      </c>
      <c r="W44" s="96"/>
      <c r="X44" s="96"/>
      <c r="Y44" s="96"/>
      <c r="Z44" s="97"/>
      <c r="AA44" s="12" t="s">
        <v>944</v>
      </c>
      <c r="AB44" s="81" t="s">
        <v>944</v>
      </c>
      <c r="AC44" s="96"/>
      <c r="AD44" s="97"/>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rdW+Gv3l71deITntIuVOEK0BIEdqbk4p3Z4XW70zNjCbluVaechwpFHdGRdbqLlpnEUharPxgprn5Zy4lABlWw==" saltValue="YF8k9N+mgi//Xof+R+xEjw=="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6DBCBE7F-3013-4506-A72E-720BBF8068E4}"/>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T188 - Daandine BSP (110/33kV)</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2142</v>
      </c>
      <c r="I3" s="49"/>
      <c r="J3" s="49"/>
      <c r="K3" s="49"/>
      <c r="L3" s="49"/>
      <c r="M3" s="49"/>
      <c r="N3" s="49"/>
      <c r="O3" s="49"/>
      <c r="P3" s="49"/>
      <c r="Q3" s="49"/>
      <c r="R3" s="49"/>
      <c r="U3" s="51" t="s">
        <v>922</v>
      </c>
      <c r="V3" s="49"/>
      <c r="X3" s="52" t="s">
        <v>2143</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2144</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2145</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2146</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147.19999999999999</v>
      </c>
      <c r="J24" s="71"/>
      <c r="K24" s="89">
        <v>147.19999999999999</v>
      </c>
      <c r="L24" s="71"/>
      <c r="M24" s="89">
        <v>147.19999999999999</v>
      </c>
      <c r="N24" s="71"/>
      <c r="O24" s="89">
        <v>147.19999999999999</v>
      </c>
      <c r="P24" s="47"/>
      <c r="Q24" s="71"/>
      <c r="R24" s="89">
        <v>147.19999999999999</v>
      </c>
      <c r="S24" s="71"/>
      <c r="T24" s="89">
        <v>165.2</v>
      </c>
      <c r="U24" s="71"/>
      <c r="V24" s="89">
        <v>165.2</v>
      </c>
      <c r="W24" s="47"/>
      <c r="X24" s="47"/>
      <c r="Y24" s="47"/>
      <c r="Z24" s="71"/>
      <c r="AA24" s="3">
        <v>165.2</v>
      </c>
      <c r="AB24" s="72">
        <v>165.2</v>
      </c>
      <c r="AC24" s="47"/>
      <c r="AD24" s="71"/>
      <c r="AE24" s="4">
        <v>165.2</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25.7</v>
      </c>
      <c r="J26" s="71"/>
      <c r="K26" s="89">
        <v>25.4</v>
      </c>
      <c r="L26" s="71"/>
      <c r="M26" s="89">
        <v>25.6</v>
      </c>
      <c r="N26" s="71"/>
      <c r="O26" s="89">
        <v>25.7</v>
      </c>
      <c r="P26" s="47"/>
      <c r="Q26" s="71"/>
      <c r="R26" s="89">
        <v>26</v>
      </c>
      <c r="S26" s="71"/>
      <c r="T26" s="89">
        <v>22.3</v>
      </c>
      <c r="U26" s="71"/>
      <c r="V26" s="89">
        <v>21.8</v>
      </c>
      <c r="W26" s="47"/>
      <c r="X26" s="47"/>
      <c r="Y26" s="47"/>
      <c r="Z26" s="71"/>
      <c r="AA26" s="3">
        <v>21.5</v>
      </c>
      <c r="AB26" s="72">
        <v>21.7</v>
      </c>
      <c r="AC26" s="47"/>
      <c r="AD26" s="71"/>
      <c r="AE26" s="4">
        <v>21.8</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0.93700000000000006</v>
      </c>
      <c r="J29" s="71"/>
      <c r="K29" s="91">
        <v>0.93700000000000006</v>
      </c>
      <c r="L29" s="71"/>
      <c r="M29" s="91">
        <v>0.93700000000000006</v>
      </c>
      <c r="N29" s="71"/>
      <c r="O29" s="91">
        <v>0.93700000000000006</v>
      </c>
      <c r="P29" s="47"/>
      <c r="Q29" s="71"/>
      <c r="R29" s="91">
        <v>0.93700000000000006</v>
      </c>
      <c r="S29" s="71"/>
      <c r="T29" s="91">
        <v>0.96099999999999997</v>
      </c>
      <c r="U29" s="71"/>
      <c r="V29" s="91">
        <v>0.96099999999999997</v>
      </c>
      <c r="W29" s="47"/>
      <c r="X29" s="47"/>
      <c r="Y29" s="47"/>
      <c r="Z29" s="71"/>
      <c r="AA29" s="7">
        <v>0.96099999999999997</v>
      </c>
      <c r="AB29" s="76">
        <v>0.96099999999999997</v>
      </c>
      <c r="AC29" s="47"/>
      <c r="AD29" s="71"/>
      <c r="AE29" s="8">
        <v>0.96099999999999997</v>
      </c>
    </row>
    <row r="30" spans="4:31" ht="13.15" customHeight="1" x14ac:dyDescent="0.25">
      <c r="E30" s="73" t="s">
        <v>42</v>
      </c>
      <c r="F30" s="47"/>
      <c r="G30" s="47"/>
      <c r="H30" s="74"/>
      <c r="I30" s="89">
        <v>82</v>
      </c>
      <c r="J30" s="71"/>
      <c r="K30" s="89">
        <v>82</v>
      </c>
      <c r="L30" s="71"/>
      <c r="M30" s="89">
        <v>82</v>
      </c>
      <c r="N30" s="71"/>
      <c r="O30" s="89">
        <v>82</v>
      </c>
      <c r="P30" s="47"/>
      <c r="Q30" s="71"/>
      <c r="R30" s="89">
        <v>82</v>
      </c>
      <c r="S30" s="71"/>
      <c r="T30" s="89">
        <v>92.5</v>
      </c>
      <c r="U30" s="71"/>
      <c r="V30" s="89">
        <v>92.5</v>
      </c>
      <c r="W30" s="47"/>
      <c r="X30" s="47"/>
      <c r="Y30" s="47"/>
      <c r="Z30" s="71"/>
      <c r="AA30" s="3">
        <v>92.5</v>
      </c>
      <c r="AB30" s="72">
        <v>92.5</v>
      </c>
      <c r="AC30" s="47"/>
      <c r="AD30" s="71"/>
      <c r="AE30" s="4">
        <v>92.5</v>
      </c>
    </row>
    <row r="31" spans="4:31" ht="13.15" customHeight="1" x14ac:dyDescent="0.25">
      <c r="E31" s="77" t="s">
        <v>46</v>
      </c>
      <c r="F31" s="47"/>
      <c r="G31" s="47"/>
      <c r="H31" s="74"/>
      <c r="I31" s="92">
        <v>24.5</v>
      </c>
      <c r="J31" s="71"/>
      <c r="K31" s="92">
        <v>24.2</v>
      </c>
      <c r="L31" s="71"/>
      <c r="M31" s="92">
        <v>24.4</v>
      </c>
      <c r="N31" s="71"/>
      <c r="O31" s="92">
        <v>24.6</v>
      </c>
      <c r="P31" s="47"/>
      <c r="Q31" s="71"/>
      <c r="R31" s="92">
        <v>24.8</v>
      </c>
      <c r="S31" s="71"/>
      <c r="T31" s="92">
        <v>21.5</v>
      </c>
      <c r="U31" s="71"/>
      <c r="V31" s="92">
        <v>21.1</v>
      </c>
      <c r="W31" s="47"/>
      <c r="X31" s="47"/>
      <c r="Y31" s="47"/>
      <c r="Z31" s="71"/>
      <c r="AA31" s="9">
        <v>20.7</v>
      </c>
      <c r="AB31" s="78">
        <v>20.9</v>
      </c>
      <c r="AC31" s="47"/>
      <c r="AD31" s="71"/>
      <c r="AE31" s="10">
        <v>21.1</v>
      </c>
    </row>
    <row r="32" spans="4:31" ht="20.25" customHeight="1" x14ac:dyDescent="0.25">
      <c r="E32" s="73" t="s">
        <v>940</v>
      </c>
      <c r="F32" s="47"/>
      <c r="G32" s="47"/>
      <c r="H32" s="74"/>
      <c r="I32" s="90">
        <v>1.2</v>
      </c>
      <c r="J32" s="71"/>
      <c r="K32" s="90">
        <v>1.2</v>
      </c>
      <c r="L32" s="71"/>
      <c r="M32" s="90">
        <v>1.2</v>
      </c>
      <c r="N32" s="71"/>
      <c r="O32" s="90">
        <v>1.2</v>
      </c>
      <c r="P32" s="47"/>
      <c r="Q32" s="71"/>
      <c r="R32" s="90">
        <v>1.2</v>
      </c>
      <c r="S32" s="71"/>
      <c r="T32" s="90">
        <v>1.1000000000000001</v>
      </c>
      <c r="U32" s="71"/>
      <c r="V32" s="90">
        <v>1.1000000000000001</v>
      </c>
      <c r="W32" s="47"/>
      <c r="X32" s="47"/>
      <c r="Y32" s="47"/>
      <c r="Z32" s="71"/>
      <c r="AA32" s="5">
        <v>1</v>
      </c>
      <c r="AB32" s="75">
        <v>1</v>
      </c>
      <c r="AC32" s="47"/>
      <c r="AD32" s="71"/>
      <c r="AE32" s="6">
        <v>1.1000000000000001</v>
      </c>
    </row>
    <row r="33" spans="5:31" ht="20.25" customHeight="1" x14ac:dyDescent="0.25">
      <c r="E33" s="73" t="s">
        <v>941</v>
      </c>
      <c r="F33" s="47"/>
      <c r="G33" s="47"/>
      <c r="H33" s="74"/>
      <c r="I33" s="90" t="s">
        <v>2147</v>
      </c>
      <c r="J33" s="71"/>
      <c r="K33" s="90" t="s">
        <v>2147</v>
      </c>
      <c r="L33" s="71"/>
      <c r="M33" s="90" t="s">
        <v>2147</v>
      </c>
      <c r="N33" s="71"/>
      <c r="O33" s="90" t="s">
        <v>2147</v>
      </c>
      <c r="P33" s="47"/>
      <c r="Q33" s="71"/>
      <c r="R33" s="90" t="s">
        <v>2147</v>
      </c>
      <c r="S33" s="71"/>
      <c r="T33" s="90" t="s">
        <v>2147</v>
      </c>
      <c r="U33" s="71"/>
      <c r="V33" s="90" t="s">
        <v>2147</v>
      </c>
      <c r="W33" s="47"/>
      <c r="X33" s="47"/>
      <c r="Y33" s="47"/>
      <c r="Z33" s="71"/>
      <c r="AA33" s="5" t="s">
        <v>2147</v>
      </c>
      <c r="AB33" s="75" t="s">
        <v>2147</v>
      </c>
      <c r="AC33" s="47"/>
      <c r="AD33" s="71"/>
      <c r="AE33" s="6" t="s">
        <v>2147</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n73AvasD5twGV5r2Sne9+1Uy5KRpNFYbJbPO8cn6c5cLGUx06zcygYSnDD9964kbTu3nyGz84y1kkSvj2EanJw==" saltValue="Bf0nO8wxN2kx/bVuNa03Cg=="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F43BA248-D2D1-4683-A653-BF371142010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T189 - Oakey BSP (110/33kV)</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dimension ref="B1:AI49"/>
  <sheetViews>
    <sheetView showGridLines="0" topLeftCell="A19"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2148</v>
      </c>
      <c r="I3" s="49"/>
      <c r="J3" s="49"/>
      <c r="K3" s="49"/>
      <c r="L3" s="49"/>
      <c r="M3" s="49"/>
      <c r="N3" s="49"/>
      <c r="O3" s="49"/>
      <c r="P3" s="49"/>
      <c r="Q3" s="49"/>
      <c r="R3" s="49"/>
      <c r="U3" s="51" t="s">
        <v>922</v>
      </c>
      <c r="V3" s="49"/>
      <c r="X3" s="52" t="s">
        <v>2149</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948</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2150</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2151</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2152</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250</v>
      </c>
      <c r="J24" s="71"/>
      <c r="K24" s="89">
        <v>250</v>
      </c>
      <c r="L24" s="71"/>
      <c r="M24" s="89">
        <v>250</v>
      </c>
      <c r="N24" s="71"/>
      <c r="O24" s="89">
        <v>250</v>
      </c>
      <c r="P24" s="47"/>
      <c r="Q24" s="71"/>
      <c r="R24" s="89">
        <v>250</v>
      </c>
      <c r="S24" s="71"/>
      <c r="T24" s="89">
        <v>250</v>
      </c>
      <c r="U24" s="71"/>
      <c r="V24" s="89">
        <v>250</v>
      </c>
      <c r="W24" s="47"/>
      <c r="X24" s="47"/>
      <c r="Y24" s="47"/>
      <c r="Z24" s="71"/>
      <c r="AA24" s="3">
        <v>250</v>
      </c>
      <c r="AB24" s="72">
        <v>250</v>
      </c>
      <c r="AC24" s="47"/>
      <c r="AD24" s="71"/>
      <c r="AE24" s="4">
        <v>250</v>
      </c>
    </row>
    <row r="25" spans="4:31" ht="20.25" customHeight="1" x14ac:dyDescent="0.25">
      <c r="E25" s="73" t="s">
        <v>21</v>
      </c>
      <c r="F25" s="47"/>
      <c r="G25" s="47"/>
      <c r="H25" s="74"/>
      <c r="I25" s="89">
        <v>9.8000000000000007</v>
      </c>
      <c r="J25" s="71"/>
      <c r="K25" s="89">
        <v>9.8000000000000007</v>
      </c>
      <c r="L25" s="71"/>
      <c r="M25" s="89">
        <v>9.8000000000000007</v>
      </c>
      <c r="N25" s="71"/>
      <c r="O25" s="89">
        <v>9.8000000000000007</v>
      </c>
      <c r="P25" s="47"/>
      <c r="Q25" s="71"/>
      <c r="R25" s="89">
        <v>9.8000000000000007</v>
      </c>
      <c r="S25" s="71"/>
      <c r="T25" s="89">
        <v>6.2</v>
      </c>
      <c r="U25" s="71"/>
      <c r="V25" s="89">
        <v>6.2</v>
      </c>
      <c r="W25" s="47"/>
      <c r="X25" s="47"/>
      <c r="Y25" s="47"/>
      <c r="Z25" s="71"/>
      <c r="AA25" s="3">
        <v>6.2</v>
      </c>
      <c r="AB25" s="72">
        <v>6.2</v>
      </c>
      <c r="AC25" s="47"/>
      <c r="AD25" s="71"/>
      <c r="AE25" s="4">
        <v>6.2</v>
      </c>
    </row>
    <row r="26" spans="4:31" ht="13.15" customHeight="1" x14ac:dyDescent="0.25">
      <c r="E26" s="73" t="s">
        <v>25</v>
      </c>
      <c r="F26" s="47"/>
      <c r="G26" s="47"/>
      <c r="H26" s="74"/>
      <c r="I26" s="89">
        <v>93.1</v>
      </c>
      <c r="J26" s="71"/>
      <c r="K26" s="89">
        <v>93.4</v>
      </c>
      <c r="L26" s="71"/>
      <c r="M26" s="89">
        <v>94.3</v>
      </c>
      <c r="N26" s="71"/>
      <c r="O26" s="89">
        <v>95</v>
      </c>
      <c r="P26" s="47"/>
      <c r="Q26" s="71"/>
      <c r="R26" s="89">
        <v>95.6</v>
      </c>
      <c r="S26" s="71"/>
      <c r="T26" s="89">
        <v>51.3</v>
      </c>
      <c r="U26" s="71"/>
      <c r="V26" s="89">
        <v>51.4</v>
      </c>
      <c r="W26" s="47"/>
      <c r="X26" s="47"/>
      <c r="Y26" s="47"/>
      <c r="Z26" s="71"/>
      <c r="AA26" s="3">
        <v>51.5</v>
      </c>
      <c r="AB26" s="72">
        <v>52.1</v>
      </c>
      <c r="AC26" s="47"/>
      <c r="AD26" s="71"/>
      <c r="AE26" s="4">
        <v>52.5</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0.95399999999999996</v>
      </c>
      <c r="J29" s="71"/>
      <c r="K29" s="91">
        <v>0.95399999999999996</v>
      </c>
      <c r="L29" s="71"/>
      <c r="M29" s="91">
        <v>0.95399999999999996</v>
      </c>
      <c r="N29" s="71"/>
      <c r="O29" s="91">
        <v>0.95399999999999996</v>
      </c>
      <c r="P29" s="47"/>
      <c r="Q29" s="71"/>
      <c r="R29" s="91">
        <v>0.95399999999999996</v>
      </c>
      <c r="S29" s="71"/>
      <c r="T29" s="91">
        <v>0.98099999999999998</v>
      </c>
      <c r="U29" s="71"/>
      <c r="V29" s="91">
        <v>0.98099999999999998</v>
      </c>
      <c r="W29" s="47"/>
      <c r="X29" s="47"/>
      <c r="Y29" s="47"/>
      <c r="Z29" s="71"/>
      <c r="AA29" s="7">
        <v>0.98099999999999998</v>
      </c>
      <c r="AB29" s="76">
        <v>0.98099999999999998</v>
      </c>
      <c r="AC29" s="47"/>
      <c r="AD29" s="71"/>
      <c r="AE29" s="8">
        <v>0.98099999999999998</v>
      </c>
    </row>
    <row r="30" spans="4:31" ht="13.15" customHeight="1" x14ac:dyDescent="0.25">
      <c r="E30" s="73" t="s">
        <v>42</v>
      </c>
      <c r="F30" s="47"/>
      <c r="G30" s="47"/>
      <c r="H30" s="74"/>
      <c r="I30" s="89">
        <v>160</v>
      </c>
      <c r="J30" s="71"/>
      <c r="K30" s="89">
        <v>160</v>
      </c>
      <c r="L30" s="71"/>
      <c r="M30" s="89">
        <v>160</v>
      </c>
      <c r="N30" s="71"/>
      <c r="O30" s="89">
        <v>160</v>
      </c>
      <c r="P30" s="47"/>
      <c r="Q30" s="71"/>
      <c r="R30" s="89">
        <v>160</v>
      </c>
      <c r="S30" s="71"/>
      <c r="T30" s="89">
        <v>160</v>
      </c>
      <c r="U30" s="71"/>
      <c r="V30" s="89">
        <v>160</v>
      </c>
      <c r="W30" s="47"/>
      <c r="X30" s="47"/>
      <c r="Y30" s="47"/>
      <c r="Z30" s="71"/>
      <c r="AA30" s="3">
        <v>160</v>
      </c>
      <c r="AB30" s="72">
        <v>160</v>
      </c>
      <c r="AC30" s="47"/>
      <c r="AD30" s="71"/>
      <c r="AE30" s="4">
        <v>160</v>
      </c>
    </row>
    <row r="31" spans="4:31" ht="13.15" customHeight="1" x14ac:dyDescent="0.25">
      <c r="E31" s="77" t="s">
        <v>46</v>
      </c>
      <c r="F31" s="47"/>
      <c r="G31" s="47"/>
      <c r="H31" s="74"/>
      <c r="I31" s="92">
        <v>89.5</v>
      </c>
      <c r="J31" s="71"/>
      <c r="K31" s="92">
        <v>89.9</v>
      </c>
      <c r="L31" s="71"/>
      <c r="M31" s="92">
        <v>90.7</v>
      </c>
      <c r="N31" s="71"/>
      <c r="O31" s="92">
        <v>91.4</v>
      </c>
      <c r="P31" s="47"/>
      <c r="Q31" s="71"/>
      <c r="R31" s="92">
        <v>92</v>
      </c>
      <c r="S31" s="71"/>
      <c r="T31" s="92">
        <v>49.8</v>
      </c>
      <c r="U31" s="71"/>
      <c r="V31" s="92">
        <v>49.9</v>
      </c>
      <c r="W31" s="47"/>
      <c r="X31" s="47"/>
      <c r="Y31" s="47"/>
      <c r="Z31" s="71"/>
      <c r="AA31" s="9">
        <v>50</v>
      </c>
      <c r="AB31" s="78">
        <v>50.5</v>
      </c>
      <c r="AC31" s="47"/>
      <c r="AD31" s="71"/>
      <c r="AE31" s="10">
        <v>51</v>
      </c>
    </row>
    <row r="32" spans="4:31" ht="20.25" customHeight="1" x14ac:dyDescent="0.25">
      <c r="E32" s="73" t="s">
        <v>940</v>
      </c>
      <c r="F32" s="47"/>
      <c r="G32" s="47"/>
      <c r="H32" s="74"/>
      <c r="I32" s="90">
        <v>4.5</v>
      </c>
      <c r="J32" s="71"/>
      <c r="K32" s="90">
        <v>4.5</v>
      </c>
      <c r="L32" s="71"/>
      <c r="M32" s="90">
        <v>4.5</v>
      </c>
      <c r="N32" s="71"/>
      <c r="O32" s="90">
        <v>4.5999999999999996</v>
      </c>
      <c r="P32" s="47"/>
      <c r="Q32" s="71"/>
      <c r="R32" s="90">
        <v>4.5999999999999996</v>
      </c>
      <c r="S32" s="71"/>
      <c r="T32" s="90">
        <v>2.5</v>
      </c>
      <c r="U32" s="71"/>
      <c r="V32" s="90">
        <v>2.5</v>
      </c>
      <c r="W32" s="47"/>
      <c r="X32" s="47"/>
      <c r="Y32" s="47"/>
      <c r="Z32" s="71"/>
      <c r="AA32" s="5">
        <v>2.5</v>
      </c>
      <c r="AB32" s="75">
        <v>2.5</v>
      </c>
      <c r="AC32" s="47"/>
      <c r="AD32" s="71"/>
      <c r="AE32" s="6">
        <v>2.6</v>
      </c>
    </row>
    <row r="33" spans="5:31" ht="20.25" customHeight="1" x14ac:dyDescent="0.25">
      <c r="E33" s="73" t="s">
        <v>941</v>
      </c>
      <c r="F33" s="47"/>
      <c r="G33" s="47"/>
      <c r="H33" s="74"/>
      <c r="I33" s="90" t="s">
        <v>2125</v>
      </c>
      <c r="J33" s="71"/>
      <c r="K33" s="90" t="s">
        <v>2125</v>
      </c>
      <c r="L33" s="71"/>
      <c r="M33" s="90" t="s">
        <v>2125</v>
      </c>
      <c r="N33" s="71"/>
      <c r="O33" s="90" t="s">
        <v>2125</v>
      </c>
      <c r="P33" s="47"/>
      <c r="Q33" s="71"/>
      <c r="R33" s="90" t="s">
        <v>2125</v>
      </c>
      <c r="S33" s="71"/>
      <c r="T33" s="90" t="s">
        <v>2125</v>
      </c>
      <c r="U33" s="71"/>
      <c r="V33" s="90" t="s">
        <v>2125</v>
      </c>
      <c r="W33" s="47"/>
      <c r="X33" s="47"/>
      <c r="Y33" s="47"/>
      <c r="Z33" s="71"/>
      <c r="AA33" s="5" t="s">
        <v>2125</v>
      </c>
      <c r="AB33" s="75" t="s">
        <v>2125</v>
      </c>
      <c r="AC33" s="47"/>
      <c r="AD33" s="71"/>
      <c r="AE33" s="6" t="s">
        <v>2125</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1</v>
      </c>
      <c r="J37" s="71"/>
      <c r="K37" s="89">
        <v>1</v>
      </c>
      <c r="L37" s="71"/>
      <c r="M37" s="89">
        <v>1</v>
      </c>
      <c r="N37" s="71"/>
      <c r="O37" s="89">
        <v>1</v>
      </c>
      <c r="P37" s="47"/>
      <c r="Q37" s="71"/>
      <c r="R37" s="89">
        <v>1</v>
      </c>
      <c r="S37" s="71"/>
      <c r="T37" s="89">
        <v>1</v>
      </c>
      <c r="U37" s="71"/>
      <c r="V37" s="89">
        <v>1</v>
      </c>
      <c r="W37" s="47"/>
      <c r="X37" s="47"/>
      <c r="Y37" s="47"/>
      <c r="Z37" s="71"/>
      <c r="AA37" s="3">
        <v>1</v>
      </c>
      <c r="AB37" s="72">
        <v>1</v>
      </c>
      <c r="AC37" s="47"/>
      <c r="AD37" s="71"/>
      <c r="AE37" s="4">
        <v>1</v>
      </c>
    </row>
    <row r="38" spans="5:31" x14ac:dyDescent="0.25">
      <c r="E38" s="73" t="s">
        <v>73</v>
      </c>
      <c r="F38" s="47"/>
      <c r="G38" s="47"/>
      <c r="H38" s="74"/>
      <c r="I38" s="89">
        <v>2</v>
      </c>
      <c r="J38" s="71"/>
      <c r="K38" s="89">
        <v>2</v>
      </c>
      <c r="L38" s="71"/>
      <c r="M38" s="89">
        <v>2</v>
      </c>
      <c r="N38" s="71"/>
      <c r="O38" s="89">
        <v>2</v>
      </c>
      <c r="P38" s="47"/>
      <c r="Q38" s="71"/>
      <c r="R38" s="89">
        <v>2</v>
      </c>
      <c r="S38" s="71"/>
      <c r="T38" s="89">
        <v>2</v>
      </c>
      <c r="U38" s="71"/>
      <c r="V38" s="89">
        <v>2</v>
      </c>
      <c r="W38" s="47"/>
      <c r="X38" s="47"/>
      <c r="Y38" s="47"/>
      <c r="Z38" s="71"/>
      <c r="AA38" s="3">
        <v>2</v>
      </c>
      <c r="AB38" s="72">
        <v>2</v>
      </c>
      <c r="AC38" s="47"/>
      <c r="AD38" s="71"/>
      <c r="AE38" s="4">
        <v>2</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CqkIyvGCHLvCpjzqXGyWVxjY82r7/7i+LRNL0yu0DA4gooUYmB+303o/3A+q8Ymh3o2XpZyal6ds0BrfY7ye3g==" saltValue="32w+hpAVRZicyErNyRWRDA=="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9C8549DC-C364-48DF-9F7A-0C719B5A19A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T193 - Clare South BSP (132/66kV)</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2153</v>
      </c>
      <c r="I3" s="49"/>
      <c r="J3" s="49"/>
      <c r="K3" s="49"/>
      <c r="L3" s="49"/>
      <c r="M3" s="49"/>
      <c r="N3" s="49"/>
      <c r="O3" s="49"/>
      <c r="P3" s="49"/>
      <c r="Q3" s="49"/>
      <c r="R3" s="49"/>
      <c r="U3" s="51" t="s">
        <v>922</v>
      </c>
      <c r="V3" s="49"/>
      <c r="X3" s="52" t="s">
        <v>2154</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969</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2155</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2156</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223.1</v>
      </c>
      <c r="J24" s="71"/>
      <c r="K24" s="89">
        <v>223.1</v>
      </c>
      <c r="L24" s="71"/>
      <c r="M24" s="89">
        <v>223.1</v>
      </c>
      <c r="N24" s="71"/>
      <c r="O24" s="89">
        <v>223.1</v>
      </c>
      <c r="P24" s="47"/>
      <c r="Q24" s="71"/>
      <c r="R24" s="89">
        <v>223.1</v>
      </c>
      <c r="S24" s="71"/>
      <c r="T24" s="89">
        <v>241.4</v>
      </c>
      <c r="U24" s="71"/>
      <c r="V24" s="89">
        <v>241.4</v>
      </c>
      <c r="W24" s="47"/>
      <c r="X24" s="47"/>
      <c r="Y24" s="47"/>
      <c r="Z24" s="71"/>
      <c r="AA24" s="3">
        <v>241.4</v>
      </c>
      <c r="AB24" s="72">
        <v>241.4</v>
      </c>
      <c r="AC24" s="47"/>
      <c r="AD24" s="71"/>
      <c r="AE24" s="4">
        <v>241.4</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50.8</v>
      </c>
      <c r="J26" s="71"/>
      <c r="K26" s="89">
        <v>57.5</v>
      </c>
      <c r="L26" s="71"/>
      <c r="M26" s="89">
        <v>58.1</v>
      </c>
      <c r="N26" s="71"/>
      <c r="O26" s="89">
        <v>58.6</v>
      </c>
      <c r="P26" s="47"/>
      <c r="Q26" s="71"/>
      <c r="R26" s="89">
        <v>59</v>
      </c>
      <c r="S26" s="71"/>
      <c r="T26" s="89">
        <v>42.1</v>
      </c>
      <c r="U26" s="71"/>
      <c r="V26" s="89">
        <v>47.9</v>
      </c>
      <c r="W26" s="47"/>
      <c r="X26" s="47"/>
      <c r="Y26" s="47"/>
      <c r="Z26" s="71"/>
      <c r="AA26" s="3">
        <v>53.8</v>
      </c>
      <c r="AB26" s="72">
        <v>54.5</v>
      </c>
      <c r="AC26" s="47"/>
      <c r="AD26" s="71"/>
      <c r="AE26" s="4">
        <v>55.1</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v>
      </c>
      <c r="J29" s="71"/>
      <c r="K29" s="91">
        <v>0.98</v>
      </c>
      <c r="L29" s="71"/>
      <c r="M29" s="91">
        <v>0.98</v>
      </c>
      <c r="N29" s="71"/>
      <c r="O29" s="91">
        <v>0.98</v>
      </c>
      <c r="P29" s="47"/>
      <c r="Q29" s="71"/>
      <c r="R29" s="91">
        <v>0.98</v>
      </c>
      <c r="S29" s="71"/>
      <c r="T29" s="91">
        <v>0.98199999999999998</v>
      </c>
      <c r="U29" s="71"/>
      <c r="V29" s="91">
        <v>0.98199999999999998</v>
      </c>
      <c r="W29" s="47"/>
      <c r="X29" s="47"/>
      <c r="Y29" s="47"/>
      <c r="Z29" s="71"/>
      <c r="AA29" s="7">
        <v>0.98199999999999998</v>
      </c>
      <c r="AB29" s="76">
        <v>0.98199999999999998</v>
      </c>
      <c r="AC29" s="47"/>
      <c r="AD29" s="71"/>
      <c r="AE29" s="8">
        <v>0.98199999999999998</v>
      </c>
    </row>
    <row r="30" spans="4:31" ht="13.15" customHeight="1" x14ac:dyDescent="0.25">
      <c r="E30" s="73" t="s">
        <v>42</v>
      </c>
      <c r="F30" s="47"/>
      <c r="G30" s="47"/>
      <c r="H30" s="74"/>
      <c r="I30" s="89">
        <v>132.4</v>
      </c>
      <c r="J30" s="71"/>
      <c r="K30" s="89">
        <v>132.4</v>
      </c>
      <c r="L30" s="71"/>
      <c r="M30" s="89">
        <v>132.4</v>
      </c>
      <c r="N30" s="71"/>
      <c r="O30" s="89">
        <v>132.4</v>
      </c>
      <c r="P30" s="47"/>
      <c r="Q30" s="71"/>
      <c r="R30" s="89">
        <v>132.4</v>
      </c>
      <c r="S30" s="71"/>
      <c r="T30" s="89">
        <v>140.1</v>
      </c>
      <c r="U30" s="71"/>
      <c r="V30" s="89">
        <v>140.1</v>
      </c>
      <c r="W30" s="47"/>
      <c r="X30" s="47"/>
      <c r="Y30" s="47"/>
      <c r="Z30" s="71"/>
      <c r="AA30" s="3">
        <v>140.1</v>
      </c>
      <c r="AB30" s="72">
        <v>140.1</v>
      </c>
      <c r="AC30" s="47"/>
      <c r="AD30" s="71"/>
      <c r="AE30" s="4">
        <v>140.1</v>
      </c>
    </row>
    <row r="31" spans="4:31" ht="13.15" customHeight="1" x14ac:dyDescent="0.25">
      <c r="E31" s="77" t="s">
        <v>46</v>
      </c>
      <c r="F31" s="47"/>
      <c r="G31" s="47"/>
      <c r="H31" s="74"/>
      <c r="I31" s="92">
        <v>49.4</v>
      </c>
      <c r="J31" s="71"/>
      <c r="K31" s="92">
        <v>56</v>
      </c>
      <c r="L31" s="71"/>
      <c r="M31" s="92">
        <v>56.6</v>
      </c>
      <c r="N31" s="71"/>
      <c r="O31" s="92">
        <v>57.1</v>
      </c>
      <c r="P31" s="47"/>
      <c r="Q31" s="71"/>
      <c r="R31" s="92">
        <v>57.4</v>
      </c>
      <c r="S31" s="71"/>
      <c r="T31" s="92">
        <v>41.1</v>
      </c>
      <c r="U31" s="71"/>
      <c r="V31" s="92">
        <v>46.9</v>
      </c>
      <c r="W31" s="47"/>
      <c r="X31" s="47"/>
      <c r="Y31" s="47"/>
      <c r="Z31" s="71"/>
      <c r="AA31" s="9">
        <v>52.8</v>
      </c>
      <c r="AB31" s="78">
        <v>53.5</v>
      </c>
      <c r="AC31" s="47"/>
      <c r="AD31" s="71"/>
      <c r="AE31" s="10">
        <v>54</v>
      </c>
    </row>
    <row r="32" spans="4:31" ht="20.25" customHeight="1" x14ac:dyDescent="0.25">
      <c r="E32" s="73" t="s">
        <v>940</v>
      </c>
      <c r="F32" s="47"/>
      <c r="G32" s="47"/>
      <c r="H32" s="74"/>
      <c r="I32" s="90">
        <v>2.5</v>
      </c>
      <c r="J32" s="71"/>
      <c r="K32" s="90">
        <v>2.8</v>
      </c>
      <c r="L32" s="71"/>
      <c r="M32" s="90">
        <v>2.8</v>
      </c>
      <c r="N32" s="71"/>
      <c r="O32" s="90">
        <v>2.9</v>
      </c>
      <c r="P32" s="47"/>
      <c r="Q32" s="71"/>
      <c r="R32" s="90">
        <v>2.9</v>
      </c>
      <c r="S32" s="71"/>
      <c r="T32" s="90">
        <v>2.1</v>
      </c>
      <c r="U32" s="71"/>
      <c r="V32" s="90">
        <v>2.2999999999999998</v>
      </c>
      <c r="W32" s="47"/>
      <c r="X32" s="47"/>
      <c r="Y32" s="47"/>
      <c r="Z32" s="71"/>
      <c r="AA32" s="5">
        <v>2.6</v>
      </c>
      <c r="AB32" s="75">
        <v>2.7</v>
      </c>
      <c r="AC32" s="47"/>
      <c r="AD32" s="71"/>
      <c r="AE32" s="6">
        <v>2.7</v>
      </c>
    </row>
    <row r="33" spans="5:31" ht="20.25" customHeight="1" x14ac:dyDescent="0.25">
      <c r="E33" s="73" t="s">
        <v>941</v>
      </c>
      <c r="F33" s="47"/>
      <c r="G33" s="47"/>
      <c r="H33" s="74"/>
      <c r="I33" s="90" t="s">
        <v>2157</v>
      </c>
      <c r="J33" s="71"/>
      <c r="K33" s="90" t="s">
        <v>2157</v>
      </c>
      <c r="L33" s="71"/>
      <c r="M33" s="90" t="s">
        <v>2157</v>
      </c>
      <c r="N33" s="71"/>
      <c r="O33" s="90" t="s">
        <v>2157</v>
      </c>
      <c r="P33" s="47"/>
      <c r="Q33" s="71"/>
      <c r="R33" s="90" t="s">
        <v>2157</v>
      </c>
      <c r="S33" s="71"/>
      <c r="T33" s="90" t="s">
        <v>2157</v>
      </c>
      <c r="U33" s="71"/>
      <c r="V33" s="90" t="s">
        <v>2157</v>
      </c>
      <c r="W33" s="47"/>
      <c r="X33" s="47"/>
      <c r="Y33" s="47"/>
      <c r="Z33" s="71"/>
      <c r="AA33" s="5" t="s">
        <v>2157</v>
      </c>
      <c r="AB33" s="75" t="s">
        <v>2157</v>
      </c>
      <c r="AC33" s="47"/>
      <c r="AD33" s="71"/>
      <c r="AE33" s="6" t="s">
        <v>2157</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Ic7Bm4C0CdRzH5SVbOaHClIp52Z5XEKxezFIVjD8233Cxf+sU1ZDLfHAgynsT6lo8f4DXmIIkE5W1X2LiIgf5g==" saltValue="RYDGW8bu0hEihWdktahgOQ=="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1256E503-12D7-4C52-B404-AE13C7C97F8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T198 - Broadlea BSP (132/66kV)</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2158</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2159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2160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2161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50.4</v>
      </c>
      <c r="K26" s="71"/>
      <c r="L26" s="89">
        <v>50.4</v>
      </c>
      <c r="M26" s="71"/>
      <c r="N26" s="89">
        <v>50.4</v>
      </c>
      <c r="O26" s="71"/>
      <c r="P26" s="89">
        <v>50.4</v>
      </c>
      <c r="Q26" s="47"/>
      <c r="R26" s="71"/>
      <c r="S26" s="89">
        <v>50.4</v>
      </c>
      <c r="T26" s="71"/>
      <c r="U26" s="89">
        <v>56.6</v>
      </c>
      <c r="V26" s="71"/>
      <c r="W26" s="89">
        <v>56.6</v>
      </c>
      <c r="X26" s="47"/>
      <c r="Y26" s="47"/>
      <c r="Z26" s="47"/>
      <c r="AA26" s="71"/>
      <c r="AB26" s="3">
        <v>56.6</v>
      </c>
      <c r="AC26" s="72">
        <v>56.6</v>
      </c>
      <c r="AD26" s="47"/>
      <c r="AE26" s="71"/>
      <c r="AF26" s="4">
        <v>56.6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12.9</v>
      </c>
      <c r="K28" s="71"/>
      <c r="L28" s="89">
        <v>13.2</v>
      </c>
      <c r="M28" s="71"/>
      <c r="N28" s="89">
        <v>13.6</v>
      </c>
      <c r="O28" s="71"/>
      <c r="P28" s="89">
        <v>14</v>
      </c>
      <c r="Q28" s="47"/>
      <c r="R28" s="71"/>
      <c r="S28" s="89">
        <v>14.4</v>
      </c>
      <c r="T28" s="71"/>
      <c r="U28" s="89">
        <v>9.9</v>
      </c>
      <c r="V28" s="71"/>
      <c r="W28" s="89">
        <v>10</v>
      </c>
      <c r="X28" s="47"/>
      <c r="Y28" s="47"/>
      <c r="Z28" s="47"/>
      <c r="AA28" s="71"/>
      <c r="AB28" s="3">
        <v>10.199999999999999</v>
      </c>
      <c r="AC28" s="72">
        <v>10.5</v>
      </c>
      <c r="AD28" s="47"/>
      <c r="AE28" s="71"/>
      <c r="AF28" s="4">
        <v>10.8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0.995</v>
      </c>
      <c r="K31" s="71"/>
      <c r="L31" s="91">
        <v>0.995</v>
      </c>
      <c r="M31" s="71"/>
      <c r="N31" s="91">
        <v>0.995</v>
      </c>
      <c r="O31" s="71"/>
      <c r="P31" s="91">
        <v>0.995</v>
      </c>
      <c r="Q31" s="47"/>
      <c r="R31" s="71"/>
      <c r="S31" s="91">
        <v>0.995</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27.4</v>
      </c>
      <c r="K32" s="71"/>
      <c r="L32" s="89">
        <v>27.4</v>
      </c>
      <c r="M32" s="71"/>
      <c r="N32" s="89">
        <v>27.4</v>
      </c>
      <c r="O32" s="71"/>
      <c r="P32" s="89">
        <v>27.4</v>
      </c>
      <c r="Q32" s="47"/>
      <c r="R32" s="71"/>
      <c r="S32" s="89">
        <v>27.4</v>
      </c>
      <c r="T32" s="71"/>
      <c r="U32" s="89">
        <v>29.9</v>
      </c>
      <c r="V32" s="71"/>
      <c r="W32" s="89">
        <v>29.9</v>
      </c>
      <c r="X32" s="47"/>
      <c r="Y32" s="47"/>
      <c r="Z32" s="47"/>
      <c r="AA32" s="71"/>
      <c r="AB32" s="3">
        <v>29.9</v>
      </c>
      <c r="AC32" s="72">
        <v>29.9</v>
      </c>
      <c r="AD32" s="47"/>
      <c r="AE32" s="71"/>
      <c r="AF32" s="4">
        <v>29.9</v>
      </c>
    </row>
    <row r="33" spans="5:32" ht="13.15" customHeight="1" x14ac:dyDescent="0.25">
      <c r="E33" s="77" t="s">
        <v>46</v>
      </c>
      <c r="F33" s="47"/>
      <c r="G33" s="47"/>
      <c r="H33" s="47"/>
      <c r="I33" s="74"/>
      <c r="J33" s="92">
        <v>12.2</v>
      </c>
      <c r="K33" s="71"/>
      <c r="L33" s="92">
        <v>12.5</v>
      </c>
      <c r="M33" s="71"/>
      <c r="N33" s="92">
        <v>12.8</v>
      </c>
      <c r="O33" s="71"/>
      <c r="P33" s="92">
        <v>13.2</v>
      </c>
      <c r="Q33" s="47"/>
      <c r="R33" s="71"/>
      <c r="S33" s="92">
        <v>13.5</v>
      </c>
      <c r="T33" s="71"/>
      <c r="U33" s="92">
        <v>9.4</v>
      </c>
      <c r="V33" s="71"/>
      <c r="W33" s="92">
        <v>9.5</v>
      </c>
      <c r="X33" s="47"/>
      <c r="Y33" s="47"/>
      <c r="Z33" s="47"/>
      <c r="AA33" s="71"/>
      <c r="AB33" s="9">
        <v>9.6999999999999993</v>
      </c>
      <c r="AC33" s="78">
        <v>10</v>
      </c>
      <c r="AD33" s="47"/>
      <c r="AE33" s="71"/>
      <c r="AF33" s="10">
        <v>10.3</v>
      </c>
    </row>
    <row r="34" spans="5:32" ht="20.25" customHeight="1" x14ac:dyDescent="0.25">
      <c r="E34" s="73" t="s">
        <v>940</v>
      </c>
      <c r="F34" s="47"/>
      <c r="G34" s="47"/>
      <c r="H34" s="47"/>
      <c r="I34" s="74"/>
      <c r="J34" s="90">
        <v>0.6</v>
      </c>
      <c r="K34" s="71"/>
      <c r="L34" s="90">
        <v>0.6</v>
      </c>
      <c r="M34" s="71"/>
      <c r="N34" s="90">
        <v>0.6</v>
      </c>
      <c r="O34" s="71"/>
      <c r="P34" s="90">
        <v>0.7</v>
      </c>
      <c r="Q34" s="47"/>
      <c r="R34" s="71"/>
      <c r="S34" s="90">
        <v>0.7</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942</v>
      </c>
      <c r="K35" s="71"/>
      <c r="L35" s="90" t="s">
        <v>942</v>
      </c>
      <c r="M35" s="71"/>
      <c r="N35" s="90" t="s">
        <v>942</v>
      </c>
      <c r="O35" s="71"/>
      <c r="P35" s="90" t="s">
        <v>942</v>
      </c>
      <c r="Q35" s="47"/>
      <c r="R35" s="71"/>
      <c r="S35" s="90" t="s">
        <v>942</v>
      </c>
      <c r="T35" s="71"/>
      <c r="U35" s="90" t="s">
        <v>942</v>
      </c>
      <c r="V35" s="71"/>
      <c r="W35" s="90" t="s">
        <v>942</v>
      </c>
      <c r="X35" s="47"/>
      <c r="Y35" s="47"/>
      <c r="Z35" s="47"/>
      <c r="AA35" s="71"/>
      <c r="AB35" s="5" t="s">
        <v>942</v>
      </c>
      <c r="AC35" s="75" t="s">
        <v>942</v>
      </c>
      <c r="AD35" s="47"/>
      <c r="AE35" s="71"/>
      <c r="AF35" s="6" t="s">
        <v>942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QvRH7mHwRSDOeeH2QWbOP+jBlY6RSzpotN5Zi2D4q2EwgzVABFeKKh1h0h29xkHbNN4rj28pmWQx/mMWUOkog==" saltValue="qILS5AOWA0PGjvQA9l/rK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4F4B95C-EC0F-4F24-AC96-54CAECD9B79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TANB - Tanby (66/22kV)</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dimension ref="A1:AJ51"/>
  <sheetViews>
    <sheetView showGridLines="0" topLeftCell="A2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2162</v>
      </c>
      <c r="J3" s="49"/>
      <c r="K3" s="49"/>
      <c r="L3" s="49"/>
      <c r="M3" s="49"/>
      <c r="N3" s="49"/>
      <c r="O3" s="49"/>
      <c r="P3" s="49"/>
      <c r="Q3" s="49"/>
      <c r="R3" s="49"/>
      <c r="S3" s="49"/>
      <c r="V3" s="51" t="s">
        <v>922</v>
      </c>
      <c r="W3" s="49"/>
      <c r="Y3" s="52" t="s">
        <v>1672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2163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2164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2165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v>
      </c>
      <c r="K26" s="71"/>
      <c r="L26" s="89">
        <v>2</v>
      </c>
      <c r="M26" s="71"/>
      <c r="N26" s="89">
        <v>2</v>
      </c>
      <c r="O26" s="71"/>
      <c r="P26" s="89">
        <v>2</v>
      </c>
      <c r="Q26" s="47"/>
      <c r="R26" s="71"/>
      <c r="S26" s="89">
        <v>2</v>
      </c>
      <c r="T26" s="71"/>
      <c r="U26" s="89">
        <v>2</v>
      </c>
      <c r="V26" s="71"/>
      <c r="W26" s="89">
        <v>2</v>
      </c>
      <c r="X26" s="47"/>
      <c r="Y26" s="47"/>
      <c r="Z26" s="47"/>
      <c r="AA26" s="71"/>
      <c r="AB26" s="3">
        <v>2</v>
      </c>
      <c r="AC26" s="72">
        <v>2</v>
      </c>
      <c r="AD26" s="47"/>
      <c r="AE26" s="71"/>
      <c r="AF26" s="4">
        <v>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1.8</v>
      </c>
      <c r="K28" s="71"/>
      <c r="L28" s="89">
        <v>1.8</v>
      </c>
      <c r="M28" s="71"/>
      <c r="N28" s="89">
        <v>1.8</v>
      </c>
      <c r="O28" s="71"/>
      <c r="P28" s="89">
        <v>1.9</v>
      </c>
      <c r="Q28" s="47"/>
      <c r="R28" s="71"/>
      <c r="S28" s="89">
        <v>1.9</v>
      </c>
      <c r="T28" s="71"/>
      <c r="U28" s="89">
        <v>1.4</v>
      </c>
      <c r="V28" s="71"/>
      <c r="W28" s="89">
        <v>1.4</v>
      </c>
      <c r="X28" s="47"/>
      <c r="Y28" s="47"/>
      <c r="Z28" s="47"/>
      <c r="AA28" s="71"/>
      <c r="AB28" s="3">
        <v>1.4</v>
      </c>
      <c r="AC28" s="72">
        <v>1.5</v>
      </c>
      <c r="AD28" s="47"/>
      <c r="AE28" s="71"/>
      <c r="AF28" s="4">
        <v>1.5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0.95099999999999996</v>
      </c>
      <c r="K31" s="71"/>
      <c r="L31" s="91">
        <v>0.95099999999999996</v>
      </c>
      <c r="M31" s="71"/>
      <c r="N31" s="91">
        <v>0.95099999999999996</v>
      </c>
      <c r="O31" s="71"/>
      <c r="P31" s="91">
        <v>0.95099999999999996</v>
      </c>
      <c r="Q31" s="47"/>
      <c r="R31" s="71"/>
      <c r="S31" s="91">
        <v>0.95299999999999996</v>
      </c>
      <c r="T31" s="71"/>
      <c r="U31" s="91">
        <v>0.98499999999999999</v>
      </c>
      <c r="V31" s="71"/>
      <c r="W31" s="91">
        <v>0.98499999999999999</v>
      </c>
      <c r="X31" s="47"/>
      <c r="Y31" s="47"/>
      <c r="Z31" s="47"/>
      <c r="AA31" s="71"/>
      <c r="AB31" s="7">
        <v>0.98499999999999999</v>
      </c>
      <c r="AC31" s="76">
        <v>0.98699999999999999</v>
      </c>
      <c r="AD31" s="47"/>
      <c r="AE31" s="71"/>
      <c r="AF31" s="8">
        <v>0.98699999999999999</v>
      </c>
    </row>
    <row r="32" spans="4:32" ht="13.15" customHeight="1" x14ac:dyDescent="0.25">
      <c r="E32" s="73" t="s">
        <v>42</v>
      </c>
      <c r="F32" s="47"/>
      <c r="G32" s="47"/>
      <c r="H32" s="47"/>
      <c r="I32" s="74"/>
      <c r="J32" s="89">
        <v>1</v>
      </c>
      <c r="K32" s="71"/>
      <c r="L32" s="89">
        <v>1</v>
      </c>
      <c r="M32" s="71"/>
      <c r="N32" s="89">
        <v>1</v>
      </c>
      <c r="O32" s="71"/>
      <c r="P32" s="89">
        <v>1</v>
      </c>
      <c r="Q32" s="47"/>
      <c r="R32" s="71"/>
      <c r="S32" s="89">
        <v>1</v>
      </c>
      <c r="T32" s="71"/>
      <c r="U32" s="89">
        <v>1</v>
      </c>
      <c r="V32" s="71"/>
      <c r="W32" s="89">
        <v>1</v>
      </c>
      <c r="X32" s="47"/>
      <c r="Y32" s="47"/>
      <c r="Z32" s="47"/>
      <c r="AA32" s="71"/>
      <c r="AB32" s="3">
        <v>1</v>
      </c>
      <c r="AC32" s="72">
        <v>1</v>
      </c>
      <c r="AD32" s="47"/>
      <c r="AE32" s="71"/>
      <c r="AF32" s="4">
        <v>1</v>
      </c>
    </row>
    <row r="33" spans="5:32" ht="13.15" customHeight="1" x14ac:dyDescent="0.25">
      <c r="E33" s="77" t="s">
        <v>46</v>
      </c>
      <c r="F33" s="47"/>
      <c r="G33" s="47"/>
      <c r="H33" s="47"/>
      <c r="I33" s="74"/>
      <c r="J33" s="92">
        <v>1.6</v>
      </c>
      <c r="K33" s="71"/>
      <c r="L33" s="92">
        <v>1.6</v>
      </c>
      <c r="M33" s="71"/>
      <c r="N33" s="92">
        <v>1.6</v>
      </c>
      <c r="O33" s="71"/>
      <c r="P33" s="92">
        <v>1.6</v>
      </c>
      <c r="Q33" s="47"/>
      <c r="R33" s="71"/>
      <c r="S33" s="92">
        <v>1.7</v>
      </c>
      <c r="T33" s="71"/>
      <c r="U33" s="92">
        <v>1.3</v>
      </c>
      <c r="V33" s="71"/>
      <c r="W33" s="92">
        <v>1.3</v>
      </c>
      <c r="X33" s="47"/>
      <c r="Y33" s="47"/>
      <c r="Z33" s="47"/>
      <c r="AA33" s="71"/>
      <c r="AB33" s="9">
        <v>1.3</v>
      </c>
      <c r="AC33" s="78">
        <v>1.4</v>
      </c>
      <c r="AD33" s="47"/>
      <c r="AE33" s="71"/>
      <c r="AF33" s="10">
        <v>1.4</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973</v>
      </c>
      <c r="K35" s="71"/>
      <c r="L35" s="90" t="s">
        <v>973</v>
      </c>
      <c r="M35" s="71"/>
      <c r="N35" s="90" t="s">
        <v>973</v>
      </c>
      <c r="O35" s="71"/>
      <c r="P35" s="90" t="s">
        <v>973</v>
      </c>
      <c r="Q35" s="47"/>
      <c r="R35" s="71"/>
      <c r="S35" s="90" t="s">
        <v>973</v>
      </c>
      <c r="T35" s="71"/>
      <c r="U35" s="90" t="s">
        <v>973</v>
      </c>
      <c r="V35" s="71"/>
      <c r="W35" s="90" t="s">
        <v>973</v>
      </c>
      <c r="X35" s="47"/>
      <c r="Y35" s="47"/>
      <c r="Z35" s="47"/>
      <c r="AA35" s="71"/>
      <c r="AB35" s="5" t="s">
        <v>973</v>
      </c>
      <c r="AC35" s="75" t="s">
        <v>973</v>
      </c>
      <c r="AD35" s="47"/>
      <c r="AE35" s="71"/>
      <c r="AF35" s="6" t="s">
        <v>973</v>
      </c>
    </row>
    <row r="36" spans="5:32" ht="13.15" customHeight="1" x14ac:dyDescent="0.25">
      <c r="E36" s="73" t="s">
        <v>58</v>
      </c>
      <c r="F36" s="47"/>
      <c r="G36" s="47"/>
      <c r="H36" s="47"/>
      <c r="I36" s="74"/>
      <c r="J36" s="89">
        <v>0.6</v>
      </c>
      <c r="K36" s="71"/>
      <c r="L36" s="89">
        <v>0.6</v>
      </c>
      <c r="M36" s="71"/>
      <c r="N36" s="89">
        <v>0.6</v>
      </c>
      <c r="O36" s="71"/>
      <c r="P36" s="89">
        <v>0.6</v>
      </c>
      <c r="Q36" s="47"/>
      <c r="R36" s="71"/>
      <c r="S36" s="89">
        <v>0.7</v>
      </c>
      <c r="T36" s="71"/>
      <c r="U36" s="89">
        <v>0.3</v>
      </c>
      <c r="V36" s="71"/>
      <c r="W36" s="89">
        <v>0.3</v>
      </c>
      <c r="X36" s="47"/>
      <c r="Y36" s="47"/>
      <c r="Z36" s="47"/>
      <c r="AA36" s="71"/>
      <c r="AB36" s="3">
        <v>0.3</v>
      </c>
      <c r="AC36" s="72">
        <v>0.4</v>
      </c>
      <c r="AD36" s="47"/>
      <c r="AE36" s="71"/>
      <c r="AF36" s="4">
        <v>0.4</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0.1</v>
      </c>
      <c r="K39" s="71"/>
      <c r="L39" s="89">
        <v>0.1</v>
      </c>
      <c r="M39" s="71"/>
      <c r="N39" s="89">
        <v>0.1</v>
      </c>
      <c r="O39" s="71"/>
      <c r="P39" s="89">
        <v>0.1</v>
      </c>
      <c r="Q39" s="47"/>
      <c r="R39" s="71"/>
      <c r="S39" s="89">
        <v>0.1</v>
      </c>
      <c r="T39" s="71"/>
      <c r="U39" s="89">
        <v>0.1</v>
      </c>
      <c r="V39" s="71"/>
      <c r="W39" s="89">
        <v>0.1</v>
      </c>
      <c r="X39" s="47"/>
      <c r="Y39" s="47"/>
      <c r="Z39" s="47"/>
      <c r="AA39" s="71"/>
      <c r="AB39" s="3">
        <v>0.1</v>
      </c>
      <c r="AC39" s="72">
        <v>0.1</v>
      </c>
      <c r="AD39" s="47"/>
      <c r="AE39" s="71"/>
      <c r="AF39" s="4">
        <v>0.1</v>
      </c>
    </row>
    <row r="40" spans="5:32" x14ac:dyDescent="0.25">
      <c r="E40" s="73" t="s">
        <v>73</v>
      </c>
      <c r="F40" s="47"/>
      <c r="G40" s="47"/>
      <c r="H40" s="47"/>
      <c r="I40" s="74"/>
      <c r="J40" s="89">
        <v>0.6</v>
      </c>
      <c r="K40" s="71"/>
      <c r="L40" s="89">
        <v>0.6</v>
      </c>
      <c r="M40" s="71"/>
      <c r="N40" s="89">
        <v>0.6</v>
      </c>
      <c r="O40" s="71"/>
      <c r="P40" s="89">
        <v>0.6</v>
      </c>
      <c r="Q40" s="47"/>
      <c r="R40" s="71"/>
      <c r="S40" s="89">
        <v>0.6</v>
      </c>
      <c r="T40" s="71"/>
      <c r="U40" s="89">
        <v>0.6</v>
      </c>
      <c r="V40" s="71"/>
      <c r="W40" s="89">
        <v>0.6</v>
      </c>
      <c r="X40" s="47"/>
      <c r="Y40" s="47"/>
      <c r="Z40" s="47"/>
      <c r="AA40" s="71"/>
      <c r="AB40" s="3">
        <v>0.6</v>
      </c>
      <c r="AC40" s="72">
        <v>0.6</v>
      </c>
      <c r="AD40" s="47"/>
      <c r="AE40" s="71"/>
      <c r="AF40" s="4">
        <v>0.6</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89">
        <v>0.1</v>
      </c>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89">
        <v>0.1</v>
      </c>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95"/>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VL7h7lbIh3hb7u3AAZCRhU7M9R4ypyvTZC3ZGgm0Pwdw3zIcybnXlirumMfnEfxzCTXoNT4TczDraf4XPVv1Q==" saltValue="ANO/750BBkINu4tJU9g7y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AA4BD7E-73E1-405B-B39A-6111D7B9026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TARA - Tara (33/11kV)</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2166</v>
      </c>
      <c r="J3" s="49"/>
      <c r="K3" s="49"/>
      <c r="L3" s="49"/>
      <c r="M3" s="49"/>
      <c r="N3" s="49"/>
      <c r="O3" s="49"/>
      <c r="P3" s="49"/>
      <c r="Q3" s="49"/>
      <c r="R3" s="49"/>
      <c r="S3" s="49"/>
      <c r="V3" s="51" t="s">
        <v>922</v>
      </c>
      <c r="W3" s="49"/>
      <c r="Y3" s="52" t="s">
        <v>1782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2167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2168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2169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16.600000000000001</v>
      </c>
      <c r="K26" s="71"/>
      <c r="L26" s="89">
        <v>16.600000000000001</v>
      </c>
      <c r="M26" s="71"/>
      <c r="N26" s="89">
        <v>16.600000000000001</v>
      </c>
      <c r="O26" s="71"/>
      <c r="P26" s="89">
        <v>16.600000000000001</v>
      </c>
      <c r="Q26" s="47"/>
      <c r="R26" s="71"/>
      <c r="S26" s="89">
        <v>16.600000000000001</v>
      </c>
      <c r="T26" s="71"/>
      <c r="U26" s="89">
        <v>18.2</v>
      </c>
      <c r="V26" s="71"/>
      <c r="W26" s="89">
        <v>18.2</v>
      </c>
      <c r="X26" s="47"/>
      <c r="Y26" s="47"/>
      <c r="Z26" s="47"/>
      <c r="AA26" s="71"/>
      <c r="AB26" s="3">
        <v>18.2</v>
      </c>
      <c r="AC26" s="72">
        <v>18.2</v>
      </c>
      <c r="AD26" s="47"/>
      <c r="AE26" s="71"/>
      <c r="AF26" s="4">
        <v>18.2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13.1</v>
      </c>
      <c r="K28" s="71"/>
      <c r="L28" s="89">
        <v>13.2</v>
      </c>
      <c r="M28" s="71"/>
      <c r="N28" s="89">
        <v>13.2</v>
      </c>
      <c r="O28" s="71"/>
      <c r="P28" s="89">
        <v>13.3</v>
      </c>
      <c r="Q28" s="47"/>
      <c r="R28" s="71"/>
      <c r="S28" s="89">
        <v>13.4</v>
      </c>
      <c r="T28" s="71"/>
      <c r="U28" s="89">
        <v>10</v>
      </c>
      <c r="V28" s="71"/>
      <c r="W28" s="89">
        <v>10.1</v>
      </c>
      <c r="X28" s="47"/>
      <c r="Y28" s="47"/>
      <c r="Z28" s="47"/>
      <c r="AA28" s="71"/>
      <c r="AB28" s="3">
        <v>10.1</v>
      </c>
      <c r="AC28" s="72">
        <v>10.1</v>
      </c>
      <c r="AD28" s="47"/>
      <c r="AE28" s="71"/>
      <c r="AF28" s="4">
        <v>10.199999999999999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11.4</v>
      </c>
      <c r="K32" s="71"/>
      <c r="L32" s="89">
        <v>11.4</v>
      </c>
      <c r="M32" s="71"/>
      <c r="N32" s="89">
        <v>11.4</v>
      </c>
      <c r="O32" s="71"/>
      <c r="P32" s="89">
        <v>11.4</v>
      </c>
      <c r="Q32" s="47"/>
      <c r="R32" s="71"/>
      <c r="S32" s="89">
        <v>11.4</v>
      </c>
      <c r="T32" s="71"/>
      <c r="U32" s="89">
        <v>12.5</v>
      </c>
      <c r="V32" s="71"/>
      <c r="W32" s="89">
        <v>12.5</v>
      </c>
      <c r="X32" s="47"/>
      <c r="Y32" s="47"/>
      <c r="Z32" s="47"/>
      <c r="AA32" s="71"/>
      <c r="AB32" s="3">
        <v>12.5</v>
      </c>
      <c r="AC32" s="72">
        <v>12.5</v>
      </c>
      <c r="AD32" s="47"/>
      <c r="AE32" s="71"/>
      <c r="AF32" s="4">
        <v>12.5</v>
      </c>
    </row>
    <row r="33" spans="5:32" ht="13.15" customHeight="1" x14ac:dyDescent="0.25">
      <c r="E33" s="77" t="s">
        <v>46</v>
      </c>
      <c r="F33" s="47"/>
      <c r="G33" s="47"/>
      <c r="H33" s="47"/>
      <c r="I33" s="74"/>
      <c r="J33" s="92">
        <v>12.2</v>
      </c>
      <c r="K33" s="71"/>
      <c r="L33" s="92">
        <v>12.2</v>
      </c>
      <c r="M33" s="71"/>
      <c r="N33" s="92">
        <v>12.3</v>
      </c>
      <c r="O33" s="71"/>
      <c r="P33" s="92">
        <v>12.3</v>
      </c>
      <c r="Q33" s="47"/>
      <c r="R33" s="71"/>
      <c r="S33" s="92">
        <v>12.4</v>
      </c>
      <c r="T33" s="71"/>
      <c r="U33" s="92">
        <v>9.6999999999999993</v>
      </c>
      <c r="V33" s="71"/>
      <c r="W33" s="92">
        <v>9.8000000000000007</v>
      </c>
      <c r="X33" s="47"/>
      <c r="Y33" s="47"/>
      <c r="Z33" s="47"/>
      <c r="AA33" s="71"/>
      <c r="AB33" s="9">
        <v>9.8000000000000007</v>
      </c>
      <c r="AC33" s="78">
        <v>9.8000000000000007</v>
      </c>
      <c r="AD33" s="47"/>
      <c r="AE33" s="71"/>
      <c r="AF33" s="10">
        <v>9.9</v>
      </c>
    </row>
    <row r="34" spans="5:32" ht="20.25" customHeight="1" x14ac:dyDescent="0.25">
      <c r="E34" s="73" t="s">
        <v>940</v>
      </c>
      <c r="F34" s="47"/>
      <c r="G34" s="47"/>
      <c r="H34" s="47"/>
      <c r="I34" s="74"/>
      <c r="J34" s="90">
        <v>0.6</v>
      </c>
      <c r="K34" s="71"/>
      <c r="L34" s="90">
        <v>0.6</v>
      </c>
      <c r="M34" s="71"/>
      <c r="N34" s="90">
        <v>0.6</v>
      </c>
      <c r="O34" s="71"/>
      <c r="P34" s="90">
        <v>0.6</v>
      </c>
      <c r="Q34" s="47"/>
      <c r="R34" s="71"/>
      <c r="S34" s="90">
        <v>0.6</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994</v>
      </c>
      <c r="K35" s="71"/>
      <c r="L35" s="90" t="s">
        <v>994</v>
      </c>
      <c r="M35" s="71"/>
      <c r="N35" s="90" t="s">
        <v>994</v>
      </c>
      <c r="O35" s="71"/>
      <c r="P35" s="90" t="s">
        <v>994</v>
      </c>
      <c r="Q35" s="47"/>
      <c r="R35" s="71"/>
      <c r="S35" s="90" t="s">
        <v>994</v>
      </c>
      <c r="T35" s="71"/>
      <c r="U35" s="90" t="s">
        <v>994</v>
      </c>
      <c r="V35" s="71"/>
      <c r="W35" s="90" t="s">
        <v>994</v>
      </c>
      <c r="X35" s="47"/>
      <c r="Y35" s="47"/>
      <c r="Z35" s="47"/>
      <c r="AA35" s="71"/>
      <c r="AB35" s="5" t="s">
        <v>994</v>
      </c>
      <c r="AC35" s="75" t="s">
        <v>994</v>
      </c>
      <c r="AD35" s="47"/>
      <c r="AE35" s="71"/>
      <c r="AF35" s="6" t="s">
        <v>994</v>
      </c>
    </row>
    <row r="36" spans="5:32" ht="13.15" customHeight="1" x14ac:dyDescent="0.25">
      <c r="E36" s="73" t="s">
        <v>58</v>
      </c>
      <c r="F36" s="47"/>
      <c r="G36" s="47"/>
      <c r="H36" s="47"/>
      <c r="I36" s="74"/>
      <c r="J36" s="89">
        <v>0.8</v>
      </c>
      <c r="K36" s="71"/>
      <c r="L36" s="89">
        <v>0.8</v>
      </c>
      <c r="M36" s="71"/>
      <c r="N36" s="89">
        <v>0.9</v>
      </c>
      <c r="O36" s="71"/>
      <c r="P36" s="89">
        <v>0.9</v>
      </c>
      <c r="Q36" s="47"/>
      <c r="R36" s="71"/>
      <c r="S36" s="89">
        <v>1</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5.1999998092651403</v>
      </c>
      <c r="K41" s="71"/>
      <c r="L41" s="89">
        <v>5.1999998092651403</v>
      </c>
      <c r="M41" s="71"/>
      <c r="N41" s="89">
        <v>5.1999998092651403</v>
      </c>
      <c r="O41" s="71"/>
      <c r="P41" s="89">
        <v>5.1999998092651403</v>
      </c>
      <c r="Q41" s="47"/>
      <c r="R41" s="71"/>
      <c r="S41" s="89">
        <v>5.1999998092651403</v>
      </c>
      <c r="T41" s="71"/>
      <c r="U41" s="89">
        <v>5.1999998092651403</v>
      </c>
      <c r="V41" s="71"/>
      <c r="W41" s="89">
        <v>5.1999998092651403</v>
      </c>
      <c r="X41" s="47"/>
      <c r="Y41" s="47"/>
      <c r="Z41" s="47"/>
      <c r="AA41" s="71"/>
      <c r="AB41" s="3">
        <v>5.1999998092651403</v>
      </c>
      <c r="AC41" s="72">
        <v>5.1999998092651403</v>
      </c>
      <c r="AD41" s="47"/>
      <c r="AE41" s="71"/>
      <c r="AF41" s="4">
        <v>5.1999998092651403</v>
      </c>
    </row>
    <row r="42" spans="5:32" x14ac:dyDescent="0.25">
      <c r="E42" s="73" t="s">
        <v>81</v>
      </c>
      <c r="F42" s="47"/>
      <c r="G42" s="47"/>
      <c r="H42" s="47"/>
      <c r="I42" s="74"/>
      <c r="J42" s="89">
        <v>1.79999995231628</v>
      </c>
      <c r="K42" s="71"/>
      <c r="L42" s="89">
        <v>1.79999995231628</v>
      </c>
      <c r="M42" s="71"/>
      <c r="N42" s="89">
        <v>1.79999995231628</v>
      </c>
      <c r="O42" s="71"/>
      <c r="P42" s="89">
        <v>1.79999995231628</v>
      </c>
      <c r="Q42" s="47"/>
      <c r="R42" s="71"/>
      <c r="S42" s="89">
        <v>1.79999995231628</v>
      </c>
      <c r="T42" s="71"/>
      <c r="U42" s="89">
        <v>1.79999995231628</v>
      </c>
      <c r="V42" s="71"/>
      <c r="W42" s="89">
        <v>1.79999995231628</v>
      </c>
      <c r="X42" s="47"/>
      <c r="Y42" s="47"/>
      <c r="Z42" s="47"/>
      <c r="AA42" s="71"/>
      <c r="AB42" s="3">
        <v>1.79999995231628</v>
      </c>
      <c r="AC42" s="72">
        <v>1.79999995231628</v>
      </c>
      <c r="AD42" s="47"/>
      <c r="AE42" s="71"/>
      <c r="AF42" s="4">
        <v>1.79999995231628</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G1UYGdVHlv1Tw72AH8EvpMCKyV5JfPDEzjsP3MdI6hHFrYMfGwmTsSUrxpyl1IzxEg8VK5PIOHdufhno9no1g==" saltValue="6M1QSQurzna5vA9xR6Bip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3B40AD5-9C34-4067-93D7-1EE789DCA69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THEO - Theodore (66/22kV)</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2170</v>
      </c>
      <c r="J3" s="49"/>
      <c r="K3" s="49"/>
      <c r="L3" s="49"/>
      <c r="M3" s="49"/>
      <c r="N3" s="49"/>
      <c r="O3" s="49"/>
      <c r="P3" s="49"/>
      <c r="Q3" s="49"/>
      <c r="R3" s="49"/>
      <c r="S3" s="49"/>
      <c r="V3" s="51" t="s">
        <v>922</v>
      </c>
      <c r="W3" s="49"/>
      <c r="Y3" s="52" t="s">
        <v>1354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1046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2171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2172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11</v>
      </c>
      <c r="M26" s="71"/>
      <c r="N26" s="89">
        <v>11</v>
      </c>
      <c r="O26" s="71"/>
      <c r="P26" s="89">
        <v>11</v>
      </c>
      <c r="Q26" s="47"/>
      <c r="R26" s="71"/>
      <c r="S26" s="89">
        <v>11</v>
      </c>
      <c r="T26" s="71"/>
      <c r="U26" s="89">
        <v>11</v>
      </c>
      <c r="V26" s="71"/>
      <c r="W26" s="89">
        <v>11</v>
      </c>
      <c r="X26" s="47"/>
      <c r="Y26" s="47"/>
      <c r="Z26" s="47"/>
      <c r="AA26" s="71"/>
      <c r="AB26" s="3">
        <v>11</v>
      </c>
      <c r="AC26" s="72">
        <v>11</v>
      </c>
      <c r="AD26" s="47"/>
      <c r="AE26" s="71"/>
      <c r="AF26" s="4">
        <v>11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2.2999999999999998</v>
      </c>
      <c r="K28" s="71"/>
      <c r="L28" s="89">
        <v>2.2999999999999998</v>
      </c>
      <c r="M28" s="71"/>
      <c r="N28" s="89">
        <v>2.2999999999999998</v>
      </c>
      <c r="O28" s="71"/>
      <c r="P28" s="89">
        <v>2.2999999999999998</v>
      </c>
      <c r="Q28" s="47"/>
      <c r="R28" s="71"/>
      <c r="S28" s="89">
        <v>2.2999999999999998</v>
      </c>
      <c r="T28" s="71"/>
      <c r="U28" s="89">
        <v>1.4</v>
      </c>
      <c r="V28" s="71"/>
      <c r="W28" s="89">
        <v>1.4</v>
      </c>
      <c r="X28" s="47"/>
      <c r="Y28" s="47"/>
      <c r="Z28" s="47"/>
      <c r="AA28" s="71"/>
      <c r="AB28" s="3">
        <v>1.4</v>
      </c>
      <c r="AC28" s="72">
        <v>1.4</v>
      </c>
      <c r="AD28" s="47"/>
      <c r="AE28" s="71"/>
      <c r="AF28" s="4">
        <v>1.4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0.99099999999999999</v>
      </c>
      <c r="K31" s="71"/>
      <c r="L31" s="91">
        <v>0.99099999999999999</v>
      </c>
      <c r="M31" s="71"/>
      <c r="N31" s="91">
        <v>0.99099999999999999</v>
      </c>
      <c r="O31" s="71"/>
      <c r="P31" s="91">
        <v>0.99099999999999999</v>
      </c>
      <c r="Q31" s="47"/>
      <c r="R31" s="71"/>
      <c r="S31" s="91">
        <v>0.99099999999999999</v>
      </c>
      <c r="T31" s="71"/>
      <c r="U31" s="91">
        <v>0.98799999999999999</v>
      </c>
      <c r="V31" s="71"/>
      <c r="W31" s="91">
        <v>0.98799999999999999</v>
      </c>
      <c r="X31" s="47"/>
      <c r="Y31" s="47"/>
      <c r="Z31" s="47"/>
      <c r="AA31" s="71"/>
      <c r="AB31" s="7">
        <v>0.98799999999999999</v>
      </c>
      <c r="AC31" s="76">
        <v>0.98799999999999999</v>
      </c>
      <c r="AD31" s="47"/>
      <c r="AE31" s="71"/>
      <c r="AF31" s="8">
        <v>0.98799999999999999</v>
      </c>
    </row>
    <row r="32" spans="4:32" ht="13.15" customHeight="1" x14ac:dyDescent="0.25">
      <c r="E32" s="73" t="s">
        <v>42</v>
      </c>
      <c r="F32" s="47"/>
      <c r="G32" s="47"/>
      <c r="H32" s="47"/>
      <c r="I32" s="74"/>
      <c r="J32" s="89">
        <v>6</v>
      </c>
      <c r="K32" s="71"/>
      <c r="L32" s="89">
        <v>6</v>
      </c>
      <c r="M32" s="71"/>
      <c r="N32" s="89">
        <v>6</v>
      </c>
      <c r="O32" s="71"/>
      <c r="P32" s="89">
        <v>6</v>
      </c>
      <c r="Q32" s="47"/>
      <c r="R32" s="71"/>
      <c r="S32" s="89">
        <v>6</v>
      </c>
      <c r="T32" s="71"/>
      <c r="U32" s="89">
        <v>6.8</v>
      </c>
      <c r="V32" s="71"/>
      <c r="W32" s="89">
        <v>6.8</v>
      </c>
      <c r="X32" s="47"/>
      <c r="Y32" s="47"/>
      <c r="Z32" s="47"/>
      <c r="AA32" s="71"/>
      <c r="AB32" s="3">
        <v>6.8</v>
      </c>
      <c r="AC32" s="72">
        <v>6.8</v>
      </c>
      <c r="AD32" s="47"/>
      <c r="AE32" s="71"/>
      <c r="AF32" s="4">
        <v>6.8</v>
      </c>
    </row>
    <row r="33" spans="5:32" ht="13.15" customHeight="1" x14ac:dyDescent="0.25">
      <c r="E33" s="77" t="s">
        <v>46</v>
      </c>
      <c r="F33" s="47"/>
      <c r="G33" s="47"/>
      <c r="H33" s="47"/>
      <c r="I33" s="74"/>
      <c r="J33" s="92">
        <v>2.1</v>
      </c>
      <c r="K33" s="71"/>
      <c r="L33" s="92">
        <v>2.1</v>
      </c>
      <c r="M33" s="71"/>
      <c r="N33" s="92">
        <v>2.1</v>
      </c>
      <c r="O33" s="71"/>
      <c r="P33" s="92">
        <v>2.1</v>
      </c>
      <c r="Q33" s="47"/>
      <c r="R33" s="71"/>
      <c r="S33" s="92">
        <v>2.2000000000000002</v>
      </c>
      <c r="T33" s="71"/>
      <c r="U33" s="92">
        <v>1.3</v>
      </c>
      <c r="V33" s="71"/>
      <c r="W33" s="92">
        <v>1.3</v>
      </c>
      <c r="X33" s="47"/>
      <c r="Y33" s="47"/>
      <c r="Z33" s="47"/>
      <c r="AA33" s="71"/>
      <c r="AB33" s="9">
        <v>1.3</v>
      </c>
      <c r="AC33" s="78">
        <v>1.3</v>
      </c>
      <c r="AD33" s="47"/>
      <c r="AE33" s="71"/>
      <c r="AF33" s="10">
        <v>1.3</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1024</v>
      </c>
      <c r="K35" s="71"/>
      <c r="L35" s="90" t="s">
        <v>1024</v>
      </c>
      <c r="M35" s="71"/>
      <c r="N35" s="90" t="s">
        <v>1024</v>
      </c>
      <c r="O35" s="71"/>
      <c r="P35" s="90" t="s">
        <v>1024</v>
      </c>
      <c r="Q35" s="47"/>
      <c r="R35" s="71"/>
      <c r="S35" s="90" t="s">
        <v>1024</v>
      </c>
      <c r="T35" s="71"/>
      <c r="U35" s="90" t="s">
        <v>1024</v>
      </c>
      <c r="V35" s="71"/>
      <c r="W35" s="90" t="s">
        <v>1024</v>
      </c>
      <c r="X35" s="47"/>
      <c r="Y35" s="47"/>
      <c r="Z35" s="47"/>
      <c r="AA35" s="71"/>
      <c r="AB35" s="5" t="s">
        <v>1024</v>
      </c>
      <c r="AC35" s="75" t="s">
        <v>1024</v>
      </c>
      <c r="AD35" s="47"/>
      <c r="AE35" s="71"/>
      <c r="AF35" s="6" t="s">
        <v>1024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9VhI0gN/Whuhvk32mNVH0euTAAAC5HI1S5hHLD+ViKyYqPjGTs3k3ny6quUgcrMjPuwervqn820aPv8WPHW6zw==" saltValue="PA8mABEoAzeEHtfBqsFcl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308EE1E-9259-48A6-ACCE-8B5C57CA1FB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TIER - Tieri (66/22kV)</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2173</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2174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2175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2176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83.2</v>
      </c>
      <c r="K26" s="71"/>
      <c r="L26" s="89">
        <v>83.2</v>
      </c>
      <c r="M26" s="71"/>
      <c r="N26" s="89">
        <v>83.2</v>
      </c>
      <c r="O26" s="71"/>
      <c r="P26" s="89">
        <v>83.2</v>
      </c>
      <c r="Q26" s="47"/>
      <c r="R26" s="71"/>
      <c r="S26" s="89">
        <v>83.2</v>
      </c>
      <c r="T26" s="71"/>
      <c r="U26" s="89">
        <v>83.2</v>
      </c>
      <c r="V26" s="71"/>
      <c r="W26" s="89">
        <v>83.2</v>
      </c>
      <c r="X26" s="47"/>
      <c r="Y26" s="47"/>
      <c r="Z26" s="47"/>
      <c r="AA26" s="71"/>
      <c r="AB26" s="3">
        <v>83.2</v>
      </c>
      <c r="AC26" s="72">
        <v>83.2</v>
      </c>
      <c r="AD26" s="47"/>
      <c r="AE26" s="71"/>
      <c r="AF26" s="4">
        <v>83.2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10.7</v>
      </c>
      <c r="K28" s="71"/>
      <c r="L28" s="89">
        <v>10.7</v>
      </c>
      <c r="M28" s="71"/>
      <c r="N28" s="89">
        <v>10.8</v>
      </c>
      <c r="O28" s="71"/>
      <c r="P28" s="89">
        <v>10.9</v>
      </c>
      <c r="Q28" s="47"/>
      <c r="R28" s="71"/>
      <c r="S28" s="89">
        <v>10.9</v>
      </c>
      <c r="T28" s="71"/>
      <c r="U28" s="89">
        <v>7.1</v>
      </c>
      <c r="V28" s="71"/>
      <c r="W28" s="89">
        <v>7.2</v>
      </c>
      <c r="X28" s="47"/>
      <c r="Y28" s="47"/>
      <c r="Z28" s="47"/>
      <c r="AA28" s="71"/>
      <c r="AB28" s="3">
        <v>7.2</v>
      </c>
      <c r="AC28" s="72">
        <v>7.2</v>
      </c>
      <c r="AD28" s="47"/>
      <c r="AE28" s="71"/>
      <c r="AF28" s="4">
        <v>7.3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0.97099999999999997</v>
      </c>
      <c r="K31" s="71"/>
      <c r="L31" s="91">
        <v>0.97099999999999997</v>
      </c>
      <c r="M31" s="71"/>
      <c r="N31" s="91">
        <v>0.97099999999999997</v>
      </c>
      <c r="O31" s="71"/>
      <c r="P31" s="91">
        <v>0.97099999999999997</v>
      </c>
      <c r="Q31" s="47"/>
      <c r="R31" s="71"/>
      <c r="S31" s="91">
        <v>0.97099999999999997</v>
      </c>
      <c r="T31" s="71"/>
      <c r="U31" s="91">
        <v>0.97199999999999998</v>
      </c>
      <c r="V31" s="71"/>
      <c r="W31" s="91">
        <v>0.97199999999999998</v>
      </c>
      <c r="X31" s="47"/>
      <c r="Y31" s="47"/>
      <c r="Z31" s="47"/>
      <c r="AA31" s="71"/>
      <c r="AB31" s="7">
        <v>0.97199999999999998</v>
      </c>
      <c r="AC31" s="76">
        <v>0.97199999999999998</v>
      </c>
      <c r="AD31" s="47"/>
      <c r="AE31" s="71"/>
      <c r="AF31" s="8">
        <v>0.97199999999999998</v>
      </c>
    </row>
    <row r="32" spans="4:32" ht="13.15" customHeight="1" x14ac:dyDescent="0.25">
      <c r="E32" s="73" t="s">
        <v>42</v>
      </c>
      <c r="F32" s="47"/>
      <c r="G32" s="47"/>
      <c r="H32" s="47"/>
      <c r="I32" s="74"/>
      <c r="J32" s="89">
        <v>41.6</v>
      </c>
      <c r="K32" s="71"/>
      <c r="L32" s="89">
        <v>41.6</v>
      </c>
      <c r="M32" s="71"/>
      <c r="N32" s="89">
        <v>41.6</v>
      </c>
      <c r="O32" s="71"/>
      <c r="P32" s="89">
        <v>41.6</v>
      </c>
      <c r="Q32" s="47"/>
      <c r="R32" s="71"/>
      <c r="S32" s="89">
        <v>41.6</v>
      </c>
      <c r="T32" s="71"/>
      <c r="U32" s="89">
        <v>41.6</v>
      </c>
      <c r="V32" s="71"/>
      <c r="W32" s="89">
        <v>41.6</v>
      </c>
      <c r="X32" s="47"/>
      <c r="Y32" s="47"/>
      <c r="Z32" s="47"/>
      <c r="AA32" s="71"/>
      <c r="AB32" s="3">
        <v>41.6</v>
      </c>
      <c r="AC32" s="72">
        <v>41.6</v>
      </c>
      <c r="AD32" s="47"/>
      <c r="AE32" s="71"/>
      <c r="AF32" s="4">
        <v>41.6</v>
      </c>
    </row>
    <row r="33" spans="5:32" ht="13.15" customHeight="1" x14ac:dyDescent="0.25">
      <c r="E33" s="77" t="s">
        <v>46</v>
      </c>
      <c r="F33" s="47"/>
      <c r="G33" s="47"/>
      <c r="H33" s="47"/>
      <c r="I33" s="74"/>
      <c r="J33" s="92">
        <v>10</v>
      </c>
      <c r="K33" s="71"/>
      <c r="L33" s="92">
        <v>10.1</v>
      </c>
      <c r="M33" s="71"/>
      <c r="N33" s="92">
        <v>10.199999999999999</v>
      </c>
      <c r="O33" s="71"/>
      <c r="P33" s="92">
        <v>10.199999999999999</v>
      </c>
      <c r="Q33" s="47"/>
      <c r="R33" s="71"/>
      <c r="S33" s="92">
        <v>10.3</v>
      </c>
      <c r="T33" s="71"/>
      <c r="U33" s="92">
        <v>6.8</v>
      </c>
      <c r="V33" s="71"/>
      <c r="W33" s="92">
        <v>6.8</v>
      </c>
      <c r="X33" s="47"/>
      <c r="Y33" s="47"/>
      <c r="Z33" s="47"/>
      <c r="AA33" s="71"/>
      <c r="AB33" s="9">
        <v>6.8</v>
      </c>
      <c r="AC33" s="78">
        <v>6.9</v>
      </c>
      <c r="AD33" s="47"/>
      <c r="AE33" s="71"/>
      <c r="AF33" s="10">
        <v>6.9</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2177</v>
      </c>
      <c r="K35" s="71"/>
      <c r="L35" s="90" t="s">
        <v>2177</v>
      </c>
      <c r="M35" s="71"/>
      <c r="N35" s="90" t="s">
        <v>2177</v>
      </c>
      <c r="O35" s="71"/>
      <c r="P35" s="90" t="s">
        <v>2177</v>
      </c>
      <c r="Q35" s="47"/>
      <c r="R35" s="71"/>
      <c r="S35" s="90" t="s">
        <v>2177</v>
      </c>
      <c r="T35" s="71"/>
      <c r="U35" s="90" t="s">
        <v>2177</v>
      </c>
      <c r="V35" s="71"/>
      <c r="W35" s="90" t="s">
        <v>2177</v>
      </c>
      <c r="X35" s="47"/>
      <c r="Y35" s="47"/>
      <c r="Z35" s="47"/>
      <c r="AA35" s="71"/>
      <c r="AB35" s="5" t="s">
        <v>2177</v>
      </c>
      <c r="AC35" s="75" t="s">
        <v>2177</v>
      </c>
      <c r="AD35" s="47"/>
      <c r="AE35" s="71"/>
      <c r="AF35" s="6" t="s">
        <v>2177</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3bJmMxBAjQ42HKu/0F3GNCjFlTjOqYtjvTqdOFo4iOP2fMgjKvAbBel3nZwNhn8Aap048JZch+zWiwzetxeNA==" saltValue="KuydX5kb1/Equ6RFEoYb/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0287D29-95A9-4747-8AB1-55368B23E73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TOPO - Townsville Port (66/11kV)</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2178</v>
      </c>
      <c r="J3" s="49"/>
      <c r="K3" s="49"/>
      <c r="L3" s="49"/>
      <c r="M3" s="49"/>
      <c r="N3" s="49"/>
      <c r="O3" s="49"/>
      <c r="P3" s="49"/>
      <c r="Q3" s="49"/>
      <c r="R3" s="49"/>
      <c r="S3" s="49"/>
      <c r="V3" s="51" t="s">
        <v>922</v>
      </c>
      <c r="W3" s="49"/>
      <c r="Y3" s="52" t="s">
        <v>1439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1644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2179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2180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91.1</v>
      </c>
      <c r="K26" s="71"/>
      <c r="L26" s="89">
        <v>91.1</v>
      </c>
      <c r="M26" s="71"/>
      <c r="N26" s="89">
        <v>91.1</v>
      </c>
      <c r="O26" s="71"/>
      <c r="P26" s="89">
        <v>91.1</v>
      </c>
      <c r="Q26" s="47"/>
      <c r="R26" s="71"/>
      <c r="S26" s="89">
        <v>91.1</v>
      </c>
      <c r="T26" s="71"/>
      <c r="U26" s="89">
        <v>99</v>
      </c>
      <c r="V26" s="71"/>
      <c r="W26" s="89">
        <v>99</v>
      </c>
      <c r="X26" s="47"/>
      <c r="Y26" s="47"/>
      <c r="Z26" s="47"/>
      <c r="AA26" s="71"/>
      <c r="AB26" s="3">
        <v>99</v>
      </c>
      <c r="AC26" s="72">
        <v>99</v>
      </c>
      <c r="AD26" s="47"/>
      <c r="AE26" s="71"/>
      <c r="AF26" s="4">
        <v>99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30.4</v>
      </c>
      <c r="K28" s="71"/>
      <c r="L28" s="89">
        <v>30.9</v>
      </c>
      <c r="M28" s="71"/>
      <c r="N28" s="89">
        <v>31.7</v>
      </c>
      <c r="O28" s="71"/>
      <c r="P28" s="89">
        <v>32.4</v>
      </c>
      <c r="Q28" s="47"/>
      <c r="R28" s="71"/>
      <c r="S28" s="89">
        <v>33.200000000000003</v>
      </c>
      <c r="T28" s="71"/>
      <c r="U28" s="89">
        <v>28.1</v>
      </c>
      <c r="V28" s="71"/>
      <c r="W28" s="89">
        <v>28.4</v>
      </c>
      <c r="X28" s="47"/>
      <c r="Y28" s="47"/>
      <c r="Z28" s="47"/>
      <c r="AA28" s="71"/>
      <c r="AB28" s="3">
        <v>28.8</v>
      </c>
      <c r="AC28" s="72">
        <v>29.5</v>
      </c>
      <c r="AD28" s="47"/>
      <c r="AE28" s="71"/>
      <c r="AF28" s="4">
        <v>30.2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0.99299999999999999</v>
      </c>
      <c r="V31" s="71"/>
      <c r="W31" s="91">
        <v>0.99299999999999999</v>
      </c>
      <c r="X31" s="47"/>
      <c r="Y31" s="47"/>
      <c r="Z31" s="47"/>
      <c r="AA31" s="71"/>
      <c r="AB31" s="7">
        <v>0.99299999999999999</v>
      </c>
      <c r="AC31" s="76">
        <v>0.99299999999999999</v>
      </c>
      <c r="AD31" s="47"/>
      <c r="AE31" s="71"/>
      <c r="AF31" s="8">
        <v>0.99299999999999999</v>
      </c>
    </row>
    <row r="32" spans="4:32" ht="13.15" customHeight="1" x14ac:dyDescent="0.25">
      <c r="E32" s="73" t="s">
        <v>42</v>
      </c>
      <c r="F32" s="47"/>
      <c r="G32" s="47"/>
      <c r="H32" s="47"/>
      <c r="I32" s="74"/>
      <c r="J32" s="89">
        <v>48.8</v>
      </c>
      <c r="K32" s="71"/>
      <c r="L32" s="89">
        <v>48.8</v>
      </c>
      <c r="M32" s="71"/>
      <c r="N32" s="89">
        <v>48.8</v>
      </c>
      <c r="O32" s="71"/>
      <c r="P32" s="89">
        <v>48.8</v>
      </c>
      <c r="Q32" s="47"/>
      <c r="R32" s="71"/>
      <c r="S32" s="89">
        <v>48.8</v>
      </c>
      <c r="T32" s="71"/>
      <c r="U32" s="89">
        <v>52.3</v>
      </c>
      <c r="V32" s="71"/>
      <c r="W32" s="89">
        <v>52.3</v>
      </c>
      <c r="X32" s="47"/>
      <c r="Y32" s="47"/>
      <c r="Z32" s="47"/>
      <c r="AA32" s="71"/>
      <c r="AB32" s="3">
        <v>52.3</v>
      </c>
      <c r="AC32" s="72">
        <v>52.3</v>
      </c>
      <c r="AD32" s="47"/>
      <c r="AE32" s="71"/>
      <c r="AF32" s="4">
        <v>52.3</v>
      </c>
    </row>
    <row r="33" spans="5:32" ht="13.15" customHeight="1" x14ac:dyDescent="0.25">
      <c r="E33" s="77" t="s">
        <v>46</v>
      </c>
      <c r="F33" s="47"/>
      <c r="G33" s="47"/>
      <c r="H33" s="47"/>
      <c r="I33" s="74"/>
      <c r="J33" s="92">
        <v>29.6</v>
      </c>
      <c r="K33" s="71"/>
      <c r="L33" s="92">
        <v>30.1</v>
      </c>
      <c r="M33" s="71"/>
      <c r="N33" s="92">
        <v>30.8</v>
      </c>
      <c r="O33" s="71"/>
      <c r="P33" s="92">
        <v>31.5</v>
      </c>
      <c r="Q33" s="47"/>
      <c r="R33" s="71"/>
      <c r="S33" s="92">
        <v>32.200000000000003</v>
      </c>
      <c r="T33" s="71"/>
      <c r="U33" s="92">
        <v>26.2</v>
      </c>
      <c r="V33" s="71"/>
      <c r="W33" s="92">
        <v>26.5</v>
      </c>
      <c r="X33" s="47"/>
      <c r="Y33" s="47"/>
      <c r="Z33" s="47"/>
      <c r="AA33" s="71"/>
      <c r="AB33" s="9">
        <v>26.9</v>
      </c>
      <c r="AC33" s="78">
        <v>27.6</v>
      </c>
      <c r="AD33" s="47"/>
      <c r="AE33" s="71"/>
      <c r="AF33" s="10">
        <v>28.2</v>
      </c>
    </row>
    <row r="34" spans="5:32" ht="20.25" customHeight="1" x14ac:dyDescent="0.25">
      <c r="E34" s="73" t="s">
        <v>940</v>
      </c>
      <c r="F34" s="47"/>
      <c r="G34" s="47"/>
      <c r="H34" s="47"/>
      <c r="I34" s="74"/>
      <c r="J34" s="90">
        <v>1.5</v>
      </c>
      <c r="K34" s="71"/>
      <c r="L34" s="90">
        <v>1.5</v>
      </c>
      <c r="M34" s="71"/>
      <c r="N34" s="90">
        <v>1.5</v>
      </c>
      <c r="O34" s="71"/>
      <c r="P34" s="90">
        <v>1.6</v>
      </c>
      <c r="Q34" s="47"/>
      <c r="R34" s="71"/>
      <c r="S34" s="90">
        <v>1.6</v>
      </c>
      <c r="T34" s="71"/>
      <c r="U34" s="90">
        <v>1.3</v>
      </c>
      <c r="V34" s="71"/>
      <c r="W34" s="90">
        <v>1.3</v>
      </c>
      <c r="X34" s="47"/>
      <c r="Y34" s="47"/>
      <c r="Z34" s="47"/>
      <c r="AA34" s="71"/>
      <c r="AB34" s="5">
        <v>1.3</v>
      </c>
      <c r="AC34" s="75">
        <v>1.4</v>
      </c>
      <c r="AD34" s="47"/>
      <c r="AE34" s="71"/>
      <c r="AF34" s="6">
        <v>1.4</v>
      </c>
    </row>
    <row r="35" spans="5:32" ht="20.25" customHeight="1" x14ac:dyDescent="0.25">
      <c r="E35" s="73" t="s">
        <v>941</v>
      </c>
      <c r="F35" s="47"/>
      <c r="G35" s="47"/>
      <c r="H35" s="47"/>
      <c r="I35" s="74"/>
      <c r="J35" s="90" t="s">
        <v>1029</v>
      </c>
      <c r="K35" s="71"/>
      <c r="L35" s="90" t="s">
        <v>1029</v>
      </c>
      <c r="M35" s="71"/>
      <c r="N35" s="90" t="s">
        <v>1029</v>
      </c>
      <c r="O35" s="71"/>
      <c r="P35" s="90" t="s">
        <v>1029</v>
      </c>
      <c r="Q35" s="47"/>
      <c r="R35" s="71"/>
      <c r="S35" s="90" t="s">
        <v>1029</v>
      </c>
      <c r="T35" s="71"/>
      <c r="U35" s="90" t="s">
        <v>1029</v>
      </c>
      <c r="V35" s="71"/>
      <c r="W35" s="90" t="s">
        <v>1029</v>
      </c>
      <c r="X35" s="47"/>
      <c r="Y35" s="47"/>
      <c r="Z35" s="47"/>
      <c r="AA35" s="71"/>
      <c r="AB35" s="5" t="s">
        <v>1029</v>
      </c>
      <c r="AC35" s="75" t="s">
        <v>1029</v>
      </c>
      <c r="AD35" s="47"/>
      <c r="AE35" s="71"/>
      <c r="AF35" s="6" t="s">
        <v>1029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wmE0RfWStXKsdn3gVMv9eKTiM9hy+FkzjSWZj+v9TQhHLsNDoZ1RRqoXigf9P7p71zMHamR6V34KRjeX2/SkQ==" saltValue="0iRYsd1Bd9Xi0DEHkvIcR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0366F7D-2948-4692-832E-486608A9E65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TORQ - Torquay (66/11kV)</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1079</v>
      </c>
      <c r="J3" s="49"/>
      <c r="K3" s="49"/>
      <c r="L3" s="49"/>
      <c r="M3" s="49"/>
      <c r="N3" s="49"/>
      <c r="O3" s="49"/>
      <c r="P3" s="49"/>
      <c r="Q3" s="49"/>
      <c r="R3" s="49"/>
      <c r="S3" s="49"/>
      <c r="V3" s="51" t="s">
        <v>922</v>
      </c>
      <c r="W3" s="49"/>
      <c r="Y3" s="52" t="s">
        <v>983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1080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1081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26</v>
      </c>
      <c r="K26" s="71"/>
      <c r="L26" s="89">
        <v>26</v>
      </c>
      <c r="M26" s="71"/>
      <c r="N26" s="89">
        <v>26</v>
      </c>
      <c r="O26" s="71"/>
      <c r="P26" s="89">
        <v>26</v>
      </c>
      <c r="Q26" s="47"/>
      <c r="R26" s="71"/>
      <c r="S26" s="89">
        <v>26</v>
      </c>
      <c r="T26" s="71"/>
      <c r="U26" s="89">
        <v>29.9</v>
      </c>
      <c r="V26" s="71"/>
      <c r="W26" s="89">
        <v>29.9</v>
      </c>
      <c r="X26" s="47"/>
      <c r="Y26" s="47"/>
      <c r="Z26" s="47"/>
      <c r="AA26" s="71"/>
      <c r="AB26" s="3">
        <v>29.9</v>
      </c>
      <c r="AC26" s="72">
        <v>29.9</v>
      </c>
      <c r="AD26" s="47"/>
      <c r="AE26" s="71"/>
      <c r="AF26" s="4">
        <v>29.9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11.6</v>
      </c>
      <c r="K28" s="71"/>
      <c r="L28" s="89">
        <v>11.7</v>
      </c>
      <c r="M28" s="71"/>
      <c r="N28" s="89">
        <v>11.9</v>
      </c>
      <c r="O28" s="71"/>
      <c r="P28" s="89">
        <v>12.1</v>
      </c>
      <c r="Q28" s="47"/>
      <c r="R28" s="71"/>
      <c r="S28" s="89">
        <v>12.2</v>
      </c>
      <c r="T28" s="71"/>
      <c r="U28" s="89">
        <v>9.4</v>
      </c>
      <c r="V28" s="71"/>
      <c r="W28" s="89">
        <v>9.5</v>
      </c>
      <c r="X28" s="47"/>
      <c r="Y28" s="47"/>
      <c r="Z28" s="47"/>
      <c r="AA28" s="71"/>
      <c r="AB28" s="3">
        <v>9.5</v>
      </c>
      <c r="AC28" s="72">
        <v>9.6999999999999993</v>
      </c>
      <c r="AD28" s="47"/>
      <c r="AE28" s="71"/>
      <c r="AF28" s="4">
        <v>9.9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0.99099999999999999</v>
      </c>
      <c r="K31" s="71"/>
      <c r="L31" s="91">
        <v>0.99099999999999999</v>
      </c>
      <c r="M31" s="71"/>
      <c r="N31" s="91">
        <v>0.99099999999999999</v>
      </c>
      <c r="O31" s="71"/>
      <c r="P31" s="91">
        <v>0.99099999999999999</v>
      </c>
      <c r="Q31" s="47"/>
      <c r="R31" s="71"/>
      <c r="S31" s="91">
        <v>0.99099999999999999</v>
      </c>
      <c r="T31" s="71"/>
      <c r="U31" s="91">
        <v>0.995</v>
      </c>
      <c r="V31" s="71"/>
      <c r="W31" s="91">
        <v>0.995</v>
      </c>
      <c r="X31" s="47"/>
      <c r="Y31" s="47"/>
      <c r="Z31" s="47"/>
      <c r="AA31" s="71"/>
      <c r="AB31" s="7">
        <v>0.995</v>
      </c>
      <c r="AC31" s="76">
        <v>0.995</v>
      </c>
      <c r="AD31" s="47"/>
      <c r="AE31" s="71"/>
      <c r="AF31" s="8">
        <v>0.995</v>
      </c>
    </row>
    <row r="32" spans="4:32" ht="13.15" customHeight="1" x14ac:dyDescent="0.25">
      <c r="E32" s="73" t="s">
        <v>42</v>
      </c>
      <c r="F32" s="47"/>
      <c r="G32" s="47"/>
      <c r="H32" s="47"/>
      <c r="I32" s="74"/>
      <c r="J32" s="89">
        <v>14.3</v>
      </c>
      <c r="K32" s="71"/>
      <c r="L32" s="89">
        <v>14.3</v>
      </c>
      <c r="M32" s="71"/>
      <c r="N32" s="89">
        <v>14.3</v>
      </c>
      <c r="O32" s="71"/>
      <c r="P32" s="89">
        <v>14.3</v>
      </c>
      <c r="Q32" s="47"/>
      <c r="R32" s="71"/>
      <c r="S32" s="89">
        <v>14.3</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10.9</v>
      </c>
      <c r="K33" s="71"/>
      <c r="L33" s="92">
        <v>11</v>
      </c>
      <c r="M33" s="71"/>
      <c r="N33" s="92">
        <v>11.2</v>
      </c>
      <c r="O33" s="71"/>
      <c r="P33" s="92">
        <v>11.4</v>
      </c>
      <c r="Q33" s="47"/>
      <c r="R33" s="71"/>
      <c r="S33" s="92">
        <v>11.6</v>
      </c>
      <c r="T33" s="71"/>
      <c r="U33" s="92">
        <v>9</v>
      </c>
      <c r="V33" s="71"/>
      <c r="W33" s="92">
        <v>9.1</v>
      </c>
      <c r="X33" s="47"/>
      <c r="Y33" s="47"/>
      <c r="Z33" s="47"/>
      <c r="AA33" s="71"/>
      <c r="AB33" s="9">
        <v>9.1</v>
      </c>
      <c r="AC33" s="78">
        <v>9.3000000000000007</v>
      </c>
      <c r="AD33" s="47"/>
      <c r="AE33" s="71"/>
      <c r="AF33" s="10">
        <v>9.4</v>
      </c>
    </row>
    <row r="34" spans="5:32" ht="20.25" customHeight="1" x14ac:dyDescent="0.25">
      <c r="E34" s="73" t="s">
        <v>940</v>
      </c>
      <c r="F34" s="47"/>
      <c r="G34" s="47"/>
      <c r="H34" s="47"/>
      <c r="I34" s="74"/>
      <c r="J34" s="90">
        <v>0.5</v>
      </c>
      <c r="K34" s="71"/>
      <c r="L34" s="90">
        <v>0.6</v>
      </c>
      <c r="M34" s="71"/>
      <c r="N34" s="90">
        <v>0.6</v>
      </c>
      <c r="O34" s="71"/>
      <c r="P34" s="90">
        <v>0.6</v>
      </c>
      <c r="Q34" s="47"/>
      <c r="R34" s="71"/>
      <c r="S34" s="90">
        <v>0.6</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1082</v>
      </c>
      <c r="K35" s="71"/>
      <c r="L35" s="90" t="s">
        <v>1082</v>
      </c>
      <c r="M35" s="71"/>
      <c r="N35" s="90" t="s">
        <v>1082</v>
      </c>
      <c r="O35" s="71"/>
      <c r="P35" s="90" t="s">
        <v>1082</v>
      </c>
      <c r="Q35" s="47"/>
      <c r="R35" s="71"/>
      <c r="S35" s="90" t="s">
        <v>1082</v>
      </c>
      <c r="T35" s="71"/>
      <c r="U35" s="90" t="s">
        <v>1082</v>
      </c>
      <c r="V35" s="71"/>
      <c r="W35" s="90" t="s">
        <v>1082</v>
      </c>
      <c r="X35" s="47"/>
      <c r="Y35" s="47"/>
      <c r="Z35" s="47"/>
      <c r="AA35" s="71"/>
      <c r="AB35" s="5" t="s">
        <v>1082</v>
      </c>
      <c r="AC35" s="75" t="s">
        <v>1082</v>
      </c>
      <c r="AD35" s="47"/>
      <c r="AE35" s="71"/>
      <c r="AF35" s="6" t="s">
        <v>1082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AbEOgp8zQbvVyixYZcDC3XVc2T4x57NmneoqgsH0gn9Vy6jfX6y3OF21OwoUKMaBDBuAG1su8tMj254ADItidg==" saltValue="sJ3XAkdG8HzhzfpaJatXI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58586BA-BBDB-4DF3-9F00-E80AA7FDD7E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BORE - Boyne Residential (66/11kV)</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2181</v>
      </c>
      <c r="J3" s="49"/>
      <c r="K3" s="49"/>
      <c r="L3" s="49"/>
      <c r="M3" s="49"/>
      <c r="N3" s="49"/>
      <c r="O3" s="49"/>
      <c r="P3" s="49"/>
      <c r="Q3" s="49"/>
      <c r="R3" s="49"/>
      <c r="S3" s="49"/>
      <c r="V3" s="51" t="s">
        <v>922</v>
      </c>
      <c r="W3" s="49"/>
      <c r="Y3" s="52" t="s">
        <v>1155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2182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2183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2184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56.7</v>
      </c>
      <c r="K26" s="71"/>
      <c r="L26" s="89">
        <v>56.7</v>
      </c>
      <c r="M26" s="71"/>
      <c r="N26" s="89">
        <v>56.7</v>
      </c>
      <c r="O26" s="71"/>
      <c r="P26" s="89">
        <v>56.7</v>
      </c>
      <c r="Q26" s="47"/>
      <c r="R26" s="71"/>
      <c r="S26" s="89">
        <v>56.7</v>
      </c>
      <c r="T26" s="71"/>
      <c r="U26" s="89">
        <v>67.5</v>
      </c>
      <c r="V26" s="71"/>
      <c r="W26" s="89">
        <v>67.5</v>
      </c>
      <c r="X26" s="47"/>
      <c r="Y26" s="47"/>
      <c r="Z26" s="47"/>
      <c r="AA26" s="71"/>
      <c r="AB26" s="3">
        <v>67.5</v>
      </c>
      <c r="AC26" s="72">
        <v>67.5</v>
      </c>
      <c r="AD26" s="47"/>
      <c r="AE26" s="71"/>
      <c r="AF26" s="4">
        <v>67.5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23.8</v>
      </c>
      <c r="K28" s="71"/>
      <c r="L28" s="89">
        <v>24.1</v>
      </c>
      <c r="M28" s="71"/>
      <c r="N28" s="89">
        <v>24.7</v>
      </c>
      <c r="O28" s="71"/>
      <c r="P28" s="89">
        <v>25.1</v>
      </c>
      <c r="Q28" s="47"/>
      <c r="R28" s="71"/>
      <c r="S28" s="89">
        <v>25.8</v>
      </c>
      <c r="T28" s="71"/>
      <c r="U28" s="89">
        <v>27.8</v>
      </c>
      <c r="V28" s="71"/>
      <c r="W28" s="89">
        <v>28.1</v>
      </c>
      <c r="X28" s="47"/>
      <c r="Y28" s="47"/>
      <c r="Z28" s="47"/>
      <c r="AA28" s="71"/>
      <c r="AB28" s="3">
        <v>28.5</v>
      </c>
      <c r="AC28" s="72">
        <v>29.2</v>
      </c>
      <c r="AD28" s="47"/>
      <c r="AE28" s="71"/>
      <c r="AF28" s="4">
        <v>29.7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0.97299999999999998</v>
      </c>
      <c r="K31" s="71"/>
      <c r="L31" s="91">
        <v>0.97299999999999998</v>
      </c>
      <c r="M31" s="71"/>
      <c r="N31" s="91">
        <v>0.97299999999999998</v>
      </c>
      <c r="O31" s="71"/>
      <c r="P31" s="91">
        <v>0.97299999999999998</v>
      </c>
      <c r="Q31" s="47"/>
      <c r="R31" s="71"/>
      <c r="S31" s="91">
        <v>0.97299999999999998</v>
      </c>
      <c r="T31" s="71"/>
      <c r="U31" s="91">
        <v>0.98199999999999998</v>
      </c>
      <c r="V31" s="71"/>
      <c r="W31" s="91">
        <v>0.98199999999999998</v>
      </c>
      <c r="X31" s="47"/>
      <c r="Y31" s="47"/>
      <c r="Z31" s="47"/>
      <c r="AA31" s="71"/>
      <c r="AB31" s="7">
        <v>0.98199999999999998</v>
      </c>
      <c r="AC31" s="76">
        <v>0.98199999999999998</v>
      </c>
      <c r="AD31" s="47"/>
      <c r="AE31" s="71"/>
      <c r="AF31" s="8">
        <v>0.98199999999999998</v>
      </c>
    </row>
    <row r="32" spans="4:32" ht="13.15" customHeight="1" x14ac:dyDescent="0.25">
      <c r="E32" s="73" t="s">
        <v>42</v>
      </c>
      <c r="F32" s="47"/>
      <c r="G32" s="47"/>
      <c r="H32" s="47"/>
      <c r="I32" s="74"/>
      <c r="J32" s="89">
        <v>31.6</v>
      </c>
      <c r="K32" s="71"/>
      <c r="L32" s="89">
        <v>31.6</v>
      </c>
      <c r="M32" s="71"/>
      <c r="N32" s="89">
        <v>31.6</v>
      </c>
      <c r="O32" s="71"/>
      <c r="P32" s="89">
        <v>31.6</v>
      </c>
      <c r="Q32" s="47"/>
      <c r="R32" s="71"/>
      <c r="S32" s="89">
        <v>31.6</v>
      </c>
      <c r="T32" s="71"/>
      <c r="U32" s="89">
        <v>37.4</v>
      </c>
      <c r="V32" s="71"/>
      <c r="W32" s="89">
        <v>37.4</v>
      </c>
      <c r="X32" s="47"/>
      <c r="Y32" s="47"/>
      <c r="Z32" s="47"/>
      <c r="AA32" s="71"/>
      <c r="AB32" s="3">
        <v>37.4</v>
      </c>
      <c r="AC32" s="72">
        <v>37.4</v>
      </c>
      <c r="AD32" s="47"/>
      <c r="AE32" s="71"/>
      <c r="AF32" s="4">
        <v>37.4</v>
      </c>
    </row>
    <row r="33" spans="5:32" ht="13.15" customHeight="1" x14ac:dyDescent="0.25">
      <c r="E33" s="77" t="s">
        <v>46</v>
      </c>
      <c r="F33" s="47"/>
      <c r="G33" s="47"/>
      <c r="H33" s="47"/>
      <c r="I33" s="74"/>
      <c r="J33" s="92">
        <v>21.4</v>
      </c>
      <c r="K33" s="71"/>
      <c r="L33" s="92">
        <v>21.7</v>
      </c>
      <c r="M33" s="71"/>
      <c r="N33" s="92">
        <v>22.2</v>
      </c>
      <c r="O33" s="71"/>
      <c r="P33" s="92">
        <v>22.6</v>
      </c>
      <c r="Q33" s="47"/>
      <c r="R33" s="71"/>
      <c r="S33" s="92">
        <v>23.2</v>
      </c>
      <c r="T33" s="71"/>
      <c r="U33" s="92">
        <v>25.8</v>
      </c>
      <c r="V33" s="71"/>
      <c r="W33" s="92">
        <v>26.1</v>
      </c>
      <c r="X33" s="47"/>
      <c r="Y33" s="47"/>
      <c r="Z33" s="47"/>
      <c r="AA33" s="71"/>
      <c r="AB33" s="9">
        <v>26.4</v>
      </c>
      <c r="AC33" s="78">
        <v>27</v>
      </c>
      <c r="AD33" s="47"/>
      <c r="AE33" s="71"/>
      <c r="AF33" s="10">
        <v>27.6</v>
      </c>
    </row>
    <row r="34" spans="5:32" ht="20.25" customHeight="1" x14ac:dyDescent="0.25">
      <c r="E34" s="73" t="s">
        <v>940</v>
      </c>
      <c r="F34" s="47"/>
      <c r="G34" s="47"/>
      <c r="H34" s="47"/>
      <c r="I34" s="74"/>
      <c r="J34" s="90">
        <v>1.1000000000000001</v>
      </c>
      <c r="K34" s="71"/>
      <c r="L34" s="90">
        <v>1.1000000000000001</v>
      </c>
      <c r="M34" s="71"/>
      <c r="N34" s="90">
        <v>1.1000000000000001</v>
      </c>
      <c r="O34" s="71"/>
      <c r="P34" s="90">
        <v>1.1000000000000001</v>
      </c>
      <c r="Q34" s="47"/>
      <c r="R34" s="71"/>
      <c r="S34" s="90">
        <v>1.2</v>
      </c>
      <c r="T34" s="71"/>
      <c r="U34" s="90">
        <v>1.3</v>
      </c>
      <c r="V34" s="71"/>
      <c r="W34" s="90">
        <v>1.3</v>
      </c>
      <c r="X34" s="47"/>
      <c r="Y34" s="47"/>
      <c r="Z34" s="47"/>
      <c r="AA34" s="71"/>
      <c r="AB34" s="5">
        <v>1.3</v>
      </c>
      <c r="AC34" s="75">
        <v>1.4</v>
      </c>
      <c r="AD34" s="47"/>
      <c r="AE34" s="71"/>
      <c r="AF34" s="6">
        <v>1.4</v>
      </c>
    </row>
    <row r="35" spans="5:32" ht="20.25" customHeight="1" x14ac:dyDescent="0.25">
      <c r="E35" s="73" t="s">
        <v>941</v>
      </c>
      <c r="F35" s="47"/>
      <c r="G35" s="47"/>
      <c r="H35" s="47"/>
      <c r="I35" s="74"/>
      <c r="J35" s="90" t="s">
        <v>1220</v>
      </c>
      <c r="K35" s="71"/>
      <c r="L35" s="90" t="s">
        <v>1220</v>
      </c>
      <c r="M35" s="71"/>
      <c r="N35" s="90" t="s">
        <v>1220</v>
      </c>
      <c r="O35" s="71"/>
      <c r="P35" s="90" t="s">
        <v>1220</v>
      </c>
      <c r="Q35" s="47"/>
      <c r="R35" s="71"/>
      <c r="S35" s="90" t="s">
        <v>1220</v>
      </c>
      <c r="T35" s="71"/>
      <c r="U35" s="90" t="s">
        <v>1220</v>
      </c>
      <c r="V35" s="71"/>
      <c r="W35" s="90" t="s">
        <v>1220</v>
      </c>
      <c r="X35" s="47"/>
      <c r="Y35" s="47"/>
      <c r="Z35" s="47"/>
      <c r="AA35" s="71"/>
      <c r="AB35" s="5" t="s">
        <v>1220</v>
      </c>
      <c r="AC35" s="75" t="s">
        <v>1220</v>
      </c>
      <c r="AD35" s="47"/>
      <c r="AE35" s="71"/>
      <c r="AF35" s="6" t="s">
        <v>1220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b3FeGprZtnJ+NwBmyFkMVxP83z669yQxQXzqH8WNkgr+R+SGWymTYoi3jL4apMws8a6/Gskmws+jnwy5OHN2Q==" saltValue="I3j0hKzHo2WFa/qYybY4f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A07CAEC-C094-4BBE-8957-655DB126A92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TORR - Torrington (33/11kV)</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2185</v>
      </c>
      <c r="J3" s="49"/>
      <c r="K3" s="49"/>
      <c r="L3" s="49"/>
      <c r="M3" s="49"/>
      <c r="N3" s="49"/>
      <c r="O3" s="49"/>
      <c r="P3" s="49"/>
      <c r="Q3" s="49"/>
      <c r="R3" s="49"/>
      <c r="S3" s="49"/>
      <c r="V3" s="51" t="s">
        <v>922</v>
      </c>
      <c r="W3" s="49"/>
      <c r="Y3" s="52" t="s">
        <v>1439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1536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2186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2187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10.8</v>
      </c>
      <c r="K26" s="71"/>
      <c r="L26" s="89">
        <v>10.8</v>
      </c>
      <c r="M26" s="71"/>
      <c r="N26" s="89">
        <v>10.8</v>
      </c>
      <c r="O26" s="71"/>
      <c r="P26" s="89">
        <v>10.8</v>
      </c>
      <c r="Q26" s="47"/>
      <c r="R26" s="71"/>
      <c r="S26" s="89">
        <v>10.8</v>
      </c>
      <c r="T26" s="71"/>
      <c r="U26" s="89">
        <v>11.4</v>
      </c>
      <c r="V26" s="71"/>
      <c r="W26" s="89">
        <v>11.4</v>
      </c>
      <c r="X26" s="47"/>
      <c r="Y26" s="47"/>
      <c r="Z26" s="47"/>
      <c r="AA26" s="71"/>
      <c r="AB26" s="3">
        <v>11.4</v>
      </c>
      <c r="AC26" s="72">
        <v>11.4</v>
      </c>
      <c r="AD26" s="47"/>
      <c r="AE26" s="71"/>
      <c r="AF26" s="4">
        <v>11.4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6.1</v>
      </c>
      <c r="K28" s="71"/>
      <c r="L28" s="89">
        <v>6.7</v>
      </c>
      <c r="M28" s="71"/>
      <c r="N28" s="89">
        <v>6.8</v>
      </c>
      <c r="O28" s="71"/>
      <c r="P28" s="89">
        <v>6.8</v>
      </c>
      <c r="Q28" s="47"/>
      <c r="R28" s="71"/>
      <c r="S28" s="89">
        <v>6.9</v>
      </c>
      <c r="T28" s="71"/>
      <c r="U28" s="89">
        <v>6.5</v>
      </c>
      <c r="V28" s="71"/>
      <c r="W28" s="89">
        <v>7.1</v>
      </c>
      <c r="X28" s="47"/>
      <c r="Y28" s="47"/>
      <c r="Z28" s="47"/>
      <c r="AA28" s="71"/>
      <c r="AB28" s="3">
        <v>7.1</v>
      </c>
      <c r="AC28" s="72">
        <v>7.2</v>
      </c>
      <c r="AD28" s="47"/>
      <c r="AE28" s="71"/>
      <c r="AF28" s="4">
        <v>7.3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0.84499999999999997</v>
      </c>
      <c r="K31" s="71"/>
      <c r="L31" s="91">
        <v>0.84899999999999998</v>
      </c>
      <c r="M31" s="71"/>
      <c r="N31" s="91">
        <v>0.84899999999999998</v>
      </c>
      <c r="O31" s="71"/>
      <c r="P31" s="91">
        <v>0.84499999999999997</v>
      </c>
      <c r="Q31" s="47"/>
      <c r="R31" s="71"/>
      <c r="S31" s="91">
        <v>0.84499999999999997</v>
      </c>
      <c r="T31" s="71"/>
      <c r="U31" s="91">
        <v>0.84899999999999998</v>
      </c>
      <c r="V31" s="71"/>
      <c r="W31" s="91">
        <v>0.84899999999999998</v>
      </c>
      <c r="X31" s="47"/>
      <c r="Y31" s="47"/>
      <c r="Z31" s="47"/>
      <c r="AA31" s="71"/>
      <c r="AB31" s="7">
        <v>0.84899999999999998</v>
      </c>
      <c r="AC31" s="76">
        <v>0.84899999999999998</v>
      </c>
      <c r="AD31" s="47"/>
      <c r="AE31" s="71"/>
      <c r="AF31" s="8">
        <v>0.84899999999999998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6</v>
      </c>
      <c r="K33" s="71"/>
      <c r="L33" s="92">
        <v>6.6</v>
      </c>
      <c r="M33" s="71"/>
      <c r="N33" s="92">
        <v>6.7</v>
      </c>
      <c r="O33" s="71"/>
      <c r="P33" s="92">
        <v>6.7</v>
      </c>
      <c r="Q33" s="47"/>
      <c r="R33" s="71"/>
      <c r="S33" s="92">
        <v>6.8</v>
      </c>
      <c r="T33" s="71"/>
      <c r="U33" s="92">
        <v>6.2</v>
      </c>
      <c r="V33" s="71"/>
      <c r="W33" s="92">
        <v>6.8</v>
      </c>
      <c r="X33" s="47"/>
      <c r="Y33" s="47"/>
      <c r="Z33" s="47"/>
      <c r="AA33" s="71"/>
      <c r="AB33" s="9">
        <v>6.8</v>
      </c>
      <c r="AC33" s="78">
        <v>6.9</v>
      </c>
      <c r="AD33" s="47"/>
      <c r="AE33" s="71"/>
      <c r="AF33" s="10">
        <v>7</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0.3</v>
      </c>
      <c r="V34" s="71"/>
      <c r="W34" s="90">
        <v>0.3</v>
      </c>
      <c r="X34" s="47"/>
      <c r="Y34" s="47"/>
      <c r="Z34" s="47"/>
      <c r="AA34" s="71"/>
      <c r="AB34" s="5">
        <v>0.3</v>
      </c>
      <c r="AC34" s="75">
        <v>0.3</v>
      </c>
      <c r="AD34" s="47"/>
      <c r="AE34" s="71"/>
      <c r="AF34" s="6">
        <v>0.4</v>
      </c>
    </row>
    <row r="35" spans="5:32" ht="20.25" customHeight="1" x14ac:dyDescent="0.25">
      <c r="E35" s="73" t="s">
        <v>941</v>
      </c>
      <c r="F35" s="47"/>
      <c r="G35" s="47"/>
      <c r="H35" s="47"/>
      <c r="I35" s="74"/>
      <c r="J35" s="90" t="s">
        <v>2188</v>
      </c>
      <c r="K35" s="71"/>
      <c r="L35" s="90" t="s">
        <v>2188</v>
      </c>
      <c r="M35" s="71"/>
      <c r="N35" s="90" t="s">
        <v>2188</v>
      </c>
      <c r="O35" s="71"/>
      <c r="P35" s="90" t="s">
        <v>2188</v>
      </c>
      <c r="Q35" s="47"/>
      <c r="R35" s="71"/>
      <c r="S35" s="90" t="s">
        <v>2188</v>
      </c>
      <c r="T35" s="71"/>
      <c r="U35" s="90" t="s">
        <v>2188</v>
      </c>
      <c r="V35" s="71"/>
      <c r="W35" s="90" t="s">
        <v>2188</v>
      </c>
      <c r="X35" s="47"/>
      <c r="Y35" s="47"/>
      <c r="Z35" s="47"/>
      <c r="AA35" s="71"/>
      <c r="AB35" s="5" t="s">
        <v>2188</v>
      </c>
      <c r="AC35" s="75" t="s">
        <v>2188</v>
      </c>
      <c r="AD35" s="47"/>
      <c r="AE35" s="71"/>
      <c r="AF35" s="6" t="s">
        <v>2188</v>
      </c>
    </row>
    <row r="36" spans="5:32" ht="13.15" customHeight="1" x14ac:dyDescent="0.25">
      <c r="E36" s="73" t="s">
        <v>58</v>
      </c>
      <c r="F36" s="47"/>
      <c r="G36" s="47"/>
      <c r="H36" s="47"/>
      <c r="I36" s="74"/>
      <c r="J36" s="89">
        <v>6</v>
      </c>
      <c r="K36" s="71"/>
      <c r="L36" s="89">
        <v>6.6</v>
      </c>
      <c r="M36" s="71"/>
      <c r="N36" s="89">
        <v>6.7</v>
      </c>
      <c r="O36" s="71"/>
      <c r="P36" s="89">
        <v>6.7</v>
      </c>
      <c r="Q36" s="47"/>
      <c r="R36" s="71"/>
      <c r="S36" s="89">
        <v>6.8</v>
      </c>
      <c r="T36" s="71"/>
      <c r="U36" s="89">
        <v>6.2</v>
      </c>
      <c r="V36" s="71"/>
      <c r="W36" s="89">
        <v>6.8</v>
      </c>
      <c r="X36" s="47"/>
      <c r="Y36" s="47"/>
      <c r="Z36" s="47"/>
      <c r="AA36" s="71"/>
      <c r="AB36" s="3">
        <v>6.8</v>
      </c>
      <c r="AC36" s="72">
        <v>6.9</v>
      </c>
      <c r="AD36" s="47"/>
      <c r="AE36" s="71"/>
      <c r="AF36" s="4">
        <v>7</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2.1</v>
      </c>
      <c r="K39" s="71"/>
      <c r="L39" s="89">
        <v>2.1</v>
      </c>
      <c r="M39" s="71"/>
      <c r="N39" s="89">
        <v>2.1</v>
      </c>
      <c r="O39" s="71"/>
      <c r="P39" s="89">
        <v>2.1</v>
      </c>
      <c r="Q39" s="47"/>
      <c r="R39" s="71"/>
      <c r="S39" s="89">
        <v>2.1</v>
      </c>
      <c r="T39" s="71"/>
      <c r="U39" s="89">
        <v>2.1</v>
      </c>
      <c r="V39" s="71"/>
      <c r="W39" s="89">
        <v>2.1</v>
      </c>
      <c r="X39" s="47"/>
      <c r="Y39" s="47"/>
      <c r="Z39" s="47"/>
      <c r="AA39" s="71"/>
      <c r="AB39" s="3">
        <v>2.1</v>
      </c>
      <c r="AC39" s="72">
        <v>2.1</v>
      </c>
      <c r="AD39" s="47"/>
      <c r="AE39" s="71"/>
      <c r="AF39" s="4">
        <v>2.1</v>
      </c>
    </row>
    <row r="40" spans="5:32" x14ac:dyDescent="0.25">
      <c r="E40" s="73" t="s">
        <v>73</v>
      </c>
      <c r="F40" s="47"/>
      <c r="G40" s="47"/>
      <c r="H40" s="47"/>
      <c r="I40" s="74"/>
      <c r="J40" s="89">
        <v>1.6</v>
      </c>
      <c r="K40" s="71"/>
      <c r="L40" s="89">
        <v>1.6</v>
      </c>
      <c r="M40" s="71"/>
      <c r="N40" s="89">
        <v>1.6</v>
      </c>
      <c r="O40" s="71"/>
      <c r="P40" s="89">
        <v>1.6</v>
      </c>
      <c r="Q40" s="47"/>
      <c r="R40" s="71"/>
      <c r="S40" s="89">
        <v>1.6</v>
      </c>
      <c r="T40" s="71"/>
      <c r="U40" s="89">
        <v>1.6</v>
      </c>
      <c r="V40" s="71"/>
      <c r="W40" s="89">
        <v>1.6</v>
      </c>
      <c r="X40" s="47"/>
      <c r="Y40" s="47"/>
      <c r="Z40" s="47"/>
      <c r="AA40" s="71"/>
      <c r="AB40" s="3">
        <v>1.6</v>
      </c>
      <c r="AC40" s="72">
        <v>1.6</v>
      </c>
      <c r="AD40" s="47"/>
      <c r="AE40" s="71"/>
      <c r="AF40" s="4">
        <v>1.6</v>
      </c>
    </row>
    <row r="41" spans="5:32" x14ac:dyDescent="0.25">
      <c r="E41" s="73" t="s">
        <v>77</v>
      </c>
      <c r="F41" s="47"/>
      <c r="G41" s="47"/>
      <c r="H41" s="47"/>
      <c r="I41" s="74"/>
      <c r="J41" s="89">
        <v>6</v>
      </c>
      <c r="K41" s="71"/>
      <c r="L41" s="89">
        <v>6</v>
      </c>
      <c r="M41" s="71"/>
      <c r="N41" s="89">
        <v>6</v>
      </c>
      <c r="O41" s="71"/>
      <c r="P41" s="89">
        <v>6</v>
      </c>
      <c r="Q41" s="47"/>
      <c r="R41" s="71"/>
      <c r="S41" s="89">
        <v>6</v>
      </c>
      <c r="T41" s="71"/>
      <c r="U41" s="89">
        <v>6</v>
      </c>
      <c r="V41" s="71"/>
      <c r="W41" s="89">
        <v>6</v>
      </c>
      <c r="X41" s="47"/>
      <c r="Y41" s="47"/>
      <c r="Z41" s="47"/>
      <c r="AA41" s="71"/>
      <c r="AB41" s="3">
        <v>6</v>
      </c>
      <c r="AC41" s="72">
        <v>6</v>
      </c>
      <c r="AD41" s="47"/>
      <c r="AE41" s="71"/>
      <c r="AF41" s="4">
        <v>6</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pamrhw65OFwYfnv/rUrJkOhcqssS2p6V+ca9oyC8kJ6VwA/tiIP9hRT2Lrc3dL4kgb1lOP678Llwfwf6ZPjDRQ==" saltValue="PI2UIT58l2MPzKLIKrHQh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34E27BB-B62E-44B7-B528-DF8FAC73209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TUAN - Tuan (66/11kV)</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2189</v>
      </c>
      <c r="J3" s="49"/>
      <c r="K3" s="49"/>
      <c r="L3" s="49"/>
      <c r="M3" s="49"/>
      <c r="N3" s="49"/>
      <c r="O3" s="49"/>
      <c r="P3" s="49"/>
      <c r="Q3" s="49"/>
      <c r="R3" s="49"/>
      <c r="S3" s="49"/>
      <c r="V3" s="51" t="s">
        <v>922</v>
      </c>
      <c r="W3" s="49"/>
      <c r="Y3" s="52" t="s">
        <v>2190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2191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2192</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2193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2194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40</v>
      </c>
      <c r="K26" s="71"/>
      <c r="L26" s="89">
        <v>40</v>
      </c>
      <c r="M26" s="71"/>
      <c r="N26" s="89">
        <v>40</v>
      </c>
      <c r="O26" s="71"/>
      <c r="P26" s="89">
        <v>40</v>
      </c>
      <c r="Q26" s="47"/>
      <c r="R26" s="71"/>
      <c r="S26" s="89">
        <v>40</v>
      </c>
      <c r="T26" s="71"/>
      <c r="U26" s="89">
        <v>40</v>
      </c>
      <c r="V26" s="71"/>
      <c r="W26" s="89">
        <v>40</v>
      </c>
      <c r="X26" s="47"/>
      <c r="Y26" s="47"/>
      <c r="Z26" s="47"/>
      <c r="AA26" s="71"/>
      <c r="AB26" s="3">
        <v>40</v>
      </c>
      <c r="AC26" s="72">
        <v>40</v>
      </c>
      <c r="AD26" s="47"/>
      <c r="AE26" s="71"/>
      <c r="AF26" s="4">
        <v>40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3</v>
      </c>
      <c r="V27" s="71"/>
      <c r="W27" s="89">
        <v>3</v>
      </c>
      <c r="X27" s="47"/>
      <c r="Y27" s="47"/>
      <c r="Z27" s="47"/>
      <c r="AA27" s="71"/>
      <c r="AB27" s="3">
        <v>3</v>
      </c>
      <c r="AC27" s="72">
        <v>3</v>
      </c>
      <c r="AD27" s="47"/>
      <c r="AE27" s="71"/>
      <c r="AF27" s="4">
        <v>3</v>
      </c>
    </row>
    <row r="28" spans="4:32" ht="13.15" customHeight="1" x14ac:dyDescent="0.25">
      <c r="E28" s="73" t="s">
        <v>25</v>
      </c>
      <c r="F28" s="47"/>
      <c r="G28" s="47"/>
      <c r="H28" s="47"/>
      <c r="I28" s="74"/>
      <c r="J28" s="89">
        <v>17.5</v>
      </c>
      <c r="K28" s="71"/>
      <c r="L28" s="89">
        <v>17.600000000000001</v>
      </c>
      <c r="M28" s="71"/>
      <c r="N28" s="89">
        <v>17.8</v>
      </c>
      <c r="O28" s="71"/>
      <c r="P28" s="89">
        <v>18</v>
      </c>
      <c r="Q28" s="47"/>
      <c r="R28" s="71"/>
      <c r="S28" s="89">
        <v>18.2</v>
      </c>
      <c r="T28" s="71"/>
      <c r="U28" s="89">
        <v>11.6</v>
      </c>
      <c r="V28" s="71"/>
      <c r="W28" s="89">
        <v>11.7</v>
      </c>
      <c r="X28" s="47"/>
      <c r="Y28" s="47"/>
      <c r="Z28" s="47"/>
      <c r="AA28" s="71"/>
      <c r="AB28" s="3">
        <v>11.7</v>
      </c>
      <c r="AC28" s="72">
        <v>11.9</v>
      </c>
      <c r="AD28" s="47"/>
      <c r="AE28" s="71"/>
      <c r="AF28" s="4">
        <v>12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0.998</v>
      </c>
      <c r="K31" s="71"/>
      <c r="L31" s="91">
        <v>0.998</v>
      </c>
      <c r="M31" s="71"/>
      <c r="N31" s="91">
        <v>0.998</v>
      </c>
      <c r="O31" s="71"/>
      <c r="P31" s="91">
        <v>0.998</v>
      </c>
      <c r="Q31" s="47"/>
      <c r="R31" s="71"/>
      <c r="S31" s="91">
        <v>0.998</v>
      </c>
      <c r="T31" s="71"/>
      <c r="U31" s="91">
        <v>0.995</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20</v>
      </c>
      <c r="K32" s="71"/>
      <c r="L32" s="89">
        <v>20</v>
      </c>
      <c r="M32" s="71"/>
      <c r="N32" s="89">
        <v>20</v>
      </c>
      <c r="O32" s="71"/>
      <c r="P32" s="89">
        <v>20</v>
      </c>
      <c r="Q32" s="47"/>
      <c r="R32" s="71"/>
      <c r="S32" s="89">
        <v>20</v>
      </c>
      <c r="T32" s="71"/>
      <c r="U32" s="89">
        <v>20</v>
      </c>
      <c r="V32" s="71"/>
      <c r="W32" s="89">
        <v>20</v>
      </c>
      <c r="X32" s="47"/>
      <c r="Y32" s="47"/>
      <c r="Z32" s="47"/>
      <c r="AA32" s="71"/>
      <c r="AB32" s="3">
        <v>20</v>
      </c>
      <c r="AC32" s="72">
        <v>20</v>
      </c>
      <c r="AD32" s="47"/>
      <c r="AE32" s="71"/>
      <c r="AF32" s="4">
        <v>20</v>
      </c>
    </row>
    <row r="33" spans="5:32" ht="13.15" customHeight="1" x14ac:dyDescent="0.25">
      <c r="E33" s="77" t="s">
        <v>46</v>
      </c>
      <c r="F33" s="47"/>
      <c r="G33" s="47"/>
      <c r="H33" s="47"/>
      <c r="I33" s="74"/>
      <c r="J33" s="92">
        <v>14.9</v>
      </c>
      <c r="K33" s="71"/>
      <c r="L33" s="92">
        <v>15</v>
      </c>
      <c r="M33" s="71"/>
      <c r="N33" s="92">
        <v>15.2</v>
      </c>
      <c r="O33" s="71"/>
      <c r="P33" s="92">
        <v>15.3</v>
      </c>
      <c r="Q33" s="47"/>
      <c r="R33" s="71"/>
      <c r="S33" s="92">
        <v>15.5</v>
      </c>
      <c r="T33" s="71"/>
      <c r="U33" s="92">
        <v>10.8</v>
      </c>
      <c r="V33" s="71"/>
      <c r="W33" s="92">
        <v>10.8</v>
      </c>
      <c r="X33" s="47"/>
      <c r="Y33" s="47"/>
      <c r="Z33" s="47"/>
      <c r="AA33" s="71"/>
      <c r="AB33" s="9">
        <v>10.9</v>
      </c>
      <c r="AC33" s="78">
        <v>11</v>
      </c>
      <c r="AD33" s="47"/>
      <c r="AE33" s="71"/>
      <c r="AF33" s="10">
        <v>11.2</v>
      </c>
    </row>
    <row r="34" spans="5:32" ht="20.25" customHeight="1" x14ac:dyDescent="0.25">
      <c r="E34" s="73" t="s">
        <v>940</v>
      </c>
      <c r="F34" s="47"/>
      <c r="G34" s="47"/>
      <c r="H34" s="47"/>
      <c r="I34" s="74"/>
      <c r="J34" s="90">
        <v>0.7</v>
      </c>
      <c r="K34" s="71"/>
      <c r="L34" s="90">
        <v>0.8</v>
      </c>
      <c r="M34" s="71"/>
      <c r="N34" s="90">
        <v>0.8</v>
      </c>
      <c r="O34" s="71"/>
      <c r="P34" s="90">
        <v>0.8</v>
      </c>
      <c r="Q34" s="47"/>
      <c r="R34" s="71"/>
      <c r="S34" s="90">
        <v>0.8</v>
      </c>
      <c r="T34" s="71"/>
      <c r="U34" s="90">
        <v>0.5</v>
      </c>
      <c r="V34" s="71"/>
      <c r="W34" s="90">
        <v>0.5</v>
      </c>
      <c r="X34" s="47"/>
      <c r="Y34" s="47"/>
      <c r="Z34" s="47"/>
      <c r="AA34" s="71"/>
      <c r="AB34" s="5">
        <v>0.5</v>
      </c>
      <c r="AC34" s="75">
        <v>0.6</v>
      </c>
      <c r="AD34" s="47"/>
      <c r="AE34" s="71"/>
      <c r="AF34" s="6">
        <v>0.6</v>
      </c>
    </row>
    <row r="35" spans="5:32" ht="20.25" customHeight="1" x14ac:dyDescent="0.25">
      <c r="E35" s="73" t="s">
        <v>941</v>
      </c>
      <c r="F35" s="47"/>
      <c r="G35" s="47"/>
      <c r="H35" s="47"/>
      <c r="I35" s="74"/>
      <c r="J35" s="90" t="s">
        <v>1261</v>
      </c>
      <c r="K35" s="71"/>
      <c r="L35" s="90" t="s">
        <v>1261</v>
      </c>
      <c r="M35" s="71"/>
      <c r="N35" s="90" t="s">
        <v>1261</v>
      </c>
      <c r="O35" s="71"/>
      <c r="P35" s="90" t="s">
        <v>1261</v>
      </c>
      <c r="Q35" s="47"/>
      <c r="R35" s="71"/>
      <c r="S35" s="90" t="s">
        <v>1261</v>
      </c>
      <c r="T35" s="71"/>
      <c r="U35" s="90" t="s">
        <v>1261</v>
      </c>
      <c r="V35" s="71"/>
      <c r="W35" s="90" t="s">
        <v>1261</v>
      </c>
      <c r="X35" s="47"/>
      <c r="Y35" s="47"/>
      <c r="Z35" s="47"/>
      <c r="AA35" s="71"/>
      <c r="AB35" s="5" t="s">
        <v>1261</v>
      </c>
      <c r="AC35" s="75" t="s">
        <v>1261</v>
      </c>
      <c r="AD35" s="47"/>
      <c r="AE35" s="71"/>
      <c r="AF35" s="6" t="s">
        <v>1261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2b3RNOwGOJbHSZsg+qMuiMxUx2y4zmQHiO8BYPMsOUMVr9hDBQpFb1l73ZTd+uBJP5mD9GBDJq3CHDENf2uFQ==" saltValue="JSv7KJSvJzTfo4IlL0O2U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1609B27-8687-4EFB-829D-E73F2E97C02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TULL - Tully (132/22kV)</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2195</v>
      </c>
      <c r="J3" s="49"/>
      <c r="K3" s="49"/>
      <c r="L3" s="49"/>
      <c r="M3" s="49"/>
      <c r="N3" s="49"/>
      <c r="O3" s="49"/>
      <c r="P3" s="49"/>
      <c r="Q3" s="49"/>
      <c r="R3" s="49"/>
      <c r="S3" s="49"/>
      <c r="V3" s="51" t="s">
        <v>922</v>
      </c>
      <c r="W3" s="49"/>
      <c r="Y3" s="52" t="s">
        <v>1546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2196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2197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2198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88</v>
      </c>
      <c r="K26" s="71"/>
      <c r="L26" s="89">
        <v>88</v>
      </c>
      <c r="M26" s="71"/>
      <c r="N26" s="89">
        <v>88</v>
      </c>
      <c r="O26" s="71"/>
      <c r="P26" s="89">
        <v>88</v>
      </c>
      <c r="Q26" s="47"/>
      <c r="R26" s="71"/>
      <c r="S26" s="89">
        <v>88</v>
      </c>
      <c r="T26" s="71"/>
      <c r="U26" s="89">
        <v>88</v>
      </c>
      <c r="V26" s="71"/>
      <c r="W26" s="89">
        <v>88</v>
      </c>
      <c r="X26" s="47"/>
      <c r="Y26" s="47"/>
      <c r="Z26" s="47"/>
      <c r="AA26" s="71"/>
      <c r="AB26" s="3">
        <v>88</v>
      </c>
      <c r="AC26" s="72">
        <v>88</v>
      </c>
      <c r="AD26" s="47"/>
      <c r="AE26" s="71"/>
      <c r="AF26" s="4">
        <v>88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24.9</v>
      </c>
      <c r="K28" s="71"/>
      <c r="L28" s="89">
        <v>24.8</v>
      </c>
      <c r="M28" s="71"/>
      <c r="N28" s="89">
        <v>24.9</v>
      </c>
      <c r="O28" s="71"/>
      <c r="P28" s="89">
        <v>24.9</v>
      </c>
      <c r="Q28" s="47"/>
      <c r="R28" s="71"/>
      <c r="S28" s="89">
        <v>24.9</v>
      </c>
      <c r="T28" s="71"/>
      <c r="U28" s="89">
        <v>20.9</v>
      </c>
      <c r="V28" s="71"/>
      <c r="W28" s="89">
        <v>20.9</v>
      </c>
      <c r="X28" s="47"/>
      <c r="Y28" s="47"/>
      <c r="Z28" s="47"/>
      <c r="AA28" s="71"/>
      <c r="AB28" s="3">
        <v>20.8</v>
      </c>
      <c r="AC28" s="72">
        <v>20.9</v>
      </c>
      <c r="AD28" s="47"/>
      <c r="AE28" s="71"/>
      <c r="AF28" s="4">
        <v>20.9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0.97099999999999997</v>
      </c>
      <c r="K31" s="71"/>
      <c r="L31" s="91">
        <v>0.97099999999999997</v>
      </c>
      <c r="M31" s="71"/>
      <c r="N31" s="91">
        <v>0.97099999999999997</v>
      </c>
      <c r="O31" s="71"/>
      <c r="P31" s="91">
        <v>0.97099999999999997</v>
      </c>
      <c r="Q31" s="47"/>
      <c r="R31" s="71"/>
      <c r="S31" s="91">
        <v>0.97099999999999997</v>
      </c>
      <c r="T31" s="71"/>
      <c r="U31" s="91">
        <v>0.98199999999999998</v>
      </c>
      <c r="V31" s="71"/>
      <c r="W31" s="91">
        <v>0.98199999999999998</v>
      </c>
      <c r="X31" s="47"/>
      <c r="Y31" s="47"/>
      <c r="Z31" s="47"/>
      <c r="AA31" s="71"/>
      <c r="AB31" s="7">
        <v>0.98199999999999998</v>
      </c>
      <c r="AC31" s="76">
        <v>0.98199999999999998</v>
      </c>
      <c r="AD31" s="47"/>
      <c r="AE31" s="71"/>
      <c r="AF31" s="8">
        <v>0.98199999999999998</v>
      </c>
    </row>
    <row r="32" spans="4:32" ht="13.15" customHeight="1" x14ac:dyDescent="0.25">
      <c r="E32" s="73" t="s">
        <v>42</v>
      </c>
      <c r="F32" s="47"/>
      <c r="G32" s="47"/>
      <c r="H32" s="47"/>
      <c r="I32" s="74"/>
      <c r="J32" s="89">
        <v>46</v>
      </c>
      <c r="K32" s="71"/>
      <c r="L32" s="89">
        <v>46</v>
      </c>
      <c r="M32" s="71"/>
      <c r="N32" s="89">
        <v>46</v>
      </c>
      <c r="O32" s="71"/>
      <c r="P32" s="89">
        <v>46</v>
      </c>
      <c r="Q32" s="47"/>
      <c r="R32" s="71"/>
      <c r="S32" s="89">
        <v>46</v>
      </c>
      <c r="T32" s="71"/>
      <c r="U32" s="89">
        <v>52</v>
      </c>
      <c r="V32" s="71"/>
      <c r="W32" s="89">
        <v>52</v>
      </c>
      <c r="X32" s="47"/>
      <c r="Y32" s="47"/>
      <c r="Z32" s="47"/>
      <c r="AA32" s="71"/>
      <c r="AB32" s="3">
        <v>52</v>
      </c>
      <c r="AC32" s="72">
        <v>52</v>
      </c>
      <c r="AD32" s="47"/>
      <c r="AE32" s="71"/>
      <c r="AF32" s="4">
        <v>52</v>
      </c>
    </row>
    <row r="33" spans="5:32" ht="13.15" customHeight="1" x14ac:dyDescent="0.25">
      <c r="E33" s="77" t="s">
        <v>46</v>
      </c>
      <c r="F33" s="47"/>
      <c r="G33" s="47"/>
      <c r="H33" s="47"/>
      <c r="I33" s="74"/>
      <c r="J33" s="92">
        <v>23.2</v>
      </c>
      <c r="K33" s="71"/>
      <c r="L33" s="92">
        <v>23.1</v>
      </c>
      <c r="M33" s="71"/>
      <c r="N33" s="92">
        <v>23.2</v>
      </c>
      <c r="O33" s="71"/>
      <c r="P33" s="92">
        <v>23.2</v>
      </c>
      <c r="Q33" s="47"/>
      <c r="R33" s="71"/>
      <c r="S33" s="92">
        <v>23.2</v>
      </c>
      <c r="T33" s="71"/>
      <c r="U33" s="92">
        <v>19.600000000000001</v>
      </c>
      <c r="V33" s="71"/>
      <c r="W33" s="92">
        <v>19.7</v>
      </c>
      <c r="X33" s="47"/>
      <c r="Y33" s="47"/>
      <c r="Z33" s="47"/>
      <c r="AA33" s="71"/>
      <c r="AB33" s="9">
        <v>19.600000000000001</v>
      </c>
      <c r="AC33" s="78">
        <v>19.7</v>
      </c>
      <c r="AD33" s="47"/>
      <c r="AE33" s="71"/>
      <c r="AF33" s="10">
        <v>19.600000000000001</v>
      </c>
    </row>
    <row r="34" spans="5:32" ht="20.25" customHeight="1" x14ac:dyDescent="0.25">
      <c r="E34" s="73" t="s">
        <v>940</v>
      </c>
      <c r="F34" s="47"/>
      <c r="G34" s="47"/>
      <c r="H34" s="47"/>
      <c r="I34" s="74"/>
      <c r="J34" s="90">
        <v>1.2</v>
      </c>
      <c r="K34" s="71"/>
      <c r="L34" s="90">
        <v>1.2</v>
      </c>
      <c r="M34" s="71"/>
      <c r="N34" s="90">
        <v>1.2</v>
      </c>
      <c r="O34" s="71"/>
      <c r="P34" s="90">
        <v>1.2</v>
      </c>
      <c r="Q34" s="47"/>
      <c r="R34" s="71"/>
      <c r="S34" s="90">
        <v>1.2</v>
      </c>
      <c r="T34" s="71"/>
      <c r="U34" s="90">
        <v>1</v>
      </c>
      <c r="V34" s="71"/>
      <c r="W34" s="90">
        <v>1</v>
      </c>
      <c r="X34" s="47"/>
      <c r="Y34" s="47"/>
      <c r="Z34" s="47"/>
      <c r="AA34" s="71"/>
      <c r="AB34" s="5">
        <v>1</v>
      </c>
      <c r="AC34" s="75">
        <v>1</v>
      </c>
      <c r="AD34" s="47"/>
      <c r="AE34" s="71"/>
      <c r="AF34" s="6">
        <v>1</v>
      </c>
    </row>
    <row r="35" spans="5:32" ht="20.25" customHeight="1" x14ac:dyDescent="0.25">
      <c r="E35" s="73" t="s">
        <v>941</v>
      </c>
      <c r="F35" s="47"/>
      <c r="G35" s="47"/>
      <c r="H35" s="47"/>
      <c r="I35" s="74"/>
      <c r="J35" s="90" t="s">
        <v>1049</v>
      </c>
      <c r="K35" s="71"/>
      <c r="L35" s="90" t="s">
        <v>1049</v>
      </c>
      <c r="M35" s="71"/>
      <c r="N35" s="90" t="s">
        <v>1049</v>
      </c>
      <c r="O35" s="71"/>
      <c r="P35" s="90" t="s">
        <v>1049</v>
      </c>
      <c r="Q35" s="47"/>
      <c r="R35" s="71"/>
      <c r="S35" s="90" t="s">
        <v>1049</v>
      </c>
      <c r="T35" s="71"/>
      <c r="U35" s="90" t="s">
        <v>1049</v>
      </c>
      <c r="V35" s="71"/>
      <c r="W35" s="90" t="s">
        <v>1049</v>
      </c>
      <c r="X35" s="47"/>
      <c r="Y35" s="47"/>
      <c r="Z35" s="47"/>
      <c r="AA35" s="71"/>
      <c r="AB35" s="5" t="s">
        <v>1049</v>
      </c>
      <c r="AC35" s="75" t="s">
        <v>1049</v>
      </c>
      <c r="AD35" s="47"/>
      <c r="AE35" s="71"/>
      <c r="AF35" s="6" t="s">
        <v>1049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2NTuT2YbKJtN/FfMyoPIc4sRTs/i8AxZ8JOYrx4DvjAE1GNzj5GghjLzEIbvwHZh6lieO5YRnkSiCj0RrYjCeQ==" saltValue="pOoqS6aaLv/wxDRJxRTCV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BFB5E59-A05F-41A0-B163-95C81F1F490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TWCE - Toowoomba Central (110/11kV)</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2199</v>
      </c>
      <c r="J3" s="49"/>
      <c r="K3" s="49"/>
      <c r="L3" s="49"/>
      <c r="M3" s="49"/>
      <c r="N3" s="49"/>
      <c r="O3" s="49"/>
      <c r="P3" s="49"/>
      <c r="Q3" s="49"/>
      <c r="R3" s="49"/>
      <c r="S3" s="49"/>
      <c r="V3" s="51" t="s">
        <v>922</v>
      </c>
      <c r="W3" s="49"/>
      <c r="Y3" s="52" t="s">
        <v>1314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1297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2200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22.1</v>
      </c>
      <c r="K26" s="71"/>
      <c r="L26" s="89">
        <v>22.1</v>
      </c>
      <c r="M26" s="71"/>
      <c r="N26" s="89">
        <v>22.1</v>
      </c>
      <c r="O26" s="71"/>
      <c r="P26" s="89">
        <v>22.1</v>
      </c>
      <c r="Q26" s="47"/>
      <c r="R26" s="71"/>
      <c r="S26" s="89">
        <v>22.1</v>
      </c>
      <c r="T26" s="71"/>
      <c r="U26" s="89">
        <v>24.3</v>
      </c>
      <c r="V26" s="71"/>
      <c r="W26" s="89">
        <v>24.3</v>
      </c>
      <c r="X26" s="47"/>
      <c r="Y26" s="47"/>
      <c r="Z26" s="47"/>
      <c r="AA26" s="71"/>
      <c r="AB26" s="3">
        <v>24.3</v>
      </c>
      <c r="AC26" s="72">
        <v>24.3</v>
      </c>
      <c r="AD26" s="47"/>
      <c r="AE26" s="71"/>
      <c r="AF26" s="4">
        <v>24.3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11.5</v>
      </c>
      <c r="K28" s="71"/>
      <c r="L28" s="89">
        <v>11.6</v>
      </c>
      <c r="M28" s="71"/>
      <c r="N28" s="89">
        <v>11.8</v>
      </c>
      <c r="O28" s="71"/>
      <c r="P28" s="89">
        <v>11.9</v>
      </c>
      <c r="Q28" s="47"/>
      <c r="R28" s="71"/>
      <c r="S28" s="89">
        <v>11.9</v>
      </c>
      <c r="T28" s="71"/>
      <c r="U28" s="89">
        <v>11</v>
      </c>
      <c r="V28" s="71"/>
      <c r="W28" s="89">
        <v>11</v>
      </c>
      <c r="X28" s="47"/>
      <c r="Y28" s="47"/>
      <c r="Z28" s="47"/>
      <c r="AA28" s="71"/>
      <c r="AB28" s="3">
        <v>11.1</v>
      </c>
      <c r="AC28" s="72">
        <v>11.2</v>
      </c>
      <c r="AD28" s="47"/>
      <c r="AE28" s="71"/>
      <c r="AF28" s="4">
        <v>11.3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0.93600000000000005</v>
      </c>
      <c r="K31" s="71"/>
      <c r="L31" s="91">
        <v>0.93700000000000006</v>
      </c>
      <c r="M31" s="71"/>
      <c r="N31" s="91">
        <v>0.93700000000000006</v>
      </c>
      <c r="O31" s="71"/>
      <c r="P31" s="91">
        <v>0.93700000000000006</v>
      </c>
      <c r="Q31" s="47"/>
      <c r="R31" s="71"/>
      <c r="S31" s="91">
        <v>0.93600000000000005</v>
      </c>
      <c r="T31" s="71"/>
      <c r="U31" s="91">
        <v>0.93400000000000005</v>
      </c>
      <c r="V31" s="71"/>
      <c r="W31" s="91">
        <v>0.93400000000000005</v>
      </c>
      <c r="X31" s="47"/>
      <c r="Y31" s="47"/>
      <c r="Z31" s="47"/>
      <c r="AA31" s="71"/>
      <c r="AB31" s="7">
        <v>0.93400000000000005</v>
      </c>
      <c r="AC31" s="76">
        <v>0.93400000000000005</v>
      </c>
      <c r="AD31" s="47"/>
      <c r="AE31" s="71"/>
      <c r="AF31" s="8">
        <v>0.93400000000000005</v>
      </c>
    </row>
    <row r="32" spans="4:32" ht="13.15" customHeight="1" x14ac:dyDescent="0.25">
      <c r="E32" s="73" t="s">
        <v>42</v>
      </c>
      <c r="F32" s="47"/>
      <c r="G32" s="47"/>
      <c r="H32" s="47"/>
      <c r="I32" s="74"/>
      <c r="J32" s="89">
        <v>13.7</v>
      </c>
      <c r="K32" s="71"/>
      <c r="L32" s="89">
        <v>13.7</v>
      </c>
      <c r="M32" s="71"/>
      <c r="N32" s="89">
        <v>13.7</v>
      </c>
      <c r="O32" s="71"/>
      <c r="P32" s="89">
        <v>13.7</v>
      </c>
      <c r="Q32" s="47"/>
      <c r="R32" s="71"/>
      <c r="S32" s="89">
        <v>13.7</v>
      </c>
      <c r="T32" s="71"/>
      <c r="U32" s="89">
        <v>14.7</v>
      </c>
      <c r="V32" s="71"/>
      <c r="W32" s="89">
        <v>14.7</v>
      </c>
      <c r="X32" s="47"/>
      <c r="Y32" s="47"/>
      <c r="Z32" s="47"/>
      <c r="AA32" s="71"/>
      <c r="AB32" s="3">
        <v>14.7</v>
      </c>
      <c r="AC32" s="72">
        <v>14.7</v>
      </c>
      <c r="AD32" s="47"/>
      <c r="AE32" s="71"/>
      <c r="AF32" s="4">
        <v>14.7</v>
      </c>
    </row>
    <row r="33" spans="5:32" ht="13.15" customHeight="1" x14ac:dyDescent="0.25">
      <c r="E33" s="77" t="s">
        <v>46</v>
      </c>
      <c r="F33" s="47"/>
      <c r="G33" s="47"/>
      <c r="H33" s="47"/>
      <c r="I33" s="74"/>
      <c r="J33" s="92">
        <v>10.7</v>
      </c>
      <c r="K33" s="71"/>
      <c r="L33" s="92">
        <v>10.8</v>
      </c>
      <c r="M33" s="71"/>
      <c r="N33" s="92">
        <v>10.9</v>
      </c>
      <c r="O33" s="71"/>
      <c r="P33" s="92">
        <v>11</v>
      </c>
      <c r="Q33" s="47"/>
      <c r="R33" s="71"/>
      <c r="S33" s="92">
        <v>11</v>
      </c>
      <c r="T33" s="71"/>
      <c r="U33" s="92">
        <v>10.7</v>
      </c>
      <c r="V33" s="71"/>
      <c r="W33" s="92">
        <v>10.7</v>
      </c>
      <c r="X33" s="47"/>
      <c r="Y33" s="47"/>
      <c r="Z33" s="47"/>
      <c r="AA33" s="71"/>
      <c r="AB33" s="9">
        <v>10.8</v>
      </c>
      <c r="AC33" s="78">
        <v>10.9</v>
      </c>
      <c r="AD33" s="47"/>
      <c r="AE33" s="71"/>
      <c r="AF33" s="10">
        <v>11</v>
      </c>
    </row>
    <row r="34" spans="5:32" ht="20.25" customHeight="1" x14ac:dyDescent="0.25">
      <c r="E34" s="73" t="s">
        <v>940</v>
      </c>
      <c r="F34" s="47"/>
      <c r="G34" s="47"/>
      <c r="H34" s="47"/>
      <c r="I34" s="74"/>
      <c r="J34" s="90">
        <v>0.5</v>
      </c>
      <c r="K34" s="71"/>
      <c r="L34" s="90">
        <v>0.5</v>
      </c>
      <c r="M34" s="71"/>
      <c r="N34" s="90">
        <v>0.5</v>
      </c>
      <c r="O34" s="71"/>
      <c r="P34" s="90">
        <v>0.6</v>
      </c>
      <c r="Q34" s="47"/>
      <c r="R34" s="71"/>
      <c r="S34" s="90">
        <v>0.6</v>
      </c>
      <c r="T34" s="71"/>
      <c r="U34" s="90">
        <v>0.5</v>
      </c>
      <c r="V34" s="71"/>
      <c r="W34" s="90">
        <v>0.5</v>
      </c>
      <c r="X34" s="47"/>
      <c r="Y34" s="47"/>
      <c r="Z34" s="47"/>
      <c r="AA34" s="71"/>
      <c r="AB34" s="5">
        <v>0.5</v>
      </c>
      <c r="AC34" s="75">
        <v>0.5</v>
      </c>
      <c r="AD34" s="47"/>
      <c r="AE34" s="71"/>
      <c r="AF34" s="6">
        <v>0.6</v>
      </c>
    </row>
    <row r="35" spans="5:32" ht="20.25" customHeight="1" x14ac:dyDescent="0.25">
      <c r="E35" s="73" t="s">
        <v>941</v>
      </c>
      <c r="F35" s="47"/>
      <c r="G35" s="47"/>
      <c r="H35" s="47"/>
      <c r="I35" s="74"/>
      <c r="J35" s="90" t="s">
        <v>2201</v>
      </c>
      <c r="K35" s="71"/>
      <c r="L35" s="90" t="s">
        <v>2201</v>
      </c>
      <c r="M35" s="71"/>
      <c r="N35" s="90" t="s">
        <v>2201</v>
      </c>
      <c r="O35" s="71"/>
      <c r="P35" s="90" t="s">
        <v>2201</v>
      </c>
      <c r="Q35" s="47"/>
      <c r="R35" s="71"/>
      <c r="S35" s="90" t="s">
        <v>2201</v>
      </c>
      <c r="T35" s="71"/>
      <c r="U35" s="90" t="s">
        <v>2201</v>
      </c>
      <c r="V35" s="71"/>
      <c r="W35" s="90" t="s">
        <v>2201</v>
      </c>
      <c r="X35" s="47"/>
      <c r="Y35" s="47"/>
      <c r="Z35" s="47"/>
      <c r="AA35" s="71"/>
      <c r="AB35" s="5" t="s">
        <v>2201</v>
      </c>
      <c r="AC35" s="75" t="s">
        <v>2201</v>
      </c>
      <c r="AD35" s="47"/>
      <c r="AE35" s="71"/>
      <c r="AF35" s="6" t="s">
        <v>2201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rVgHEMxGRNlPRIJ10OFOv4NieDmWVErGyvDRFcKDXKynpQdocjwAzoRV9uYgIZdN1RS79AT9hUylA5oPCxrXA==" saltValue="GxgUDr197xVCbpPFgw11n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947DA93-472B-4A71-A1DC-CF081B471D0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VERM - Vermont (66/22kV)</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2202</v>
      </c>
      <c r="J3" s="49"/>
      <c r="K3" s="49"/>
      <c r="L3" s="49"/>
      <c r="M3" s="49"/>
      <c r="N3" s="49"/>
      <c r="O3" s="49"/>
      <c r="P3" s="49"/>
      <c r="Q3" s="49"/>
      <c r="R3" s="49"/>
      <c r="S3" s="49"/>
      <c r="V3" s="51" t="s">
        <v>922</v>
      </c>
      <c r="W3" s="49"/>
      <c r="Y3" s="52" t="s">
        <v>955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2203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2204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2205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69.599999999999994</v>
      </c>
      <c r="K26" s="71"/>
      <c r="L26" s="89">
        <v>69.599999999999994</v>
      </c>
      <c r="M26" s="71"/>
      <c r="N26" s="89">
        <v>69.599999999999994</v>
      </c>
      <c r="O26" s="71"/>
      <c r="P26" s="89">
        <v>69.599999999999994</v>
      </c>
      <c r="Q26" s="47"/>
      <c r="R26" s="71"/>
      <c r="S26" s="89">
        <v>69.599999999999994</v>
      </c>
      <c r="T26" s="71"/>
      <c r="U26" s="89">
        <v>79.2</v>
      </c>
      <c r="V26" s="71"/>
      <c r="W26" s="89">
        <v>79.2</v>
      </c>
      <c r="X26" s="47"/>
      <c r="Y26" s="47"/>
      <c r="Z26" s="47"/>
      <c r="AA26" s="71"/>
      <c r="AB26" s="3">
        <v>79.2</v>
      </c>
      <c r="AC26" s="72">
        <v>79.2</v>
      </c>
      <c r="AD26" s="47"/>
      <c r="AE26" s="71"/>
      <c r="AF26" s="4">
        <v>79.2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19.7</v>
      </c>
      <c r="K28" s="71"/>
      <c r="L28" s="89">
        <v>19.7</v>
      </c>
      <c r="M28" s="71"/>
      <c r="N28" s="89">
        <v>19.8</v>
      </c>
      <c r="O28" s="71"/>
      <c r="P28" s="89">
        <v>19.8</v>
      </c>
      <c r="Q28" s="47"/>
      <c r="R28" s="71"/>
      <c r="S28" s="89">
        <v>19.8</v>
      </c>
      <c r="T28" s="71"/>
      <c r="U28" s="89">
        <v>18.2</v>
      </c>
      <c r="V28" s="71"/>
      <c r="W28" s="89">
        <v>18.100000000000001</v>
      </c>
      <c r="X28" s="47"/>
      <c r="Y28" s="47"/>
      <c r="Z28" s="47"/>
      <c r="AA28" s="71"/>
      <c r="AB28" s="3">
        <v>18</v>
      </c>
      <c r="AC28" s="72">
        <v>18.100000000000001</v>
      </c>
      <c r="AD28" s="47"/>
      <c r="AE28" s="71"/>
      <c r="AF28" s="4">
        <v>18.100000000000001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0.98799999999999999</v>
      </c>
      <c r="K31" s="71"/>
      <c r="L31" s="91">
        <v>0.98799999999999999</v>
      </c>
      <c r="M31" s="71"/>
      <c r="N31" s="91">
        <v>0.98799999999999999</v>
      </c>
      <c r="O31" s="71"/>
      <c r="P31" s="91">
        <v>0.98799999999999999</v>
      </c>
      <c r="Q31" s="47"/>
      <c r="R31" s="71"/>
      <c r="S31" s="91">
        <v>0.98799999999999999</v>
      </c>
      <c r="T31" s="71"/>
      <c r="U31" s="91">
        <v>0.99199999999999999</v>
      </c>
      <c r="V31" s="71"/>
      <c r="W31" s="91">
        <v>0.99199999999999999</v>
      </c>
      <c r="X31" s="47"/>
      <c r="Y31" s="47"/>
      <c r="Z31" s="47"/>
      <c r="AA31" s="71"/>
      <c r="AB31" s="7">
        <v>0.99199999999999999</v>
      </c>
      <c r="AC31" s="76">
        <v>0.99199999999999999</v>
      </c>
      <c r="AD31" s="47"/>
      <c r="AE31" s="71"/>
      <c r="AF31" s="8">
        <v>0.99199999999999999</v>
      </c>
    </row>
    <row r="32" spans="4:32" ht="13.15" customHeight="1" x14ac:dyDescent="0.25">
      <c r="E32" s="73" t="s">
        <v>42</v>
      </c>
      <c r="F32" s="47"/>
      <c r="G32" s="47"/>
      <c r="H32" s="47"/>
      <c r="I32" s="74"/>
      <c r="J32" s="89">
        <v>38.799999999999997</v>
      </c>
      <c r="K32" s="71"/>
      <c r="L32" s="89">
        <v>38.799999999999997</v>
      </c>
      <c r="M32" s="71"/>
      <c r="N32" s="89">
        <v>38.799999999999997</v>
      </c>
      <c r="O32" s="71"/>
      <c r="P32" s="89">
        <v>38.799999999999997</v>
      </c>
      <c r="Q32" s="47"/>
      <c r="R32" s="71"/>
      <c r="S32" s="89">
        <v>38.799999999999997</v>
      </c>
      <c r="T32" s="71"/>
      <c r="U32" s="89">
        <v>42.2</v>
      </c>
      <c r="V32" s="71"/>
      <c r="W32" s="89">
        <v>42.2</v>
      </c>
      <c r="X32" s="47"/>
      <c r="Y32" s="47"/>
      <c r="Z32" s="47"/>
      <c r="AA32" s="71"/>
      <c r="AB32" s="3">
        <v>42.2</v>
      </c>
      <c r="AC32" s="72">
        <v>42.2</v>
      </c>
      <c r="AD32" s="47"/>
      <c r="AE32" s="71"/>
      <c r="AF32" s="4">
        <v>42.2</v>
      </c>
    </row>
    <row r="33" spans="5:32" ht="13.15" customHeight="1" x14ac:dyDescent="0.25">
      <c r="E33" s="77" t="s">
        <v>46</v>
      </c>
      <c r="F33" s="47"/>
      <c r="G33" s="47"/>
      <c r="H33" s="47"/>
      <c r="I33" s="74"/>
      <c r="J33" s="92">
        <v>18.5</v>
      </c>
      <c r="K33" s="71"/>
      <c r="L33" s="92">
        <v>18.399999999999999</v>
      </c>
      <c r="M33" s="71"/>
      <c r="N33" s="92">
        <v>18.5</v>
      </c>
      <c r="O33" s="71"/>
      <c r="P33" s="92">
        <v>18.5</v>
      </c>
      <c r="Q33" s="47"/>
      <c r="R33" s="71"/>
      <c r="S33" s="92">
        <v>18.600000000000001</v>
      </c>
      <c r="T33" s="71"/>
      <c r="U33" s="92">
        <v>17.2</v>
      </c>
      <c r="V33" s="71"/>
      <c r="W33" s="92">
        <v>17.100000000000001</v>
      </c>
      <c r="X33" s="47"/>
      <c r="Y33" s="47"/>
      <c r="Z33" s="47"/>
      <c r="AA33" s="71"/>
      <c r="AB33" s="9">
        <v>17.100000000000001</v>
      </c>
      <c r="AC33" s="78">
        <v>17.2</v>
      </c>
      <c r="AD33" s="47"/>
      <c r="AE33" s="71"/>
      <c r="AF33" s="10">
        <v>17.2</v>
      </c>
    </row>
    <row r="34" spans="5:32" ht="20.25" customHeight="1" x14ac:dyDescent="0.25">
      <c r="E34" s="73" t="s">
        <v>940</v>
      </c>
      <c r="F34" s="47"/>
      <c r="G34" s="47"/>
      <c r="H34" s="47"/>
      <c r="I34" s="74"/>
      <c r="J34" s="90">
        <v>0.9</v>
      </c>
      <c r="K34" s="71"/>
      <c r="L34" s="90">
        <v>0.9</v>
      </c>
      <c r="M34" s="71"/>
      <c r="N34" s="90">
        <v>0.9</v>
      </c>
      <c r="O34" s="71"/>
      <c r="P34" s="90">
        <v>0.9</v>
      </c>
      <c r="Q34" s="47"/>
      <c r="R34" s="71"/>
      <c r="S34" s="90">
        <v>0.9</v>
      </c>
      <c r="T34" s="71"/>
      <c r="U34" s="90">
        <v>0.9</v>
      </c>
      <c r="V34" s="71"/>
      <c r="W34" s="90">
        <v>0.9</v>
      </c>
      <c r="X34" s="47"/>
      <c r="Y34" s="47"/>
      <c r="Z34" s="47"/>
      <c r="AA34" s="71"/>
      <c r="AB34" s="5">
        <v>0.9</v>
      </c>
      <c r="AC34" s="75">
        <v>0.9</v>
      </c>
      <c r="AD34" s="47"/>
      <c r="AE34" s="71"/>
      <c r="AF34" s="6">
        <v>0.9</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o1HiGUqYfbiowYevAB0VkZS8SpXSMYjWcp8LnfofVwd9duQ7UNm6Z1S/RYd7lE+lunNNuPzhwacpXBzNfa71g==" saltValue="uwaw0VC4cO66v7pklevQD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5B1EBFF-19D4-4564-B00B-7B7BAA30B5F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WAEA - Warwick East (33/11kV)</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2206</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1192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2207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2208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25.6</v>
      </c>
      <c r="K26" s="71"/>
      <c r="L26" s="89">
        <v>25.6</v>
      </c>
      <c r="M26" s="71"/>
      <c r="N26" s="89">
        <v>25.6</v>
      </c>
      <c r="O26" s="71"/>
      <c r="P26" s="89">
        <v>25.6</v>
      </c>
      <c r="Q26" s="47"/>
      <c r="R26" s="71"/>
      <c r="S26" s="89">
        <v>25.6</v>
      </c>
      <c r="T26" s="71"/>
      <c r="U26" s="89">
        <v>27</v>
      </c>
      <c r="V26" s="71"/>
      <c r="W26" s="89">
        <v>27</v>
      </c>
      <c r="X26" s="47"/>
      <c r="Y26" s="47"/>
      <c r="Z26" s="47"/>
      <c r="AA26" s="71"/>
      <c r="AB26" s="3">
        <v>27</v>
      </c>
      <c r="AC26" s="72">
        <v>27</v>
      </c>
      <c r="AD26" s="47"/>
      <c r="AE26" s="71"/>
      <c r="AF26" s="4">
        <v>27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8.1999999999999993</v>
      </c>
      <c r="K28" s="71"/>
      <c r="L28" s="89">
        <v>8.3000000000000007</v>
      </c>
      <c r="M28" s="71"/>
      <c r="N28" s="89">
        <v>8.4</v>
      </c>
      <c r="O28" s="71"/>
      <c r="P28" s="89">
        <v>8.4</v>
      </c>
      <c r="Q28" s="47"/>
      <c r="R28" s="71"/>
      <c r="S28" s="89">
        <v>8.5</v>
      </c>
      <c r="T28" s="71"/>
      <c r="U28" s="89">
        <v>5.5</v>
      </c>
      <c r="V28" s="71"/>
      <c r="W28" s="89">
        <v>5.5</v>
      </c>
      <c r="X28" s="47"/>
      <c r="Y28" s="47"/>
      <c r="Z28" s="47"/>
      <c r="AA28" s="71"/>
      <c r="AB28" s="3">
        <v>5.5</v>
      </c>
      <c r="AC28" s="72">
        <v>5.6</v>
      </c>
      <c r="AD28" s="47"/>
      <c r="AE28" s="71"/>
      <c r="AF28" s="4">
        <v>5.7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0.98099999999999998</v>
      </c>
      <c r="K31" s="71"/>
      <c r="L31" s="91">
        <v>0.98099999999999998</v>
      </c>
      <c r="M31" s="71"/>
      <c r="N31" s="91">
        <v>0.98099999999999998</v>
      </c>
      <c r="O31" s="71"/>
      <c r="P31" s="91">
        <v>0.98099999999999998</v>
      </c>
      <c r="Q31" s="47"/>
      <c r="R31" s="71"/>
      <c r="S31" s="91">
        <v>0.98099999999999998</v>
      </c>
      <c r="T31" s="71"/>
      <c r="U31" s="91">
        <v>0.96199999999999997</v>
      </c>
      <c r="V31" s="71"/>
      <c r="W31" s="91">
        <v>0.96199999999999997</v>
      </c>
      <c r="X31" s="47"/>
      <c r="Y31" s="47"/>
      <c r="Z31" s="47"/>
      <c r="AA31" s="71"/>
      <c r="AB31" s="7">
        <v>0.96199999999999997</v>
      </c>
      <c r="AC31" s="76">
        <v>0.96199999999999997</v>
      </c>
      <c r="AD31" s="47"/>
      <c r="AE31" s="71"/>
      <c r="AF31" s="8">
        <v>0.96199999999999997</v>
      </c>
    </row>
    <row r="32" spans="4:32" ht="13.15" customHeight="1" x14ac:dyDescent="0.25">
      <c r="E32" s="73" t="s">
        <v>42</v>
      </c>
      <c r="F32" s="47"/>
      <c r="G32" s="47"/>
      <c r="H32" s="47"/>
      <c r="I32" s="74"/>
      <c r="J32" s="89">
        <v>14.7</v>
      </c>
      <c r="K32" s="71"/>
      <c r="L32" s="89">
        <v>14.7</v>
      </c>
      <c r="M32" s="71"/>
      <c r="N32" s="89">
        <v>14.7</v>
      </c>
      <c r="O32" s="71"/>
      <c r="P32" s="89">
        <v>14.7</v>
      </c>
      <c r="Q32" s="47"/>
      <c r="R32" s="71"/>
      <c r="S32" s="89">
        <v>14.7</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8</v>
      </c>
      <c r="K33" s="71"/>
      <c r="L33" s="92">
        <v>8</v>
      </c>
      <c r="M33" s="71"/>
      <c r="N33" s="92">
        <v>8.1</v>
      </c>
      <c r="O33" s="71"/>
      <c r="P33" s="92">
        <v>8.1999999999999993</v>
      </c>
      <c r="Q33" s="47"/>
      <c r="R33" s="71"/>
      <c r="S33" s="92">
        <v>8.3000000000000007</v>
      </c>
      <c r="T33" s="71"/>
      <c r="U33" s="92">
        <v>5.2</v>
      </c>
      <c r="V33" s="71"/>
      <c r="W33" s="92">
        <v>5.2</v>
      </c>
      <c r="X33" s="47"/>
      <c r="Y33" s="47"/>
      <c r="Z33" s="47"/>
      <c r="AA33" s="71"/>
      <c r="AB33" s="9">
        <v>5.2</v>
      </c>
      <c r="AC33" s="78">
        <v>5.3</v>
      </c>
      <c r="AD33" s="47"/>
      <c r="AE33" s="71"/>
      <c r="AF33" s="10">
        <v>5.3</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1102</v>
      </c>
      <c r="K35" s="71"/>
      <c r="L35" s="90" t="s">
        <v>1102</v>
      </c>
      <c r="M35" s="71"/>
      <c r="N35" s="90" t="s">
        <v>1102</v>
      </c>
      <c r="O35" s="71"/>
      <c r="P35" s="90" t="s">
        <v>1102</v>
      </c>
      <c r="Q35" s="47"/>
      <c r="R35" s="71"/>
      <c r="S35" s="90" t="s">
        <v>1102</v>
      </c>
      <c r="T35" s="71"/>
      <c r="U35" s="90" t="s">
        <v>1102</v>
      </c>
      <c r="V35" s="71"/>
      <c r="W35" s="90" t="s">
        <v>1102</v>
      </c>
      <c r="X35" s="47"/>
      <c r="Y35" s="47"/>
      <c r="Z35" s="47"/>
      <c r="AA35" s="71"/>
      <c r="AB35" s="5" t="s">
        <v>1102</v>
      </c>
      <c r="AC35" s="75" t="s">
        <v>1102</v>
      </c>
      <c r="AD35" s="47"/>
      <c r="AE35" s="71"/>
      <c r="AF35" s="6" t="s">
        <v>1102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q8JxaArI5qYXXI3+ksOlv2LwfThQZETj/U2TCBqlCOBqA0fVgyCScXnx+MGnssl8ob/iL8ZuqP2K/qD3SpUpEg==" saltValue="rhhc4KFcHRfgjaTVqUCHG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1D08853-7797-4C0D-95F7-1F42DE0A5AC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WALL - Wallaville (66/11kV)</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2209</v>
      </c>
      <c r="J3" s="49"/>
      <c r="K3" s="49"/>
      <c r="L3" s="49"/>
      <c r="M3" s="49"/>
      <c r="N3" s="49"/>
      <c r="O3" s="49"/>
      <c r="P3" s="49"/>
      <c r="Q3" s="49"/>
      <c r="R3" s="49"/>
      <c r="S3" s="49"/>
      <c r="V3" s="51" t="s">
        <v>922</v>
      </c>
      <c r="W3" s="49"/>
      <c r="Y3" s="52" t="s">
        <v>1672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2210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2211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2212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12.2</v>
      </c>
      <c r="K26" s="71"/>
      <c r="L26" s="89">
        <v>12.2</v>
      </c>
      <c r="M26" s="71"/>
      <c r="N26" s="89">
        <v>12.2</v>
      </c>
      <c r="O26" s="71"/>
      <c r="P26" s="89">
        <v>12.2</v>
      </c>
      <c r="Q26" s="47"/>
      <c r="R26" s="71"/>
      <c r="S26" s="89">
        <v>12.2</v>
      </c>
      <c r="T26" s="71"/>
      <c r="U26" s="89">
        <v>14.5</v>
      </c>
      <c r="V26" s="71"/>
      <c r="W26" s="89">
        <v>14.5</v>
      </c>
      <c r="X26" s="47"/>
      <c r="Y26" s="47"/>
      <c r="Z26" s="47"/>
      <c r="AA26" s="71"/>
      <c r="AB26" s="3">
        <v>14.5</v>
      </c>
      <c r="AC26" s="72">
        <v>14.5</v>
      </c>
      <c r="AD26" s="47"/>
      <c r="AE26" s="71"/>
      <c r="AF26" s="4">
        <v>14.5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3.8</v>
      </c>
      <c r="K28" s="71"/>
      <c r="L28" s="89">
        <v>3.8</v>
      </c>
      <c r="M28" s="71"/>
      <c r="N28" s="89">
        <v>3.8</v>
      </c>
      <c r="O28" s="71"/>
      <c r="P28" s="89">
        <v>3.9</v>
      </c>
      <c r="Q28" s="47"/>
      <c r="R28" s="71"/>
      <c r="S28" s="89">
        <v>3.9</v>
      </c>
      <c r="T28" s="71"/>
      <c r="U28" s="89">
        <v>2.8</v>
      </c>
      <c r="V28" s="71"/>
      <c r="W28" s="89">
        <v>2.8</v>
      </c>
      <c r="X28" s="47"/>
      <c r="Y28" s="47"/>
      <c r="Z28" s="47"/>
      <c r="AA28" s="71"/>
      <c r="AB28" s="3">
        <v>2.8</v>
      </c>
      <c r="AC28" s="72">
        <v>2.8</v>
      </c>
      <c r="AD28" s="47"/>
      <c r="AE28" s="71"/>
      <c r="AF28" s="4">
        <v>2.8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0.996</v>
      </c>
      <c r="K31" s="71"/>
      <c r="L31" s="91">
        <v>0.996</v>
      </c>
      <c r="M31" s="71"/>
      <c r="N31" s="91">
        <v>0.996</v>
      </c>
      <c r="O31" s="71"/>
      <c r="P31" s="91">
        <v>0.996</v>
      </c>
      <c r="Q31" s="47"/>
      <c r="R31" s="71"/>
      <c r="S31" s="91">
        <v>0.996</v>
      </c>
      <c r="T31" s="71"/>
      <c r="U31" s="91">
        <v>0.997</v>
      </c>
      <c r="V31" s="71"/>
      <c r="W31" s="91">
        <v>0.997</v>
      </c>
      <c r="X31" s="47"/>
      <c r="Y31" s="47"/>
      <c r="Z31" s="47"/>
      <c r="AA31" s="71"/>
      <c r="AB31" s="7">
        <v>0.997</v>
      </c>
      <c r="AC31" s="76">
        <v>0.997</v>
      </c>
      <c r="AD31" s="47"/>
      <c r="AE31" s="71"/>
      <c r="AF31" s="8">
        <v>0.997</v>
      </c>
    </row>
    <row r="32" spans="4:32" ht="13.15" customHeight="1" x14ac:dyDescent="0.25">
      <c r="E32" s="73" t="s">
        <v>42</v>
      </c>
      <c r="F32" s="47"/>
      <c r="G32" s="47"/>
      <c r="H32" s="47"/>
      <c r="I32" s="74"/>
      <c r="J32" s="89">
        <v>7.1</v>
      </c>
      <c r="K32" s="71"/>
      <c r="L32" s="89">
        <v>7.1</v>
      </c>
      <c r="M32" s="71"/>
      <c r="N32" s="89">
        <v>7.1</v>
      </c>
      <c r="O32" s="71"/>
      <c r="P32" s="89">
        <v>7.1</v>
      </c>
      <c r="Q32" s="47"/>
      <c r="R32" s="71"/>
      <c r="S32" s="89">
        <v>7.1</v>
      </c>
      <c r="T32" s="71"/>
      <c r="U32" s="89">
        <v>7.5</v>
      </c>
      <c r="V32" s="71"/>
      <c r="W32" s="89">
        <v>7.5</v>
      </c>
      <c r="X32" s="47"/>
      <c r="Y32" s="47"/>
      <c r="Z32" s="47"/>
      <c r="AA32" s="71"/>
      <c r="AB32" s="3">
        <v>7.5</v>
      </c>
      <c r="AC32" s="72">
        <v>7.5</v>
      </c>
      <c r="AD32" s="47"/>
      <c r="AE32" s="71"/>
      <c r="AF32" s="4">
        <v>7.5</v>
      </c>
    </row>
    <row r="33" spans="5:32" ht="13.15" customHeight="1" x14ac:dyDescent="0.25">
      <c r="E33" s="77" t="s">
        <v>46</v>
      </c>
      <c r="F33" s="47"/>
      <c r="G33" s="47"/>
      <c r="H33" s="47"/>
      <c r="I33" s="74"/>
      <c r="J33" s="92">
        <v>3.4</v>
      </c>
      <c r="K33" s="71"/>
      <c r="L33" s="92">
        <v>3.4</v>
      </c>
      <c r="M33" s="71"/>
      <c r="N33" s="92">
        <v>3.4</v>
      </c>
      <c r="O33" s="71"/>
      <c r="P33" s="92">
        <v>3.4</v>
      </c>
      <c r="Q33" s="47"/>
      <c r="R33" s="71"/>
      <c r="S33" s="92">
        <v>3.5</v>
      </c>
      <c r="T33" s="71"/>
      <c r="U33" s="92">
        <v>2.6</v>
      </c>
      <c r="V33" s="71"/>
      <c r="W33" s="92">
        <v>2.6</v>
      </c>
      <c r="X33" s="47"/>
      <c r="Y33" s="47"/>
      <c r="Z33" s="47"/>
      <c r="AA33" s="71"/>
      <c r="AB33" s="9">
        <v>2.6</v>
      </c>
      <c r="AC33" s="78">
        <v>2.7</v>
      </c>
      <c r="AD33" s="47"/>
      <c r="AE33" s="71"/>
      <c r="AF33" s="10">
        <v>2.7</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2213</v>
      </c>
      <c r="K35" s="71"/>
      <c r="L35" s="90" t="s">
        <v>2213</v>
      </c>
      <c r="M35" s="71"/>
      <c r="N35" s="90" t="s">
        <v>2213</v>
      </c>
      <c r="O35" s="71"/>
      <c r="P35" s="90" t="s">
        <v>2213</v>
      </c>
      <c r="Q35" s="47"/>
      <c r="R35" s="71"/>
      <c r="S35" s="90" t="s">
        <v>2213</v>
      </c>
      <c r="T35" s="71"/>
      <c r="U35" s="90" t="s">
        <v>2213</v>
      </c>
      <c r="V35" s="71"/>
      <c r="W35" s="90" t="s">
        <v>2213</v>
      </c>
      <c r="X35" s="47"/>
      <c r="Y35" s="47"/>
      <c r="Z35" s="47"/>
      <c r="AA35" s="71"/>
      <c r="AB35" s="5" t="s">
        <v>2213</v>
      </c>
      <c r="AC35" s="75" t="s">
        <v>2213</v>
      </c>
      <c r="AD35" s="47"/>
      <c r="AE35" s="71"/>
      <c r="AF35" s="6" t="s">
        <v>2213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cVFUPY0ldb+mQrwgWX8ddH0ug8YQEjapaVWq9zmjCfa5Mfm0dvK99OJR9bQMCm6B88+qd3NZT7U+ARMXtO6wA==" saltValue="b6gUAHafEbuGcifAZMzZ9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C19C8EC-5EDB-460B-A4DD-ACE39273F83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WAND - Wandoan (33/22kV)</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2214</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1017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2215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2216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61.3</v>
      </c>
      <c r="K26" s="71"/>
      <c r="L26" s="89">
        <v>61.3</v>
      </c>
      <c r="M26" s="71"/>
      <c r="N26" s="89">
        <v>61.3</v>
      </c>
      <c r="O26" s="71"/>
      <c r="P26" s="89">
        <v>61.3</v>
      </c>
      <c r="Q26" s="47"/>
      <c r="R26" s="71"/>
      <c r="S26" s="89">
        <v>61.3</v>
      </c>
      <c r="T26" s="71"/>
      <c r="U26" s="89">
        <v>65</v>
      </c>
      <c r="V26" s="71"/>
      <c r="W26" s="89">
        <v>65</v>
      </c>
      <c r="X26" s="47"/>
      <c r="Y26" s="47"/>
      <c r="Z26" s="47"/>
      <c r="AA26" s="71"/>
      <c r="AB26" s="3">
        <v>65</v>
      </c>
      <c r="AC26" s="72">
        <v>65</v>
      </c>
      <c r="AD26" s="47"/>
      <c r="AE26" s="71"/>
      <c r="AF26" s="4">
        <v>65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29</v>
      </c>
      <c r="K28" s="71"/>
      <c r="L28" s="89">
        <v>28.8</v>
      </c>
      <c r="M28" s="71"/>
      <c r="N28" s="89">
        <v>28.9</v>
      </c>
      <c r="O28" s="71"/>
      <c r="P28" s="89">
        <v>28.9</v>
      </c>
      <c r="Q28" s="47"/>
      <c r="R28" s="71"/>
      <c r="S28" s="89">
        <v>29.1</v>
      </c>
      <c r="T28" s="71"/>
      <c r="U28" s="89">
        <v>22.2</v>
      </c>
      <c r="V28" s="71"/>
      <c r="W28" s="89">
        <v>22</v>
      </c>
      <c r="X28" s="47"/>
      <c r="Y28" s="47"/>
      <c r="Z28" s="47"/>
      <c r="AA28" s="71"/>
      <c r="AB28" s="3">
        <v>21.8</v>
      </c>
      <c r="AC28" s="72">
        <v>21.9</v>
      </c>
      <c r="AD28" s="47"/>
      <c r="AE28" s="71"/>
      <c r="AF28" s="4">
        <v>21.9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0.998</v>
      </c>
      <c r="M31" s="71"/>
      <c r="N31" s="91">
        <v>0.999</v>
      </c>
      <c r="O31" s="71"/>
      <c r="P31" s="91">
        <v>0.999</v>
      </c>
      <c r="Q31" s="47"/>
      <c r="R31" s="71"/>
      <c r="S31" s="91">
        <v>0.999</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34.299999999999997</v>
      </c>
      <c r="K32" s="71"/>
      <c r="L32" s="89">
        <v>34.299999999999997</v>
      </c>
      <c r="M32" s="71"/>
      <c r="N32" s="89">
        <v>34.299999999999997</v>
      </c>
      <c r="O32" s="71"/>
      <c r="P32" s="89">
        <v>34.299999999999997</v>
      </c>
      <c r="Q32" s="47"/>
      <c r="R32" s="71"/>
      <c r="S32" s="89">
        <v>34.299999999999997</v>
      </c>
      <c r="T32" s="71"/>
      <c r="U32" s="89">
        <v>36.5</v>
      </c>
      <c r="V32" s="71"/>
      <c r="W32" s="89">
        <v>36.5</v>
      </c>
      <c r="X32" s="47"/>
      <c r="Y32" s="47"/>
      <c r="Z32" s="47"/>
      <c r="AA32" s="71"/>
      <c r="AB32" s="3">
        <v>36.5</v>
      </c>
      <c r="AC32" s="72">
        <v>36.5</v>
      </c>
      <c r="AD32" s="47"/>
      <c r="AE32" s="71"/>
      <c r="AF32" s="4">
        <v>36.5</v>
      </c>
    </row>
    <row r="33" spans="5:32" ht="13.15" customHeight="1" x14ac:dyDescent="0.25">
      <c r="E33" s="77" t="s">
        <v>46</v>
      </c>
      <c r="F33" s="47"/>
      <c r="G33" s="47"/>
      <c r="H33" s="47"/>
      <c r="I33" s="74"/>
      <c r="J33" s="92">
        <v>27.2</v>
      </c>
      <c r="K33" s="71"/>
      <c r="L33" s="92">
        <v>27.1</v>
      </c>
      <c r="M33" s="71"/>
      <c r="N33" s="92">
        <v>27.2</v>
      </c>
      <c r="O33" s="71"/>
      <c r="P33" s="92">
        <v>27.2</v>
      </c>
      <c r="Q33" s="47"/>
      <c r="R33" s="71"/>
      <c r="S33" s="92">
        <v>27.4</v>
      </c>
      <c r="T33" s="71"/>
      <c r="U33" s="92">
        <v>20.9</v>
      </c>
      <c r="V33" s="71"/>
      <c r="W33" s="92">
        <v>20.7</v>
      </c>
      <c r="X33" s="47"/>
      <c r="Y33" s="47"/>
      <c r="Z33" s="47"/>
      <c r="AA33" s="71"/>
      <c r="AB33" s="9">
        <v>20.6</v>
      </c>
      <c r="AC33" s="78">
        <v>20.7</v>
      </c>
      <c r="AD33" s="47"/>
      <c r="AE33" s="71"/>
      <c r="AF33" s="10">
        <v>20.7</v>
      </c>
    </row>
    <row r="34" spans="5:32" ht="20.25" customHeight="1" x14ac:dyDescent="0.25">
      <c r="E34" s="73" t="s">
        <v>940</v>
      </c>
      <c r="F34" s="47"/>
      <c r="G34" s="47"/>
      <c r="H34" s="47"/>
      <c r="I34" s="74"/>
      <c r="J34" s="90">
        <v>1.4</v>
      </c>
      <c r="K34" s="71"/>
      <c r="L34" s="90">
        <v>1.4</v>
      </c>
      <c r="M34" s="71"/>
      <c r="N34" s="90">
        <v>1.4</v>
      </c>
      <c r="O34" s="71"/>
      <c r="P34" s="90">
        <v>1.4</v>
      </c>
      <c r="Q34" s="47"/>
      <c r="R34" s="71"/>
      <c r="S34" s="90">
        <v>1.4</v>
      </c>
      <c r="T34" s="71"/>
      <c r="U34" s="90">
        <v>1</v>
      </c>
      <c r="V34" s="71"/>
      <c r="W34" s="90">
        <v>1</v>
      </c>
      <c r="X34" s="47"/>
      <c r="Y34" s="47"/>
      <c r="Z34" s="47"/>
      <c r="AA34" s="71"/>
      <c r="AB34" s="5">
        <v>1</v>
      </c>
      <c r="AC34" s="75">
        <v>1</v>
      </c>
      <c r="AD34" s="47"/>
      <c r="AE34" s="71"/>
      <c r="AF34" s="6">
        <v>1</v>
      </c>
    </row>
    <row r="35" spans="5:32" ht="20.25" customHeight="1" x14ac:dyDescent="0.25">
      <c r="E35" s="73" t="s">
        <v>941</v>
      </c>
      <c r="F35" s="47"/>
      <c r="G35" s="47"/>
      <c r="H35" s="47"/>
      <c r="I35" s="74"/>
      <c r="J35" s="90" t="s">
        <v>952</v>
      </c>
      <c r="K35" s="71"/>
      <c r="L35" s="90" t="s">
        <v>952</v>
      </c>
      <c r="M35" s="71"/>
      <c r="N35" s="90" t="s">
        <v>952</v>
      </c>
      <c r="O35" s="71"/>
      <c r="P35" s="90" t="s">
        <v>952</v>
      </c>
      <c r="Q35" s="47"/>
      <c r="R35" s="71"/>
      <c r="S35" s="90" t="s">
        <v>952</v>
      </c>
      <c r="T35" s="71"/>
      <c r="U35" s="90" t="s">
        <v>952</v>
      </c>
      <c r="V35" s="71"/>
      <c r="W35" s="90" t="s">
        <v>952</v>
      </c>
      <c r="X35" s="47"/>
      <c r="Y35" s="47"/>
      <c r="Z35" s="47"/>
      <c r="AA35" s="71"/>
      <c r="AB35" s="5" t="s">
        <v>952</v>
      </c>
      <c r="AC35" s="75" t="s">
        <v>952</v>
      </c>
      <c r="AD35" s="47"/>
      <c r="AE35" s="71"/>
      <c r="AF35" s="6" t="s">
        <v>952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GFSE3IYxJ+sa0/mmMy5VLY9Tuf25AXhzwWU1nK7/6oL8ii7xOtgdNVbpsZqj7z0GXvENZyQjqxm62zUcrKabLg==" saltValue="K7I+469zafEQEFUcGK7I5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6326C25-C717-4B4E-943D-5AEB61381CF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WEBU - West Bundaberg (66/11kV)</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2217</v>
      </c>
      <c r="J3" s="49"/>
      <c r="K3" s="49"/>
      <c r="L3" s="49"/>
      <c r="M3" s="49"/>
      <c r="N3" s="49"/>
      <c r="O3" s="49"/>
      <c r="P3" s="49"/>
      <c r="Q3" s="49"/>
      <c r="R3" s="49"/>
      <c r="S3" s="49"/>
      <c r="V3" s="51" t="s">
        <v>922</v>
      </c>
      <c r="W3" s="49"/>
      <c r="Y3" s="52" t="s">
        <v>1284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2218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2219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2220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14.6</v>
      </c>
      <c r="K26" s="71"/>
      <c r="L26" s="89">
        <v>14.6</v>
      </c>
      <c r="M26" s="71"/>
      <c r="N26" s="89">
        <v>14.6</v>
      </c>
      <c r="O26" s="71"/>
      <c r="P26" s="89">
        <v>14.6</v>
      </c>
      <c r="Q26" s="47"/>
      <c r="R26" s="71"/>
      <c r="S26" s="89">
        <v>14.6</v>
      </c>
      <c r="T26" s="71"/>
      <c r="U26" s="89">
        <v>17.5</v>
      </c>
      <c r="V26" s="71"/>
      <c r="W26" s="89">
        <v>17.5</v>
      </c>
      <c r="X26" s="47"/>
      <c r="Y26" s="47"/>
      <c r="Z26" s="47"/>
      <c r="AA26" s="71"/>
      <c r="AB26" s="3">
        <v>17.5</v>
      </c>
      <c r="AC26" s="72">
        <v>17.5</v>
      </c>
      <c r="AD26" s="47"/>
      <c r="AE26" s="71"/>
      <c r="AF26" s="4">
        <v>17.5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7.3</v>
      </c>
      <c r="K28" s="71"/>
      <c r="L28" s="89">
        <v>7.2</v>
      </c>
      <c r="M28" s="71"/>
      <c r="N28" s="89">
        <v>7.3</v>
      </c>
      <c r="O28" s="71"/>
      <c r="P28" s="89">
        <v>7.3</v>
      </c>
      <c r="Q28" s="47"/>
      <c r="R28" s="71"/>
      <c r="S28" s="89">
        <v>7.4</v>
      </c>
      <c r="T28" s="71"/>
      <c r="U28" s="89">
        <v>4.9000000000000004</v>
      </c>
      <c r="V28" s="71"/>
      <c r="W28" s="89">
        <v>4.9000000000000004</v>
      </c>
      <c r="X28" s="47"/>
      <c r="Y28" s="47"/>
      <c r="Z28" s="47"/>
      <c r="AA28" s="71"/>
      <c r="AB28" s="3">
        <v>4.9000000000000004</v>
      </c>
      <c r="AC28" s="72">
        <v>4.9000000000000004</v>
      </c>
      <c r="AD28" s="47"/>
      <c r="AE28" s="71"/>
      <c r="AF28" s="4">
        <v>4.9000000000000004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0.93100000000000005</v>
      </c>
      <c r="K31" s="71"/>
      <c r="L31" s="91">
        <v>0.93100000000000005</v>
      </c>
      <c r="M31" s="71"/>
      <c r="N31" s="91">
        <v>0.93100000000000005</v>
      </c>
      <c r="O31" s="71"/>
      <c r="P31" s="91">
        <v>0.93100000000000005</v>
      </c>
      <c r="Q31" s="47"/>
      <c r="R31" s="71"/>
      <c r="S31" s="91">
        <v>0.93100000000000005</v>
      </c>
      <c r="T31" s="71"/>
      <c r="U31" s="91">
        <v>0.94199999999999995</v>
      </c>
      <c r="V31" s="71"/>
      <c r="W31" s="91">
        <v>0.94199999999999995</v>
      </c>
      <c r="X31" s="47"/>
      <c r="Y31" s="47"/>
      <c r="Z31" s="47"/>
      <c r="AA31" s="71"/>
      <c r="AB31" s="7">
        <v>0.94199999999999995</v>
      </c>
      <c r="AC31" s="76">
        <v>0.94199999999999995</v>
      </c>
      <c r="AD31" s="47"/>
      <c r="AE31" s="71"/>
      <c r="AF31" s="8">
        <v>0.94199999999999995</v>
      </c>
    </row>
    <row r="32" spans="4:32" ht="13.15" customHeight="1" x14ac:dyDescent="0.25">
      <c r="E32" s="73" t="s">
        <v>42</v>
      </c>
      <c r="F32" s="47"/>
      <c r="G32" s="47"/>
      <c r="H32" s="47"/>
      <c r="I32" s="74"/>
      <c r="J32" s="89">
        <v>8.1999999999999993</v>
      </c>
      <c r="K32" s="71"/>
      <c r="L32" s="89">
        <v>8.1999999999999993</v>
      </c>
      <c r="M32" s="71"/>
      <c r="N32" s="89">
        <v>8.1999999999999993</v>
      </c>
      <c r="O32" s="71"/>
      <c r="P32" s="89">
        <v>8.1999999999999993</v>
      </c>
      <c r="Q32" s="47"/>
      <c r="R32" s="71"/>
      <c r="S32" s="89">
        <v>8.1999999999999993</v>
      </c>
      <c r="T32" s="71"/>
      <c r="U32" s="89">
        <v>9.3000000000000007</v>
      </c>
      <c r="V32" s="71"/>
      <c r="W32" s="89">
        <v>9.3000000000000007</v>
      </c>
      <c r="X32" s="47"/>
      <c r="Y32" s="47"/>
      <c r="Z32" s="47"/>
      <c r="AA32" s="71"/>
      <c r="AB32" s="3">
        <v>9.3000000000000007</v>
      </c>
      <c r="AC32" s="72">
        <v>9.3000000000000007</v>
      </c>
      <c r="AD32" s="47"/>
      <c r="AE32" s="71"/>
      <c r="AF32" s="4">
        <v>9.3000000000000007</v>
      </c>
    </row>
    <row r="33" spans="5:32" ht="13.15" customHeight="1" x14ac:dyDescent="0.25">
      <c r="E33" s="77" t="s">
        <v>46</v>
      </c>
      <c r="F33" s="47"/>
      <c r="G33" s="47"/>
      <c r="H33" s="47"/>
      <c r="I33" s="74"/>
      <c r="J33" s="92">
        <v>5.6</v>
      </c>
      <c r="K33" s="71"/>
      <c r="L33" s="92">
        <v>5.6</v>
      </c>
      <c r="M33" s="71"/>
      <c r="N33" s="92">
        <v>5.6</v>
      </c>
      <c r="O33" s="71"/>
      <c r="P33" s="92">
        <v>5.6</v>
      </c>
      <c r="Q33" s="47"/>
      <c r="R33" s="71"/>
      <c r="S33" s="92">
        <v>5.7</v>
      </c>
      <c r="T33" s="71"/>
      <c r="U33" s="92">
        <v>4.5999999999999996</v>
      </c>
      <c r="V33" s="71"/>
      <c r="W33" s="92">
        <v>4.5999999999999996</v>
      </c>
      <c r="X33" s="47"/>
      <c r="Y33" s="47"/>
      <c r="Z33" s="47"/>
      <c r="AA33" s="71"/>
      <c r="AB33" s="9">
        <v>4.5</v>
      </c>
      <c r="AC33" s="78">
        <v>4.5999999999999996</v>
      </c>
      <c r="AD33" s="47"/>
      <c r="AE33" s="71"/>
      <c r="AF33" s="10">
        <v>4.5999999999999996</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1149</v>
      </c>
      <c r="K35" s="71"/>
      <c r="L35" s="90" t="s">
        <v>1149</v>
      </c>
      <c r="M35" s="71"/>
      <c r="N35" s="90" t="s">
        <v>1149</v>
      </c>
      <c r="O35" s="71"/>
      <c r="P35" s="90" t="s">
        <v>1149</v>
      </c>
      <c r="Q35" s="47"/>
      <c r="R35" s="71"/>
      <c r="S35" s="90" t="s">
        <v>1149</v>
      </c>
      <c r="T35" s="71"/>
      <c r="U35" s="90" t="s">
        <v>1149</v>
      </c>
      <c r="V35" s="71"/>
      <c r="W35" s="90" t="s">
        <v>1149</v>
      </c>
      <c r="X35" s="47"/>
      <c r="Y35" s="47"/>
      <c r="Z35" s="47"/>
      <c r="AA35" s="71"/>
      <c r="AB35" s="5" t="s">
        <v>1149</v>
      </c>
      <c r="AC35" s="75" t="s">
        <v>1149</v>
      </c>
      <c r="AD35" s="47"/>
      <c r="AE35" s="71"/>
      <c r="AF35" s="6" t="s">
        <v>1149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9NKoiJ6LSZnfuKDgyMi7MK/fIrBZ7kd6MLSporpD/gb7M6AB3Q21q7FY5cCIyaCJgMmSnVBnFFhPWAiDUvvhA==" saltValue="CHG3lKGC9nDAqzQOIUWr8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EA7327C-8109-436F-BA8D-01C088773E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WEDA - West Dalby (33/11kV)</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1083</v>
      </c>
      <c r="J3" s="49"/>
      <c r="K3" s="49"/>
      <c r="L3" s="49"/>
      <c r="M3" s="49"/>
      <c r="N3" s="49"/>
      <c r="O3" s="49"/>
      <c r="P3" s="49"/>
      <c r="Q3" s="49"/>
      <c r="R3" s="49"/>
      <c r="S3" s="49"/>
      <c r="V3" s="51" t="s">
        <v>922</v>
      </c>
      <c r="W3" s="49"/>
      <c r="Y3" s="52" t="s">
        <v>1084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1085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1086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1087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39.799999999999997</v>
      </c>
      <c r="K26" s="71"/>
      <c r="L26" s="89">
        <v>39.799999999999997</v>
      </c>
      <c r="M26" s="71"/>
      <c r="N26" s="89">
        <v>39.799999999999997</v>
      </c>
      <c r="O26" s="71"/>
      <c r="P26" s="89">
        <v>39.799999999999997</v>
      </c>
      <c r="Q26" s="47"/>
      <c r="R26" s="71"/>
      <c r="S26" s="89">
        <v>39.799999999999997</v>
      </c>
      <c r="T26" s="71"/>
      <c r="U26" s="89">
        <v>44.4</v>
      </c>
      <c r="V26" s="71"/>
      <c r="W26" s="89">
        <v>44.4</v>
      </c>
      <c r="X26" s="47"/>
      <c r="Y26" s="47"/>
      <c r="Z26" s="47"/>
      <c r="AA26" s="71"/>
      <c r="AB26" s="3">
        <v>44.4</v>
      </c>
      <c r="AC26" s="72">
        <v>44.4</v>
      </c>
      <c r="AD26" s="47"/>
      <c r="AE26" s="71"/>
      <c r="AF26" s="4">
        <v>44.4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13.1</v>
      </c>
      <c r="K28" s="71"/>
      <c r="L28" s="89">
        <v>13.3</v>
      </c>
      <c r="M28" s="71"/>
      <c r="N28" s="89">
        <v>13.4</v>
      </c>
      <c r="O28" s="71"/>
      <c r="P28" s="89">
        <v>13.6</v>
      </c>
      <c r="Q28" s="47"/>
      <c r="R28" s="71"/>
      <c r="S28" s="89">
        <v>13.8</v>
      </c>
      <c r="T28" s="71"/>
      <c r="U28" s="89">
        <v>9.5</v>
      </c>
      <c r="V28" s="71"/>
      <c r="W28" s="89">
        <v>9.6</v>
      </c>
      <c r="X28" s="47"/>
      <c r="Y28" s="47"/>
      <c r="Z28" s="47"/>
      <c r="AA28" s="71"/>
      <c r="AB28" s="3">
        <v>9.6999999999999993</v>
      </c>
      <c r="AC28" s="72">
        <v>9.8000000000000007</v>
      </c>
      <c r="AD28" s="47"/>
      <c r="AE28" s="71"/>
      <c r="AF28" s="4">
        <v>9.9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0.98399999999999999</v>
      </c>
      <c r="V31" s="71"/>
      <c r="W31" s="91">
        <v>0.98399999999999999</v>
      </c>
      <c r="X31" s="47"/>
      <c r="Y31" s="47"/>
      <c r="Z31" s="47"/>
      <c r="AA31" s="71"/>
      <c r="AB31" s="7">
        <v>0.98399999999999999</v>
      </c>
      <c r="AC31" s="76">
        <v>0.98399999999999999</v>
      </c>
      <c r="AD31" s="47"/>
      <c r="AE31" s="71"/>
      <c r="AF31" s="8">
        <v>0.98399999999999999</v>
      </c>
    </row>
    <row r="32" spans="4:32" ht="13.15" customHeight="1" x14ac:dyDescent="0.25">
      <c r="E32" s="73" t="s">
        <v>42</v>
      </c>
      <c r="F32" s="47"/>
      <c r="G32" s="47"/>
      <c r="H32" s="47"/>
      <c r="I32" s="74"/>
      <c r="J32" s="89">
        <v>22.4</v>
      </c>
      <c r="K32" s="71"/>
      <c r="L32" s="89">
        <v>22.4</v>
      </c>
      <c r="M32" s="71"/>
      <c r="N32" s="89">
        <v>22.4</v>
      </c>
      <c r="O32" s="71"/>
      <c r="P32" s="89">
        <v>22.4</v>
      </c>
      <c r="Q32" s="47"/>
      <c r="R32" s="71"/>
      <c r="S32" s="89">
        <v>22.4</v>
      </c>
      <c r="T32" s="71"/>
      <c r="U32" s="89">
        <v>23.9</v>
      </c>
      <c r="V32" s="71"/>
      <c r="W32" s="89">
        <v>23.9</v>
      </c>
      <c r="X32" s="47"/>
      <c r="Y32" s="47"/>
      <c r="Z32" s="47"/>
      <c r="AA32" s="71"/>
      <c r="AB32" s="3">
        <v>23.9</v>
      </c>
      <c r="AC32" s="72">
        <v>23.9</v>
      </c>
      <c r="AD32" s="47"/>
      <c r="AE32" s="71"/>
      <c r="AF32" s="4">
        <v>23.9</v>
      </c>
    </row>
    <row r="33" spans="5:32" ht="13.15" customHeight="1" x14ac:dyDescent="0.25">
      <c r="E33" s="77" t="s">
        <v>46</v>
      </c>
      <c r="F33" s="47"/>
      <c r="G33" s="47"/>
      <c r="H33" s="47"/>
      <c r="I33" s="74"/>
      <c r="J33" s="92">
        <v>12.7</v>
      </c>
      <c r="K33" s="71"/>
      <c r="L33" s="92">
        <v>12.9</v>
      </c>
      <c r="M33" s="71"/>
      <c r="N33" s="92">
        <v>12.8</v>
      </c>
      <c r="O33" s="71"/>
      <c r="P33" s="92">
        <v>12.9</v>
      </c>
      <c r="Q33" s="47"/>
      <c r="R33" s="71"/>
      <c r="S33" s="92">
        <v>13.1</v>
      </c>
      <c r="T33" s="71"/>
      <c r="U33" s="92">
        <v>9.1</v>
      </c>
      <c r="V33" s="71"/>
      <c r="W33" s="92">
        <v>9.1999999999999993</v>
      </c>
      <c r="X33" s="47"/>
      <c r="Y33" s="47"/>
      <c r="Z33" s="47"/>
      <c r="AA33" s="71"/>
      <c r="AB33" s="9">
        <v>9.1999999999999993</v>
      </c>
      <c r="AC33" s="78">
        <v>9.4</v>
      </c>
      <c r="AD33" s="47"/>
      <c r="AE33" s="71"/>
      <c r="AF33" s="10">
        <v>9.5</v>
      </c>
    </row>
    <row r="34" spans="5:32" ht="20.25" customHeight="1" x14ac:dyDescent="0.25">
      <c r="E34" s="73" t="s">
        <v>940</v>
      </c>
      <c r="F34" s="47"/>
      <c r="G34" s="47"/>
      <c r="H34" s="47"/>
      <c r="I34" s="74"/>
      <c r="J34" s="90">
        <v>0.6</v>
      </c>
      <c r="K34" s="71"/>
      <c r="L34" s="90">
        <v>0.6</v>
      </c>
      <c r="M34" s="71"/>
      <c r="N34" s="90">
        <v>0.6</v>
      </c>
      <c r="O34" s="71"/>
      <c r="P34" s="90">
        <v>0.6</v>
      </c>
      <c r="Q34" s="47"/>
      <c r="R34" s="71"/>
      <c r="S34" s="90">
        <v>0.7</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1088</v>
      </c>
      <c r="K35" s="71"/>
      <c r="L35" s="90" t="s">
        <v>1088</v>
      </c>
      <c r="M35" s="71"/>
      <c r="N35" s="90" t="s">
        <v>1088</v>
      </c>
      <c r="O35" s="71"/>
      <c r="P35" s="90" t="s">
        <v>1088</v>
      </c>
      <c r="Q35" s="47"/>
      <c r="R35" s="71"/>
      <c r="S35" s="90" t="s">
        <v>1088</v>
      </c>
      <c r="T35" s="71"/>
      <c r="U35" s="90" t="s">
        <v>1088</v>
      </c>
      <c r="V35" s="71"/>
      <c r="W35" s="90" t="s">
        <v>1088</v>
      </c>
      <c r="X35" s="47"/>
      <c r="Y35" s="47"/>
      <c r="Z35" s="47"/>
      <c r="AA35" s="71"/>
      <c r="AB35" s="5" t="s">
        <v>1088</v>
      </c>
      <c r="AC35" s="75" t="s">
        <v>1088</v>
      </c>
      <c r="AD35" s="47"/>
      <c r="AE35" s="71"/>
      <c r="AF35" s="6" t="s">
        <v>1088</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sRz9sGeFoPysAbjbMT2fPXUsJcjFWroWtFLTStmw08MEbOePoBU3z3srcyYrMDdejDr8mBpWp5OeLt+YXpO+Iw==" saltValue="PosbboVXwr/5OXjPI+56d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DD0D46F-C6AB-4016-9E95-0FD74022141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BOWE - Bowen (66/11kV)</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2221</v>
      </c>
      <c r="J3" s="49"/>
      <c r="K3" s="49"/>
      <c r="L3" s="49"/>
      <c r="M3" s="49"/>
      <c r="N3" s="49"/>
      <c r="O3" s="49"/>
      <c r="P3" s="49"/>
      <c r="Q3" s="49"/>
      <c r="R3" s="49"/>
      <c r="S3" s="49"/>
      <c r="V3" s="51" t="s">
        <v>922</v>
      </c>
      <c r="W3" s="49"/>
      <c r="Y3" s="52" t="s">
        <v>968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1822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2222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2223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38.700000000000003</v>
      </c>
      <c r="K26" s="71"/>
      <c r="L26" s="89">
        <v>38.700000000000003</v>
      </c>
      <c r="M26" s="71"/>
      <c r="N26" s="89">
        <v>38.700000000000003</v>
      </c>
      <c r="O26" s="71"/>
      <c r="P26" s="89">
        <v>38.700000000000003</v>
      </c>
      <c r="Q26" s="47"/>
      <c r="R26" s="71"/>
      <c r="S26" s="89">
        <v>38.700000000000003</v>
      </c>
      <c r="T26" s="71"/>
      <c r="U26" s="89">
        <v>40.9</v>
      </c>
      <c r="V26" s="71"/>
      <c r="W26" s="89">
        <v>40.9</v>
      </c>
      <c r="X26" s="47"/>
      <c r="Y26" s="47"/>
      <c r="Z26" s="47"/>
      <c r="AA26" s="71"/>
      <c r="AB26" s="3">
        <v>40.9</v>
      </c>
      <c r="AC26" s="72">
        <v>40.9</v>
      </c>
      <c r="AD26" s="47"/>
      <c r="AE26" s="71"/>
      <c r="AF26" s="4">
        <v>40.9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21.1</v>
      </c>
      <c r="K28" s="71"/>
      <c r="L28" s="89">
        <v>21.2</v>
      </c>
      <c r="M28" s="71"/>
      <c r="N28" s="89">
        <v>21.3</v>
      </c>
      <c r="O28" s="71"/>
      <c r="P28" s="89">
        <v>21.4</v>
      </c>
      <c r="Q28" s="47"/>
      <c r="R28" s="71"/>
      <c r="S28" s="89">
        <v>21.5</v>
      </c>
      <c r="T28" s="71"/>
      <c r="U28" s="89">
        <v>11.2</v>
      </c>
      <c r="V28" s="71"/>
      <c r="W28" s="89">
        <v>11.2</v>
      </c>
      <c r="X28" s="47"/>
      <c r="Y28" s="47"/>
      <c r="Z28" s="47"/>
      <c r="AA28" s="71"/>
      <c r="AB28" s="3">
        <v>11.2</v>
      </c>
      <c r="AC28" s="72">
        <v>11.3</v>
      </c>
      <c r="AD28" s="47"/>
      <c r="AE28" s="71"/>
      <c r="AF28" s="4">
        <v>11.4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0.97499999999999998</v>
      </c>
      <c r="K31" s="71"/>
      <c r="L31" s="91">
        <v>0.97499999999999998</v>
      </c>
      <c r="M31" s="71"/>
      <c r="N31" s="91">
        <v>0.97499999999999998</v>
      </c>
      <c r="O31" s="71"/>
      <c r="P31" s="91">
        <v>0.97499999999999998</v>
      </c>
      <c r="Q31" s="47"/>
      <c r="R31" s="71"/>
      <c r="S31" s="91">
        <v>0.97499999999999998</v>
      </c>
      <c r="T31" s="71"/>
      <c r="U31" s="91">
        <v>0.98799999999999999</v>
      </c>
      <c r="V31" s="71"/>
      <c r="W31" s="91">
        <v>0.98799999999999999</v>
      </c>
      <c r="X31" s="47"/>
      <c r="Y31" s="47"/>
      <c r="Z31" s="47"/>
      <c r="AA31" s="71"/>
      <c r="AB31" s="7">
        <v>0.98799999999999999</v>
      </c>
      <c r="AC31" s="76">
        <v>0.98799999999999999</v>
      </c>
      <c r="AD31" s="47"/>
      <c r="AE31" s="71"/>
      <c r="AF31" s="8">
        <v>0.98799999999999999</v>
      </c>
    </row>
    <row r="32" spans="4:32" ht="13.15" customHeight="1" x14ac:dyDescent="0.25">
      <c r="E32" s="73" t="s">
        <v>42</v>
      </c>
      <c r="F32" s="47"/>
      <c r="G32" s="47"/>
      <c r="H32" s="47"/>
      <c r="I32" s="74"/>
      <c r="J32" s="89">
        <v>22.3</v>
      </c>
      <c r="K32" s="71"/>
      <c r="L32" s="89">
        <v>22.3</v>
      </c>
      <c r="M32" s="71"/>
      <c r="N32" s="89">
        <v>22.3</v>
      </c>
      <c r="O32" s="71"/>
      <c r="P32" s="89">
        <v>22.3</v>
      </c>
      <c r="Q32" s="47"/>
      <c r="R32" s="71"/>
      <c r="S32" s="89">
        <v>22.3</v>
      </c>
      <c r="T32" s="71"/>
      <c r="U32" s="89">
        <v>23.4</v>
      </c>
      <c r="V32" s="71"/>
      <c r="W32" s="89">
        <v>23.4</v>
      </c>
      <c r="X32" s="47"/>
      <c r="Y32" s="47"/>
      <c r="Z32" s="47"/>
      <c r="AA32" s="71"/>
      <c r="AB32" s="3">
        <v>23.4</v>
      </c>
      <c r="AC32" s="72">
        <v>23.4</v>
      </c>
      <c r="AD32" s="47"/>
      <c r="AE32" s="71"/>
      <c r="AF32" s="4">
        <v>23.4</v>
      </c>
    </row>
    <row r="33" spans="5:32" ht="13.15" customHeight="1" x14ac:dyDescent="0.25">
      <c r="E33" s="77" t="s">
        <v>46</v>
      </c>
      <c r="F33" s="47"/>
      <c r="G33" s="47"/>
      <c r="H33" s="47"/>
      <c r="I33" s="74"/>
      <c r="J33" s="92">
        <v>19.100000000000001</v>
      </c>
      <c r="K33" s="71"/>
      <c r="L33" s="92">
        <v>19.2</v>
      </c>
      <c r="M33" s="71"/>
      <c r="N33" s="92">
        <v>19.3</v>
      </c>
      <c r="O33" s="71"/>
      <c r="P33" s="92">
        <v>19.399999999999999</v>
      </c>
      <c r="Q33" s="47"/>
      <c r="R33" s="71"/>
      <c r="S33" s="92">
        <v>19.5</v>
      </c>
      <c r="T33" s="71"/>
      <c r="U33" s="92">
        <v>10.7</v>
      </c>
      <c r="V33" s="71"/>
      <c r="W33" s="92">
        <v>10.7</v>
      </c>
      <c r="X33" s="47"/>
      <c r="Y33" s="47"/>
      <c r="Z33" s="47"/>
      <c r="AA33" s="71"/>
      <c r="AB33" s="9">
        <v>10.7</v>
      </c>
      <c r="AC33" s="78">
        <v>10.8</v>
      </c>
      <c r="AD33" s="47"/>
      <c r="AE33" s="71"/>
      <c r="AF33" s="10">
        <v>10.8</v>
      </c>
    </row>
    <row r="34" spans="5:32" ht="20.25" customHeight="1" x14ac:dyDescent="0.25">
      <c r="E34" s="73" t="s">
        <v>940</v>
      </c>
      <c r="F34" s="47"/>
      <c r="G34" s="47"/>
      <c r="H34" s="47"/>
      <c r="I34" s="74"/>
      <c r="J34" s="90">
        <v>1</v>
      </c>
      <c r="K34" s="71"/>
      <c r="L34" s="90">
        <v>1</v>
      </c>
      <c r="M34" s="71"/>
      <c r="N34" s="90">
        <v>1</v>
      </c>
      <c r="O34" s="71"/>
      <c r="P34" s="90">
        <v>1</v>
      </c>
      <c r="Q34" s="47"/>
      <c r="R34" s="71"/>
      <c r="S34" s="90">
        <v>1</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1102</v>
      </c>
      <c r="K35" s="71"/>
      <c r="L35" s="90" t="s">
        <v>1102</v>
      </c>
      <c r="M35" s="71"/>
      <c r="N35" s="90" t="s">
        <v>1102</v>
      </c>
      <c r="O35" s="71"/>
      <c r="P35" s="90" t="s">
        <v>1102</v>
      </c>
      <c r="Q35" s="47"/>
      <c r="R35" s="71"/>
      <c r="S35" s="90" t="s">
        <v>1102</v>
      </c>
      <c r="T35" s="71"/>
      <c r="U35" s="90" t="s">
        <v>1102</v>
      </c>
      <c r="V35" s="71"/>
      <c r="W35" s="90" t="s">
        <v>1102</v>
      </c>
      <c r="X35" s="47"/>
      <c r="Y35" s="47"/>
      <c r="Z35" s="47"/>
      <c r="AA35" s="71"/>
      <c r="AB35" s="5" t="s">
        <v>1102</v>
      </c>
      <c r="AC35" s="75" t="s">
        <v>1102</v>
      </c>
      <c r="AD35" s="47"/>
      <c r="AE35" s="71"/>
      <c r="AF35" s="6" t="s">
        <v>1102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s1BY7hsN6Y+lPqaqWGKHV4+UhYeZKDrfLqhyR4ww4eiKrgnmGnXX6EjcvebSDtnNIAEccp+FIhjiHwvO8ZUjQ==" saltValue="ZZQyuvA5rMHOdriMopcp8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F57F2EB-3E33-4CE8-BD8B-38BECE29814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WEMA - West Mackay (33/11kV)</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2224</v>
      </c>
      <c r="J3" s="49"/>
      <c r="K3" s="49"/>
      <c r="L3" s="49"/>
      <c r="M3" s="49"/>
      <c r="N3" s="49"/>
      <c r="O3" s="49"/>
      <c r="P3" s="49"/>
      <c r="Q3" s="49"/>
      <c r="R3" s="49"/>
      <c r="S3" s="49"/>
      <c r="V3" s="51" t="s">
        <v>922</v>
      </c>
      <c r="W3" s="49"/>
      <c r="Y3" s="52" t="s">
        <v>1155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1835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2225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2226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31.4</v>
      </c>
      <c r="K26" s="71"/>
      <c r="L26" s="89">
        <v>31.4</v>
      </c>
      <c r="M26" s="71"/>
      <c r="N26" s="89">
        <v>31.4</v>
      </c>
      <c r="O26" s="71"/>
      <c r="P26" s="89">
        <v>31.4</v>
      </c>
      <c r="Q26" s="47"/>
      <c r="R26" s="71"/>
      <c r="S26" s="89">
        <v>31.4</v>
      </c>
      <c r="T26" s="71"/>
      <c r="U26" s="89">
        <v>36.200000000000003</v>
      </c>
      <c r="V26" s="71"/>
      <c r="W26" s="89">
        <v>36.200000000000003</v>
      </c>
      <c r="X26" s="47"/>
      <c r="Y26" s="47"/>
      <c r="Z26" s="47"/>
      <c r="AA26" s="71"/>
      <c r="AB26" s="3">
        <v>36.200000000000003</v>
      </c>
      <c r="AC26" s="72">
        <v>36.200000000000003</v>
      </c>
      <c r="AD26" s="47"/>
      <c r="AE26" s="71"/>
      <c r="AF26" s="4">
        <v>36.200000000000003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19.7</v>
      </c>
      <c r="K28" s="71"/>
      <c r="L28" s="89">
        <v>19.600000000000001</v>
      </c>
      <c r="M28" s="71"/>
      <c r="N28" s="89">
        <v>19.7</v>
      </c>
      <c r="O28" s="71"/>
      <c r="P28" s="89">
        <v>19.7</v>
      </c>
      <c r="Q28" s="47"/>
      <c r="R28" s="71"/>
      <c r="S28" s="89">
        <v>19.8</v>
      </c>
      <c r="T28" s="71"/>
      <c r="U28" s="89">
        <v>26.3</v>
      </c>
      <c r="V28" s="71"/>
      <c r="W28" s="89">
        <v>26.1</v>
      </c>
      <c r="X28" s="47"/>
      <c r="Y28" s="47"/>
      <c r="Z28" s="47"/>
      <c r="AA28" s="71"/>
      <c r="AB28" s="3">
        <v>26</v>
      </c>
      <c r="AC28" s="72">
        <v>26.1</v>
      </c>
      <c r="AD28" s="47"/>
      <c r="AE28" s="71"/>
      <c r="AF28" s="4">
        <v>26.1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v>
      </c>
      <c r="K31" s="71"/>
      <c r="L31" s="91">
        <v>0.97</v>
      </c>
      <c r="M31" s="71"/>
      <c r="N31" s="91">
        <v>0.97</v>
      </c>
      <c r="O31" s="71"/>
      <c r="P31" s="91">
        <v>0.97</v>
      </c>
      <c r="Q31" s="47"/>
      <c r="R31" s="71"/>
      <c r="S31" s="91">
        <v>0.97</v>
      </c>
      <c r="T31" s="71"/>
      <c r="U31" s="91">
        <v>0.98899999999999999</v>
      </c>
      <c r="V31" s="71"/>
      <c r="W31" s="91">
        <v>0.98899999999999999</v>
      </c>
      <c r="X31" s="47"/>
      <c r="Y31" s="47"/>
      <c r="Z31" s="47"/>
      <c r="AA31" s="71"/>
      <c r="AB31" s="7">
        <v>0.98899999999999999</v>
      </c>
      <c r="AC31" s="76">
        <v>0.98899999999999999</v>
      </c>
      <c r="AD31" s="47"/>
      <c r="AE31" s="71"/>
      <c r="AF31" s="8">
        <v>0.98899999999999999</v>
      </c>
    </row>
    <row r="32" spans="4:32" ht="13.15" customHeight="1" x14ac:dyDescent="0.25">
      <c r="E32" s="73" t="s">
        <v>42</v>
      </c>
      <c r="F32" s="47"/>
      <c r="G32" s="47"/>
      <c r="H32" s="47"/>
      <c r="I32" s="74"/>
      <c r="J32" s="89">
        <v>23.8</v>
      </c>
      <c r="K32" s="71"/>
      <c r="L32" s="89">
        <v>23.8</v>
      </c>
      <c r="M32" s="71"/>
      <c r="N32" s="89">
        <v>23.8</v>
      </c>
      <c r="O32" s="71"/>
      <c r="P32" s="89">
        <v>23.8</v>
      </c>
      <c r="Q32" s="47"/>
      <c r="R32" s="71"/>
      <c r="S32" s="89">
        <v>23.8</v>
      </c>
      <c r="T32" s="71"/>
      <c r="U32" s="89">
        <v>26.9</v>
      </c>
      <c r="V32" s="71"/>
      <c r="W32" s="89">
        <v>26.9</v>
      </c>
      <c r="X32" s="47"/>
      <c r="Y32" s="47"/>
      <c r="Z32" s="47"/>
      <c r="AA32" s="71"/>
      <c r="AB32" s="3">
        <v>26.9</v>
      </c>
      <c r="AC32" s="72">
        <v>26.9</v>
      </c>
      <c r="AD32" s="47"/>
      <c r="AE32" s="71"/>
      <c r="AF32" s="4">
        <v>26.9</v>
      </c>
    </row>
    <row r="33" spans="5:32" ht="13.15" customHeight="1" x14ac:dyDescent="0.25">
      <c r="E33" s="77" t="s">
        <v>46</v>
      </c>
      <c r="F33" s="47"/>
      <c r="G33" s="47"/>
      <c r="H33" s="47"/>
      <c r="I33" s="74"/>
      <c r="J33" s="92">
        <v>18.7</v>
      </c>
      <c r="K33" s="71"/>
      <c r="L33" s="92">
        <v>18.7</v>
      </c>
      <c r="M33" s="71"/>
      <c r="N33" s="92">
        <v>18.7</v>
      </c>
      <c r="O33" s="71"/>
      <c r="P33" s="92">
        <v>18.7</v>
      </c>
      <c r="Q33" s="47"/>
      <c r="R33" s="71"/>
      <c r="S33" s="92">
        <v>18.8</v>
      </c>
      <c r="T33" s="71"/>
      <c r="U33" s="92">
        <v>24</v>
      </c>
      <c r="V33" s="71"/>
      <c r="W33" s="92">
        <v>23.8</v>
      </c>
      <c r="X33" s="47"/>
      <c r="Y33" s="47"/>
      <c r="Z33" s="47"/>
      <c r="AA33" s="71"/>
      <c r="AB33" s="9">
        <v>23.7</v>
      </c>
      <c r="AC33" s="78">
        <v>23.8</v>
      </c>
      <c r="AD33" s="47"/>
      <c r="AE33" s="71"/>
      <c r="AF33" s="10">
        <v>23.8</v>
      </c>
    </row>
    <row r="34" spans="5:32" ht="20.25" customHeight="1" x14ac:dyDescent="0.25">
      <c r="E34" s="73" t="s">
        <v>940</v>
      </c>
      <c r="F34" s="47"/>
      <c r="G34" s="47"/>
      <c r="H34" s="47"/>
      <c r="I34" s="74"/>
      <c r="J34" s="90">
        <v>0.9</v>
      </c>
      <c r="K34" s="71"/>
      <c r="L34" s="90">
        <v>0.9</v>
      </c>
      <c r="M34" s="71"/>
      <c r="N34" s="90">
        <v>0.9</v>
      </c>
      <c r="O34" s="71"/>
      <c r="P34" s="90">
        <v>0.9</v>
      </c>
      <c r="Q34" s="47"/>
      <c r="R34" s="71"/>
      <c r="S34" s="90">
        <v>0.9</v>
      </c>
      <c r="T34" s="71"/>
      <c r="U34" s="90">
        <v>1.2</v>
      </c>
      <c r="V34" s="71"/>
      <c r="W34" s="90">
        <v>1.2</v>
      </c>
      <c r="X34" s="47"/>
      <c r="Y34" s="47"/>
      <c r="Z34" s="47"/>
      <c r="AA34" s="71"/>
      <c r="AB34" s="5">
        <v>1.2</v>
      </c>
      <c r="AC34" s="75">
        <v>1.2</v>
      </c>
      <c r="AD34" s="47"/>
      <c r="AE34" s="71"/>
      <c r="AF34" s="6">
        <v>1.2</v>
      </c>
    </row>
    <row r="35" spans="5:32" ht="20.25" customHeight="1" x14ac:dyDescent="0.25">
      <c r="E35" s="73" t="s">
        <v>941</v>
      </c>
      <c r="F35" s="47"/>
      <c r="G35" s="47"/>
      <c r="H35" s="47"/>
      <c r="I35" s="74"/>
      <c r="J35" s="90" t="s">
        <v>952</v>
      </c>
      <c r="K35" s="71"/>
      <c r="L35" s="90" t="s">
        <v>952</v>
      </c>
      <c r="M35" s="71"/>
      <c r="N35" s="90" t="s">
        <v>952</v>
      </c>
      <c r="O35" s="71"/>
      <c r="P35" s="90" t="s">
        <v>952</v>
      </c>
      <c r="Q35" s="47"/>
      <c r="R35" s="71"/>
      <c r="S35" s="90" t="s">
        <v>952</v>
      </c>
      <c r="T35" s="71"/>
      <c r="U35" s="90" t="s">
        <v>952</v>
      </c>
      <c r="V35" s="71"/>
      <c r="W35" s="90" t="s">
        <v>952</v>
      </c>
      <c r="X35" s="47"/>
      <c r="Y35" s="47"/>
      <c r="Z35" s="47"/>
      <c r="AA35" s="71"/>
      <c r="AB35" s="5" t="s">
        <v>952</v>
      </c>
      <c r="AC35" s="75" t="s">
        <v>952</v>
      </c>
      <c r="AD35" s="47"/>
      <c r="AE35" s="71"/>
      <c r="AF35" s="6" t="s">
        <v>952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6</v>
      </c>
      <c r="K39" s="71"/>
      <c r="L39" s="89">
        <v>6</v>
      </c>
      <c r="M39" s="71"/>
      <c r="N39" s="89">
        <v>6</v>
      </c>
      <c r="O39" s="71"/>
      <c r="P39" s="89">
        <v>6</v>
      </c>
      <c r="Q39" s="47"/>
      <c r="R39" s="71"/>
      <c r="S39" s="89">
        <v>6</v>
      </c>
      <c r="T39" s="71"/>
      <c r="U39" s="89">
        <v>6</v>
      </c>
      <c r="V39" s="71"/>
      <c r="W39" s="89">
        <v>6</v>
      </c>
      <c r="X39" s="47"/>
      <c r="Y39" s="47"/>
      <c r="Z39" s="47"/>
      <c r="AA39" s="71"/>
      <c r="AB39" s="3">
        <v>6</v>
      </c>
      <c r="AC39" s="72">
        <v>6</v>
      </c>
      <c r="AD39" s="47"/>
      <c r="AE39" s="71"/>
      <c r="AF39" s="4">
        <v>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xD9NO1FPWtths08dA8ZFiW8sg2OehMb0lEugAl0O6EF3jOdpg4BT11taLjYalJj5B4mBOjzssONkUBa1uPsgQ==" saltValue="9e73/25UhHUqSlRE1BqJP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82C4E56-B93D-4DFC-8BEF-70F6933CB10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WETO - West Toowoomba (33/11kV)</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2227</v>
      </c>
      <c r="J3" s="49"/>
      <c r="K3" s="49"/>
      <c r="L3" s="49"/>
      <c r="M3" s="49"/>
      <c r="N3" s="49"/>
      <c r="O3" s="49"/>
      <c r="P3" s="49"/>
      <c r="Q3" s="49"/>
      <c r="R3" s="49"/>
      <c r="S3" s="49"/>
      <c r="V3" s="51" t="s">
        <v>922</v>
      </c>
      <c r="W3" s="49"/>
      <c r="Y3" s="52" t="s">
        <v>955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1987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2228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2229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27</v>
      </c>
      <c r="K26" s="71"/>
      <c r="L26" s="89">
        <v>27</v>
      </c>
      <c r="M26" s="71"/>
      <c r="N26" s="89">
        <v>27</v>
      </c>
      <c r="O26" s="71"/>
      <c r="P26" s="89">
        <v>27</v>
      </c>
      <c r="Q26" s="47"/>
      <c r="R26" s="71"/>
      <c r="S26" s="89">
        <v>27</v>
      </c>
      <c r="T26" s="71"/>
      <c r="U26" s="89">
        <v>30</v>
      </c>
      <c r="V26" s="71"/>
      <c r="W26" s="89">
        <v>30</v>
      </c>
      <c r="X26" s="47"/>
      <c r="Y26" s="47"/>
      <c r="Z26" s="47"/>
      <c r="AA26" s="71"/>
      <c r="AB26" s="3">
        <v>30</v>
      </c>
      <c r="AC26" s="72">
        <v>30</v>
      </c>
      <c r="AD26" s="47"/>
      <c r="AE26" s="71"/>
      <c r="AF26" s="4">
        <v>30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10.8</v>
      </c>
      <c r="K28" s="71"/>
      <c r="L28" s="89">
        <v>10.9</v>
      </c>
      <c r="M28" s="71"/>
      <c r="N28" s="89">
        <v>11</v>
      </c>
      <c r="O28" s="71"/>
      <c r="P28" s="89">
        <v>11.1</v>
      </c>
      <c r="Q28" s="47"/>
      <c r="R28" s="71"/>
      <c r="S28" s="89">
        <v>11.2</v>
      </c>
      <c r="T28" s="71"/>
      <c r="U28" s="89">
        <v>10.5</v>
      </c>
      <c r="V28" s="71"/>
      <c r="W28" s="89">
        <v>10.5</v>
      </c>
      <c r="X28" s="47"/>
      <c r="Y28" s="47"/>
      <c r="Z28" s="47"/>
      <c r="AA28" s="71"/>
      <c r="AB28" s="3">
        <v>10.5</v>
      </c>
      <c r="AC28" s="72">
        <v>10.6</v>
      </c>
      <c r="AD28" s="47"/>
      <c r="AE28" s="71"/>
      <c r="AF28" s="4">
        <v>10.7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0.97499999999999998</v>
      </c>
      <c r="V31" s="71"/>
      <c r="W31" s="91">
        <v>0.97499999999999998</v>
      </c>
      <c r="X31" s="47"/>
      <c r="Y31" s="47"/>
      <c r="Z31" s="47"/>
      <c r="AA31" s="71"/>
      <c r="AB31" s="7">
        <v>0.97499999999999998</v>
      </c>
      <c r="AC31" s="76">
        <v>0.97499999999999998</v>
      </c>
      <c r="AD31" s="47"/>
      <c r="AE31" s="71"/>
      <c r="AF31" s="8">
        <v>0.97499999999999998</v>
      </c>
    </row>
    <row r="32" spans="4:32" ht="13.15" customHeight="1" x14ac:dyDescent="0.25">
      <c r="E32" s="73" t="s">
        <v>42</v>
      </c>
      <c r="F32" s="47"/>
      <c r="G32" s="47"/>
      <c r="H32" s="47"/>
      <c r="I32" s="74"/>
      <c r="J32" s="89">
        <v>15.2</v>
      </c>
      <c r="K32" s="71"/>
      <c r="L32" s="89">
        <v>15.2</v>
      </c>
      <c r="M32" s="71"/>
      <c r="N32" s="89">
        <v>15.2</v>
      </c>
      <c r="O32" s="71"/>
      <c r="P32" s="89">
        <v>15.2</v>
      </c>
      <c r="Q32" s="47"/>
      <c r="R32" s="71"/>
      <c r="S32" s="89">
        <v>15.2</v>
      </c>
      <c r="T32" s="71"/>
      <c r="U32" s="89">
        <v>16.899999999999999</v>
      </c>
      <c r="V32" s="71"/>
      <c r="W32" s="89">
        <v>16.899999999999999</v>
      </c>
      <c r="X32" s="47"/>
      <c r="Y32" s="47"/>
      <c r="Z32" s="47"/>
      <c r="AA32" s="71"/>
      <c r="AB32" s="3">
        <v>16.899999999999999</v>
      </c>
      <c r="AC32" s="72">
        <v>16.899999999999999</v>
      </c>
      <c r="AD32" s="47"/>
      <c r="AE32" s="71"/>
      <c r="AF32" s="4">
        <v>16.899999999999999</v>
      </c>
    </row>
    <row r="33" spans="5:32" ht="13.15" customHeight="1" x14ac:dyDescent="0.25">
      <c r="E33" s="77" t="s">
        <v>46</v>
      </c>
      <c r="F33" s="47"/>
      <c r="G33" s="47"/>
      <c r="H33" s="47"/>
      <c r="I33" s="74"/>
      <c r="J33" s="92">
        <v>10.7</v>
      </c>
      <c r="K33" s="71"/>
      <c r="L33" s="92">
        <v>10.7</v>
      </c>
      <c r="M33" s="71"/>
      <c r="N33" s="92">
        <v>10.8</v>
      </c>
      <c r="O33" s="71"/>
      <c r="P33" s="92">
        <v>10.9</v>
      </c>
      <c r="Q33" s="47"/>
      <c r="R33" s="71"/>
      <c r="S33" s="92">
        <v>11</v>
      </c>
      <c r="T33" s="71"/>
      <c r="U33" s="92">
        <v>9.8000000000000007</v>
      </c>
      <c r="V33" s="71"/>
      <c r="W33" s="92">
        <v>9.8000000000000007</v>
      </c>
      <c r="X33" s="47"/>
      <c r="Y33" s="47"/>
      <c r="Z33" s="47"/>
      <c r="AA33" s="71"/>
      <c r="AB33" s="9">
        <v>9.8000000000000007</v>
      </c>
      <c r="AC33" s="78">
        <v>9.9</v>
      </c>
      <c r="AD33" s="47"/>
      <c r="AE33" s="71"/>
      <c r="AF33" s="10">
        <v>10</v>
      </c>
    </row>
    <row r="34" spans="5:32" ht="20.25" customHeight="1" x14ac:dyDescent="0.25">
      <c r="E34" s="73" t="s">
        <v>940</v>
      </c>
      <c r="F34" s="47"/>
      <c r="G34" s="47"/>
      <c r="H34" s="47"/>
      <c r="I34" s="74"/>
      <c r="J34" s="90">
        <v>0.5</v>
      </c>
      <c r="K34" s="71"/>
      <c r="L34" s="90">
        <v>0.5</v>
      </c>
      <c r="M34" s="71"/>
      <c r="N34" s="90">
        <v>0.5</v>
      </c>
      <c r="O34" s="71"/>
      <c r="P34" s="90">
        <v>0.5</v>
      </c>
      <c r="Q34" s="47"/>
      <c r="R34" s="71"/>
      <c r="S34" s="90">
        <v>0.6</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1024</v>
      </c>
      <c r="K35" s="71"/>
      <c r="L35" s="90" t="s">
        <v>1024</v>
      </c>
      <c r="M35" s="71"/>
      <c r="N35" s="90" t="s">
        <v>1024</v>
      </c>
      <c r="O35" s="71"/>
      <c r="P35" s="90" t="s">
        <v>1024</v>
      </c>
      <c r="Q35" s="47"/>
      <c r="R35" s="71"/>
      <c r="S35" s="90" t="s">
        <v>1024</v>
      </c>
      <c r="T35" s="71"/>
      <c r="U35" s="90" t="s">
        <v>1024</v>
      </c>
      <c r="V35" s="71"/>
      <c r="W35" s="90" t="s">
        <v>1024</v>
      </c>
      <c r="X35" s="47"/>
      <c r="Y35" s="47"/>
      <c r="Z35" s="47"/>
      <c r="AA35" s="71"/>
      <c r="AB35" s="5" t="s">
        <v>1024</v>
      </c>
      <c r="AC35" s="75" t="s">
        <v>1024</v>
      </c>
      <c r="AD35" s="47"/>
      <c r="AE35" s="71"/>
      <c r="AF35" s="6" t="s">
        <v>1024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WCZQHPxuSATkdogzLDam4X+JyoC20zAWSDm0JCySVn/5IKomHpaXTg3jAU9HmUM7GAsbyH90Tif515zGftTuQ==" saltValue="zue92KR4NldALIV7b+Jur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B2FCB32-2546-4A0A-A17F-F9FAC8BBEC4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WEWA - West Warwick (33/11kV)</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2230</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1400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2231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2232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9.4</v>
      </c>
      <c r="K26" s="71"/>
      <c r="L26" s="89">
        <v>9.4</v>
      </c>
      <c r="M26" s="71"/>
      <c r="N26" s="89">
        <v>9.4</v>
      </c>
      <c r="O26" s="71"/>
      <c r="P26" s="89">
        <v>9.4</v>
      </c>
      <c r="Q26" s="47"/>
      <c r="R26" s="71"/>
      <c r="S26" s="89">
        <v>9.4</v>
      </c>
      <c r="T26" s="71"/>
      <c r="U26" s="89">
        <v>10.9</v>
      </c>
      <c r="V26" s="71"/>
      <c r="W26" s="89">
        <v>10.9</v>
      </c>
      <c r="X26" s="47"/>
      <c r="Y26" s="47"/>
      <c r="Z26" s="47"/>
      <c r="AA26" s="71"/>
      <c r="AB26" s="3">
        <v>10.9</v>
      </c>
      <c r="AC26" s="72">
        <v>10.9</v>
      </c>
      <c r="AD26" s="47"/>
      <c r="AE26" s="71"/>
      <c r="AF26" s="4">
        <v>10.9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3.2</v>
      </c>
      <c r="K28" s="71"/>
      <c r="L28" s="89">
        <v>3.2</v>
      </c>
      <c r="M28" s="71"/>
      <c r="N28" s="89">
        <v>3.2</v>
      </c>
      <c r="O28" s="71"/>
      <c r="P28" s="89">
        <v>3.2</v>
      </c>
      <c r="Q28" s="47"/>
      <c r="R28" s="71"/>
      <c r="S28" s="89">
        <v>3.2</v>
      </c>
      <c r="T28" s="71"/>
      <c r="U28" s="89">
        <v>1.8</v>
      </c>
      <c r="V28" s="71"/>
      <c r="W28" s="89">
        <v>1.8</v>
      </c>
      <c r="X28" s="47"/>
      <c r="Y28" s="47"/>
      <c r="Z28" s="47"/>
      <c r="AA28" s="71"/>
      <c r="AB28" s="3">
        <v>1.8</v>
      </c>
      <c r="AC28" s="72">
        <v>1.8</v>
      </c>
      <c r="AD28" s="47"/>
      <c r="AE28" s="71"/>
      <c r="AF28" s="4">
        <v>1.8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0.995</v>
      </c>
      <c r="K31" s="71"/>
      <c r="L31" s="91">
        <v>0.995</v>
      </c>
      <c r="M31" s="71"/>
      <c r="N31" s="91">
        <v>0.995</v>
      </c>
      <c r="O31" s="71"/>
      <c r="P31" s="91">
        <v>0.995</v>
      </c>
      <c r="Q31" s="47"/>
      <c r="R31" s="71"/>
      <c r="S31" s="91">
        <v>0.995</v>
      </c>
      <c r="T31" s="71"/>
      <c r="U31" s="91">
        <v>0.99199999999999999</v>
      </c>
      <c r="V31" s="71"/>
      <c r="W31" s="91">
        <v>0.99199999999999999</v>
      </c>
      <c r="X31" s="47"/>
      <c r="Y31" s="47"/>
      <c r="Z31" s="47"/>
      <c r="AA31" s="71"/>
      <c r="AB31" s="7">
        <v>0.99199999999999999</v>
      </c>
      <c r="AC31" s="76">
        <v>0.99199999999999999</v>
      </c>
      <c r="AD31" s="47"/>
      <c r="AE31" s="71"/>
      <c r="AF31" s="8">
        <v>0.99199999999999999</v>
      </c>
    </row>
    <row r="32" spans="4:32" ht="13.15" customHeight="1" x14ac:dyDescent="0.25">
      <c r="E32" s="73" t="s">
        <v>42</v>
      </c>
      <c r="F32" s="47"/>
      <c r="G32" s="47"/>
      <c r="H32" s="47"/>
      <c r="I32" s="74"/>
      <c r="J32" s="89">
        <v>5.4</v>
      </c>
      <c r="K32" s="71"/>
      <c r="L32" s="89">
        <v>5.4</v>
      </c>
      <c r="M32" s="71"/>
      <c r="N32" s="89">
        <v>5.4</v>
      </c>
      <c r="O32" s="71"/>
      <c r="P32" s="89">
        <v>5.4</v>
      </c>
      <c r="Q32" s="47"/>
      <c r="R32" s="71"/>
      <c r="S32" s="89">
        <v>5.4</v>
      </c>
      <c r="T32" s="71"/>
      <c r="U32" s="89">
        <v>6</v>
      </c>
      <c r="V32" s="71"/>
      <c r="W32" s="89">
        <v>6</v>
      </c>
      <c r="X32" s="47"/>
      <c r="Y32" s="47"/>
      <c r="Z32" s="47"/>
      <c r="AA32" s="71"/>
      <c r="AB32" s="3">
        <v>6</v>
      </c>
      <c r="AC32" s="72">
        <v>6</v>
      </c>
      <c r="AD32" s="47"/>
      <c r="AE32" s="71"/>
      <c r="AF32" s="4">
        <v>6</v>
      </c>
    </row>
    <row r="33" spans="5:32" ht="13.15" customHeight="1" x14ac:dyDescent="0.25">
      <c r="E33" s="77" t="s">
        <v>46</v>
      </c>
      <c r="F33" s="47"/>
      <c r="G33" s="47"/>
      <c r="H33" s="47"/>
      <c r="I33" s="74"/>
      <c r="J33" s="92">
        <v>3.1</v>
      </c>
      <c r="K33" s="71"/>
      <c r="L33" s="92">
        <v>3</v>
      </c>
      <c r="M33" s="71"/>
      <c r="N33" s="92">
        <v>3</v>
      </c>
      <c r="O33" s="71"/>
      <c r="P33" s="92">
        <v>3</v>
      </c>
      <c r="Q33" s="47"/>
      <c r="R33" s="71"/>
      <c r="S33" s="92">
        <v>3</v>
      </c>
      <c r="T33" s="71"/>
      <c r="U33" s="92">
        <v>1.7</v>
      </c>
      <c r="V33" s="71"/>
      <c r="W33" s="92">
        <v>1.7</v>
      </c>
      <c r="X33" s="47"/>
      <c r="Y33" s="47"/>
      <c r="Z33" s="47"/>
      <c r="AA33" s="71"/>
      <c r="AB33" s="9">
        <v>1.7</v>
      </c>
      <c r="AC33" s="78">
        <v>1.7</v>
      </c>
      <c r="AD33" s="47"/>
      <c r="AE33" s="71"/>
      <c r="AF33" s="10">
        <v>1.7</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2233</v>
      </c>
      <c r="K35" s="71"/>
      <c r="L35" s="90" t="s">
        <v>2233</v>
      </c>
      <c r="M35" s="71"/>
      <c r="N35" s="90" t="s">
        <v>2233</v>
      </c>
      <c r="O35" s="71"/>
      <c r="P35" s="90" t="s">
        <v>2233</v>
      </c>
      <c r="Q35" s="47"/>
      <c r="R35" s="71"/>
      <c r="S35" s="90" t="s">
        <v>2233</v>
      </c>
      <c r="T35" s="71"/>
      <c r="U35" s="90" t="s">
        <v>2233</v>
      </c>
      <c r="V35" s="71"/>
      <c r="W35" s="90" t="s">
        <v>2233</v>
      </c>
      <c r="X35" s="47"/>
      <c r="Y35" s="47"/>
      <c r="Z35" s="47"/>
      <c r="AA35" s="71"/>
      <c r="AB35" s="5" t="s">
        <v>2233</v>
      </c>
      <c r="AC35" s="75" t="s">
        <v>2233</v>
      </c>
      <c r="AD35" s="47"/>
      <c r="AE35" s="71"/>
      <c r="AF35" s="6" t="s">
        <v>2233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fKcJ3YvDWh1O7lVf1GvQvpGssKEaYcfWkcqL7BRW9K49i9sVTJ6/MGJB3e7u/lC+73cSQmJxpVYYruZJKDQ5g==" saltValue="b7362JtcGFA2IcLqFpcTm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57F0A30-DF22-44FC-BCB1-ED60F915815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WINT - Winton (66/11kV)</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2234</v>
      </c>
      <c r="J3" s="49"/>
      <c r="K3" s="49"/>
      <c r="L3" s="49"/>
      <c r="M3" s="49"/>
      <c r="N3" s="49"/>
      <c r="O3" s="49"/>
      <c r="P3" s="49"/>
      <c r="Q3" s="49"/>
      <c r="R3" s="49"/>
      <c r="S3" s="49"/>
      <c r="V3" s="51" t="s">
        <v>922</v>
      </c>
      <c r="W3" s="49"/>
      <c r="Y3" s="52" t="s">
        <v>1417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2235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2236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2237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5.5</v>
      </c>
      <c r="K26" s="71"/>
      <c r="L26" s="89">
        <v>5.5</v>
      </c>
      <c r="M26" s="71"/>
      <c r="N26" s="89">
        <v>5.5</v>
      </c>
      <c r="O26" s="71"/>
      <c r="P26" s="89">
        <v>5.5</v>
      </c>
      <c r="Q26" s="47"/>
      <c r="R26" s="71"/>
      <c r="S26" s="89">
        <v>5.5</v>
      </c>
      <c r="T26" s="71"/>
      <c r="U26" s="89">
        <v>5.5</v>
      </c>
      <c r="V26" s="71"/>
      <c r="W26" s="89">
        <v>5.5</v>
      </c>
      <c r="X26" s="47"/>
      <c r="Y26" s="47"/>
      <c r="Z26" s="47"/>
      <c r="AA26" s="71"/>
      <c r="AB26" s="3">
        <v>5.5</v>
      </c>
      <c r="AC26" s="72">
        <v>5.5</v>
      </c>
      <c r="AD26" s="47"/>
      <c r="AE26" s="71"/>
      <c r="AF26" s="4">
        <v>5.5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0.4</v>
      </c>
      <c r="K28" s="71"/>
      <c r="L28" s="89">
        <v>0.4</v>
      </c>
      <c r="M28" s="71"/>
      <c r="N28" s="89">
        <v>0.4</v>
      </c>
      <c r="O28" s="71"/>
      <c r="P28" s="89">
        <v>0.4</v>
      </c>
      <c r="Q28" s="47"/>
      <c r="R28" s="71"/>
      <c r="S28" s="89">
        <v>0.4</v>
      </c>
      <c r="T28" s="71"/>
      <c r="U28" s="89">
        <v>0.3</v>
      </c>
      <c r="V28" s="71"/>
      <c r="W28" s="89">
        <v>0.3</v>
      </c>
      <c r="X28" s="47"/>
      <c r="Y28" s="47"/>
      <c r="Z28" s="47"/>
      <c r="AA28" s="71"/>
      <c r="AB28" s="3">
        <v>0.3</v>
      </c>
      <c r="AC28" s="72">
        <v>0.3</v>
      </c>
      <c r="AD28" s="47"/>
      <c r="AE28" s="71"/>
      <c r="AF28" s="4">
        <v>0.3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0.90800000000000003</v>
      </c>
      <c r="K31" s="71"/>
      <c r="L31" s="91">
        <v>0.90800000000000003</v>
      </c>
      <c r="M31" s="71"/>
      <c r="N31" s="91">
        <v>0.90800000000000003</v>
      </c>
      <c r="O31" s="71"/>
      <c r="P31" s="91">
        <v>0.90800000000000003</v>
      </c>
      <c r="Q31" s="47"/>
      <c r="R31" s="71"/>
      <c r="S31" s="91">
        <v>0.90800000000000003</v>
      </c>
      <c r="T31" s="71"/>
      <c r="U31" s="91">
        <v>0.88900000000000001</v>
      </c>
      <c r="V31" s="71"/>
      <c r="W31" s="91">
        <v>0.88900000000000001</v>
      </c>
      <c r="X31" s="47"/>
      <c r="Y31" s="47"/>
      <c r="Z31" s="47"/>
      <c r="AA31" s="71"/>
      <c r="AB31" s="7">
        <v>0.88900000000000001</v>
      </c>
      <c r="AC31" s="76">
        <v>0.88900000000000001</v>
      </c>
      <c r="AD31" s="47"/>
      <c r="AE31" s="71"/>
      <c r="AF31" s="8">
        <v>0.88900000000000001</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0.4</v>
      </c>
      <c r="K33" s="71"/>
      <c r="L33" s="92">
        <v>0.4</v>
      </c>
      <c r="M33" s="71"/>
      <c r="N33" s="92">
        <v>0.4</v>
      </c>
      <c r="O33" s="71"/>
      <c r="P33" s="92">
        <v>0.4</v>
      </c>
      <c r="Q33" s="47"/>
      <c r="R33" s="71"/>
      <c r="S33" s="92">
        <v>0.4</v>
      </c>
      <c r="T33" s="71"/>
      <c r="U33" s="92">
        <v>0.3</v>
      </c>
      <c r="V33" s="71"/>
      <c r="W33" s="92">
        <v>0.3</v>
      </c>
      <c r="X33" s="47"/>
      <c r="Y33" s="47"/>
      <c r="Z33" s="47"/>
      <c r="AA33" s="71"/>
      <c r="AB33" s="9">
        <v>0.3</v>
      </c>
      <c r="AC33" s="78">
        <v>0.3</v>
      </c>
      <c r="AD33" s="47"/>
      <c r="AE33" s="71"/>
      <c r="AF33" s="10">
        <v>0.3</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1094</v>
      </c>
      <c r="K35" s="71"/>
      <c r="L35" s="90" t="s">
        <v>1094</v>
      </c>
      <c r="M35" s="71"/>
      <c r="N35" s="90" t="s">
        <v>1094</v>
      </c>
      <c r="O35" s="71"/>
      <c r="P35" s="90" t="s">
        <v>1094</v>
      </c>
      <c r="Q35" s="47"/>
      <c r="R35" s="71"/>
      <c r="S35" s="90" t="s">
        <v>1094</v>
      </c>
      <c r="T35" s="71"/>
      <c r="U35" s="90" t="s">
        <v>1094</v>
      </c>
      <c r="V35" s="71"/>
      <c r="W35" s="90" t="s">
        <v>1094</v>
      </c>
      <c r="X35" s="47"/>
      <c r="Y35" s="47"/>
      <c r="Z35" s="47"/>
      <c r="AA35" s="71"/>
      <c r="AB35" s="5" t="s">
        <v>1094</v>
      </c>
      <c r="AC35" s="75" t="s">
        <v>1094</v>
      </c>
      <c r="AD35" s="47"/>
      <c r="AE35" s="71"/>
      <c r="AF35" s="6" t="s">
        <v>1094</v>
      </c>
    </row>
    <row r="36" spans="5:32" ht="13.15" customHeight="1" x14ac:dyDescent="0.25">
      <c r="E36" s="73" t="s">
        <v>58</v>
      </c>
      <c r="F36" s="47"/>
      <c r="G36" s="47"/>
      <c r="H36" s="47"/>
      <c r="I36" s="74"/>
      <c r="J36" s="89">
        <v>0.4</v>
      </c>
      <c r="K36" s="71"/>
      <c r="L36" s="89">
        <v>0.4</v>
      </c>
      <c r="M36" s="71"/>
      <c r="N36" s="89">
        <v>0.4</v>
      </c>
      <c r="O36" s="71"/>
      <c r="P36" s="89">
        <v>0.4</v>
      </c>
      <c r="Q36" s="47"/>
      <c r="R36" s="71"/>
      <c r="S36" s="89">
        <v>0.4</v>
      </c>
      <c r="T36" s="71"/>
      <c r="U36" s="89">
        <v>0.3</v>
      </c>
      <c r="V36" s="71"/>
      <c r="W36" s="89">
        <v>0.3</v>
      </c>
      <c r="X36" s="47"/>
      <c r="Y36" s="47"/>
      <c r="Z36" s="47"/>
      <c r="AA36" s="71"/>
      <c r="AB36" s="3">
        <v>0.3</v>
      </c>
      <c r="AC36" s="72">
        <v>0.3</v>
      </c>
      <c r="AD36" s="47"/>
      <c r="AE36" s="71"/>
      <c r="AF36" s="4">
        <v>0.3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JG4YRaqNzmoPjLmlw/Jx+/Pyv+9L6A8l67kMZ4xsPDGl505AIQldLC4Yrkb271EDYbMwV3ODFwvDLVd205Y0A==" saltValue="CS3c3GxNXeUVqaRB1sCYB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39DB2F3-F942-4117-9DB7-1573D66F681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WIRR - Wirralie (66/33kV)</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2238</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2239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1486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0.3</v>
      </c>
      <c r="K26" s="71"/>
      <c r="L26" s="89">
        <v>0.3</v>
      </c>
      <c r="M26" s="71"/>
      <c r="N26" s="89">
        <v>0.3</v>
      </c>
      <c r="O26" s="71"/>
      <c r="P26" s="89">
        <v>0.3</v>
      </c>
      <c r="Q26" s="47"/>
      <c r="R26" s="71"/>
      <c r="S26" s="89">
        <v>0.3</v>
      </c>
      <c r="T26" s="71"/>
      <c r="U26" s="89">
        <v>0.3</v>
      </c>
      <c r="V26" s="71"/>
      <c r="W26" s="89">
        <v>0.3</v>
      </c>
      <c r="X26" s="47"/>
      <c r="Y26" s="47"/>
      <c r="Z26" s="47"/>
      <c r="AA26" s="71"/>
      <c r="AB26" s="3">
        <v>0.3</v>
      </c>
      <c r="AC26" s="72">
        <v>0.3</v>
      </c>
      <c r="AD26" s="47"/>
      <c r="AE26" s="71"/>
      <c r="AF26" s="4">
        <v>0.3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0.1</v>
      </c>
      <c r="K28" s="71"/>
      <c r="L28" s="89">
        <v>0.1</v>
      </c>
      <c r="M28" s="71"/>
      <c r="N28" s="89">
        <v>0.1</v>
      </c>
      <c r="O28" s="71"/>
      <c r="P28" s="89">
        <v>0.1</v>
      </c>
      <c r="Q28" s="47"/>
      <c r="R28" s="71"/>
      <c r="S28" s="89">
        <v>0.1</v>
      </c>
      <c r="T28" s="71"/>
      <c r="U28" s="89">
        <v>0.1</v>
      </c>
      <c r="V28" s="71"/>
      <c r="W28" s="89">
        <v>0.1</v>
      </c>
      <c r="X28" s="47"/>
      <c r="Y28" s="47"/>
      <c r="Z28" s="47"/>
      <c r="AA28" s="71"/>
      <c r="AB28" s="3">
        <v>0.1</v>
      </c>
      <c r="AC28" s="72">
        <v>0.1</v>
      </c>
      <c r="AD28" s="47"/>
      <c r="AE28" s="71"/>
      <c r="AF28" s="4">
        <v>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v>
      </c>
      <c r="K31" s="71"/>
      <c r="L31" s="91">
        <v>0.85</v>
      </c>
      <c r="M31" s="71"/>
      <c r="N31" s="91">
        <v>0.85</v>
      </c>
      <c r="O31" s="71"/>
      <c r="P31" s="91">
        <v>0.85</v>
      </c>
      <c r="Q31" s="47"/>
      <c r="R31" s="71"/>
      <c r="S31" s="91">
        <v>0.85</v>
      </c>
      <c r="T31" s="71"/>
      <c r="U31" s="91">
        <v>0.85</v>
      </c>
      <c r="V31" s="71"/>
      <c r="W31" s="91">
        <v>0.85</v>
      </c>
      <c r="X31" s="47"/>
      <c r="Y31" s="47"/>
      <c r="Z31" s="47"/>
      <c r="AA31" s="71"/>
      <c r="AB31" s="7">
        <v>0.85</v>
      </c>
      <c r="AC31" s="76">
        <v>0.85</v>
      </c>
      <c r="AD31" s="47"/>
      <c r="AE31" s="71"/>
      <c r="AF31" s="8">
        <v>0.85</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0.1</v>
      </c>
      <c r="K33" s="71"/>
      <c r="L33" s="92">
        <v>0.1</v>
      </c>
      <c r="M33" s="71"/>
      <c r="N33" s="92">
        <v>0.1</v>
      </c>
      <c r="O33" s="71"/>
      <c r="P33" s="92">
        <v>0.1</v>
      </c>
      <c r="Q33" s="47"/>
      <c r="R33" s="71"/>
      <c r="S33" s="92">
        <v>0.1</v>
      </c>
      <c r="T33" s="71"/>
      <c r="U33" s="92">
        <v>0.1</v>
      </c>
      <c r="V33" s="71"/>
      <c r="W33" s="92">
        <v>0.1</v>
      </c>
      <c r="X33" s="47"/>
      <c r="Y33" s="47"/>
      <c r="Z33" s="47"/>
      <c r="AA33" s="71"/>
      <c r="AB33" s="9">
        <v>0.1</v>
      </c>
      <c r="AC33" s="78">
        <v>0.1</v>
      </c>
      <c r="AD33" s="47"/>
      <c r="AE33" s="71"/>
      <c r="AF33" s="10">
        <v>0.1</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2240</v>
      </c>
      <c r="K35" s="71"/>
      <c r="L35" s="90" t="s">
        <v>2240</v>
      </c>
      <c r="M35" s="71"/>
      <c r="N35" s="90" t="s">
        <v>2240</v>
      </c>
      <c r="O35" s="71"/>
      <c r="P35" s="90" t="s">
        <v>2240</v>
      </c>
      <c r="Q35" s="47"/>
      <c r="R35" s="71"/>
      <c r="S35" s="90" t="s">
        <v>2240</v>
      </c>
      <c r="T35" s="71"/>
      <c r="U35" s="90" t="s">
        <v>2240</v>
      </c>
      <c r="V35" s="71"/>
      <c r="W35" s="90" t="s">
        <v>2240</v>
      </c>
      <c r="X35" s="47"/>
      <c r="Y35" s="47"/>
      <c r="Z35" s="47"/>
      <c r="AA35" s="71"/>
      <c r="AB35" s="5" t="s">
        <v>2240</v>
      </c>
      <c r="AC35" s="75" t="s">
        <v>2240</v>
      </c>
      <c r="AD35" s="47"/>
      <c r="AE35" s="71"/>
      <c r="AF35" s="6" t="s">
        <v>2240</v>
      </c>
    </row>
    <row r="36" spans="5:32" ht="13.15" customHeight="1" x14ac:dyDescent="0.25">
      <c r="E36" s="73" t="s">
        <v>58</v>
      </c>
      <c r="F36" s="47"/>
      <c r="G36" s="47"/>
      <c r="H36" s="47"/>
      <c r="I36" s="74"/>
      <c r="J36" s="89">
        <v>0.1</v>
      </c>
      <c r="K36" s="71"/>
      <c r="L36" s="89">
        <v>0.1</v>
      </c>
      <c r="M36" s="71"/>
      <c r="N36" s="89">
        <v>0.1</v>
      </c>
      <c r="O36" s="71"/>
      <c r="P36" s="89">
        <v>0.1</v>
      </c>
      <c r="Q36" s="47"/>
      <c r="R36" s="71"/>
      <c r="S36" s="89">
        <v>0.1</v>
      </c>
      <c r="T36" s="71"/>
      <c r="U36" s="89">
        <v>0.1</v>
      </c>
      <c r="V36" s="71"/>
      <c r="W36" s="89">
        <v>0.1</v>
      </c>
      <c r="X36" s="47"/>
      <c r="Y36" s="47"/>
      <c r="Z36" s="47"/>
      <c r="AA36" s="71"/>
      <c r="AB36" s="3">
        <v>0.1</v>
      </c>
      <c r="AC36" s="72">
        <v>0.1</v>
      </c>
      <c r="AD36" s="47"/>
      <c r="AE36" s="71"/>
      <c r="AF36" s="4">
        <v>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0.1</v>
      </c>
      <c r="K40" s="71"/>
      <c r="L40" s="89">
        <v>0.1</v>
      </c>
      <c r="M40" s="71"/>
      <c r="N40" s="89">
        <v>0.1</v>
      </c>
      <c r="O40" s="71"/>
      <c r="P40" s="89">
        <v>0.1</v>
      </c>
      <c r="Q40" s="47"/>
      <c r="R40" s="71"/>
      <c r="S40" s="89">
        <v>0.1</v>
      </c>
      <c r="T40" s="71"/>
      <c r="U40" s="89">
        <v>0.1</v>
      </c>
      <c r="V40" s="71"/>
      <c r="W40" s="89">
        <v>0.1</v>
      </c>
      <c r="X40" s="47"/>
      <c r="Y40" s="47"/>
      <c r="Z40" s="47"/>
      <c r="AA40" s="71"/>
      <c r="AB40" s="3">
        <v>0.1</v>
      </c>
      <c r="AC40" s="72">
        <v>0.1</v>
      </c>
      <c r="AD40" s="47"/>
      <c r="AE40" s="71"/>
      <c r="AF40" s="4">
        <v>0.1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L268SNcJ/D3NsZOgzQd2ZTdy/XinqnZUNYtOuSftaww6KQF91bMr8VJ3XoM3p4t/VpbRGqjAhI8wXrzedX4maw==" saltValue="nn2kR5amlZcplkrMKsOA8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0AE7FEE-3270-44D1-B402-8F1A71180AE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WOOD - Woodhouse Station (66/11kV)</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dimension ref="A1:AJ51"/>
  <sheetViews>
    <sheetView showGridLines="0" topLeftCell="A25"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2241</v>
      </c>
      <c r="J3" s="49"/>
      <c r="K3" s="49"/>
      <c r="L3" s="49"/>
      <c r="M3" s="49"/>
      <c r="N3" s="49"/>
      <c r="O3" s="49"/>
      <c r="P3" s="49"/>
      <c r="Q3" s="49"/>
      <c r="R3" s="49"/>
      <c r="S3" s="49"/>
      <c r="V3" s="51" t="s">
        <v>922</v>
      </c>
      <c r="W3" s="49"/>
      <c r="Y3" s="52" t="s">
        <v>1181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1064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2242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2243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5.3</v>
      </c>
      <c r="K26" s="71"/>
      <c r="L26" s="89">
        <v>5.3</v>
      </c>
      <c r="M26" s="71"/>
      <c r="N26" s="89">
        <v>5.3</v>
      </c>
      <c r="O26" s="71"/>
      <c r="P26" s="89">
        <v>5.3</v>
      </c>
      <c r="Q26" s="47"/>
      <c r="R26" s="71"/>
      <c r="S26" s="89">
        <v>5.3</v>
      </c>
      <c r="T26" s="71"/>
      <c r="U26" s="89">
        <v>5.3</v>
      </c>
      <c r="V26" s="71"/>
      <c r="W26" s="89">
        <v>5.3</v>
      </c>
      <c r="X26" s="47"/>
      <c r="Y26" s="47"/>
      <c r="Z26" s="47"/>
      <c r="AA26" s="71"/>
      <c r="AB26" s="3">
        <v>5.3</v>
      </c>
      <c r="AC26" s="72">
        <v>5.3</v>
      </c>
      <c r="AD26" s="47"/>
      <c r="AE26" s="71"/>
      <c r="AF26" s="4">
        <v>5.3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2.9</v>
      </c>
      <c r="K28" s="71"/>
      <c r="L28" s="89">
        <v>3</v>
      </c>
      <c r="M28" s="71"/>
      <c r="N28" s="89">
        <v>3</v>
      </c>
      <c r="O28" s="71"/>
      <c r="P28" s="89">
        <v>3.1</v>
      </c>
      <c r="Q28" s="47"/>
      <c r="R28" s="71"/>
      <c r="S28" s="89">
        <v>3.2</v>
      </c>
      <c r="T28" s="71"/>
      <c r="U28" s="89">
        <v>2.2999999999999998</v>
      </c>
      <c r="V28" s="71"/>
      <c r="W28" s="89">
        <v>2.4</v>
      </c>
      <c r="X28" s="47"/>
      <c r="Y28" s="47"/>
      <c r="Z28" s="47"/>
      <c r="AA28" s="71"/>
      <c r="AB28" s="3">
        <v>2.4</v>
      </c>
      <c r="AC28" s="72">
        <v>2.4</v>
      </c>
      <c r="AD28" s="47"/>
      <c r="AE28" s="71"/>
      <c r="AF28" s="4">
        <v>2.5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0.98299999999999998</v>
      </c>
      <c r="K31" s="71"/>
      <c r="L31" s="91">
        <v>0.98299999999999998</v>
      </c>
      <c r="M31" s="71"/>
      <c r="N31" s="91">
        <v>0.98299999999999998</v>
      </c>
      <c r="O31" s="71"/>
      <c r="P31" s="91">
        <v>0.98299999999999998</v>
      </c>
      <c r="Q31" s="47"/>
      <c r="R31" s="71"/>
      <c r="S31" s="91">
        <v>0.98299999999999998</v>
      </c>
      <c r="T31" s="71"/>
      <c r="U31" s="91">
        <v>0.98799999999999999</v>
      </c>
      <c r="V31" s="71"/>
      <c r="W31" s="91">
        <v>0.98799999999999999</v>
      </c>
      <c r="X31" s="47"/>
      <c r="Y31" s="47"/>
      <c r="Z31" s="47"/>
      <c r="AA31" s="71"/>
      <c r="AB31" s="7">
        <v>0.98799999999999999</v>
      </c>
      <c r="AC31" s="76">
        <v>0.98799999999999999</v>
      </c>
      <c r="AD31" s="47"/>
      <c r="AE31" s="71"/>
      <c r="AF31" s="8">
        <v>0.98799999999999999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2.8</v>
      </c>
      <c r="K33" s="71"/>
      <c r="L33" s="92">
        <v>2.8</v>
      </c>
      <c r="M33" s="71"/>
      <c r="N33" s="92">
        <v>2.9</v>
      </c>
      <c r="O33" s="71"/>
      <c r="P33" s="92">
        <v>2.9</v>
      </c>
      <c r="Q33" s="47"/>
      <c r="R33" s="71"/>
      <c r="S33" s="92">
        <v>3</v>
      </c>
      <c r="T33" s="71"/>
      <c r="U33" s="92">
        <v>2.2000000000000002</v>
      </c>
      <c r="V33" s="71"/>
      <c r="W33" s="92">
        <v>2.2000000000000002</v>
      </c>
      <c r="X33" s="47"/>
      <c r="Y33" s="47"/>
      <c r="Z33" s="47"/>
      <c r="AA33" s="71"/>
      <c r="AB33" s="9">
        <v>2.2000000000000002</v>
      </c>
      <c r="AC33" s="78">
        <v>2.2999999999999998</v>
      </c>
      <c r="AD33" s="47"/>
      <c r="AE33" s="71"/>
      <c r="AF33" s="10">
        <v>2.2999999999999998</v>
      </c>
    </row>
    <row r="34" spans="5:32" ht="20.25" customHeight="1" x14ac:dyDescent="0.25">
      <c r="E34" s="73" t="s">
        <v>940</v>
      </c>
      <c r="F34" s="47"/>
      <c r="G34" s="47"/>
      <c r="H34" s="47"/>
      <c r="I34" s="74"/>
      <c r="J34" s="90">
        <v>0.1</v>
      </c>
      <c r="K34" s="71"/>
      <c r="L34" s="90">
        <v>0.1</v>
      </c>
      <c r="M34" s="71"/>
      <c r="N34" s="90">
        <v>0.1</v>
      </c>
      <c r="O34" s="71"/>
      <c r="P34" s="90">
        <v>0.1</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89">
        <v>2.8</v>
      </c>
      <c r="K36" s="71"/>
      <c r="L36" s="89">
        <v>2.8</v>
      </c>
      <c r="M36" s="71"/>
      <c r="N36" s="89">
        <v>2.9</v>
      </c>
      <c r="O36" s="71"/>
      <c r="P36" s="89">
        <v>2.9</v>
      </c>
      <c r="Q36" s="47"/>
      <c r="R36" s="71"/>
      <c r="S36" s="89">
        <v>3</v>
      </c>
      <c r="T36" s="71"/>
      <c r="U36" s="89">
        <v>2.2000000000000002</v>
      </c>
      <c r="V36" s="71"/>
      <c r="W36" s="89">
        <v>2.2000000000000002</v>
      </c>
      <c r="X36" s="47"/>
      <c r="Y36" s="47"/>
      <c r="Z36" s="47"/>
      <c r="AA36" s="71"/>
      <c r="AB36" s="3">
        <v>2.2000000000000002</v>
      </c>
      <c r="AC36" s="72">
        <v>2.2999999999999998</v>
      </c>
      <c r="AD36" s="47"/>
      <c r="AE36" s="71"/>
      <c r="AF36" s="4">
        <v>2.2999999999999998</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2.4</v>
      </c>
      <c r="K39" s="71"/>
      <c r="L39" s="89">
        <v>2.2000000000000002</v>
      </c>
      <c r="M39" s="71"/>
      <c r="N39" s="89">
        <v>2.4</v>
      </c>
      <c r="O39" s="71"/>
      <c r="P39" s="89">
        <v>2.4</v>
      </c>
      <c r="Q39" s="47"/>
      <c r="R39" s="71"/>
      <c r="S39" s="89">
        <v>2.4</v>
      </c>
      <c r="T39" s="71"/>
      <c r="U39" s="89">
        <v>2.4</v>
      </c>
      <c r="V39" s="71"/>
      <c r="W39" s="89">
        <v>2.4</v>
      </c>
      <c r="X39" s="47"/>
      <c r="Y39" s="47"/>
      <c r="Z39" s="47"/>
      <c r="AA39" s="71"/>
      <c r="AB39" s="3">
        <v>2.4</v>
      </c>
      <c r="AC39" s="72">
        <v>2.4</v>
      </c>
      <c r="AD39" s="47"/>
      <c r="AE39" s="71"/>
      <c r="AF39" s="4">
        <v>2.4</v>
      </c>
    </row>
    <row r="40" spans="5:32" x14ac:dyDescent="0.25">
      <c r="E40" s="73" t="s">
        <v>73</v>
      </c>
      <c r="F40" s="47"/>
      <c r="G40" s="47"/>
      <c r="H40" s="47"/>
      <c r="I40" s="74"/>
      <c r="J40" s="89">
        <v>0.6</v>
      </c>
      <c r="K40" s="71"/>
      <c r="L40" s="89">
        <v>0.6</v>
      </c>
      <c r="M40" s="71"/>
      <c r="N40" s="89">
        <v>0.6</v>
      </c>
      <c r="O40" s="71"/>
      <c r="P40" s="89">
        <v>0.6</v>
      </c>
      <c r="Q40" s="47"/>
      <c r="R40" s="71"/>
      <c r="S40" s="89">
        <v>0.6</v>
      </c>
      <c r="T40" s="71"/>
      <c r="U40" s="89">
        <v>0.6</v>
      </c>
      <c r="V40" s="71"/>
      <c r="W40" s="89">
        <v>0.6</v>
      </c>
      <c r="X40" s="47"/>
      <c r="Y40" s="47"/>
      <c r="Z40" s="47"/>
      <c r="AA40" s="71"/>
      <c r="AB40" s="3">
        <v>0.6</v>
      </c>
      <c r="AC40" s="72">
        <v>0.6</v>
      </c>
      <c r="AD40" s="47"/>
      <c r="AE40" s="71"/>
      <c r="AF40" s="4">
        <v>0.6</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89"/>
      <c r="O43" s="71"/>
      <c r="P43" s="89"/>
      <c r="Q43" s="47"/>
      <c r="R43" s="71"/>
      <c r="S43" s="89"/>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89"/>
      <c r="O44" s="71"/>
      <c r="P44" s="89"/>
      <c r="Q44" s="47"/>
      <c r="R44" s="71"/>
      <c r="S44" s="89"/>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95"/>
      <c r="P46" s="93" t="s">
        <v>944</v>
      </c>
      <c r="Q46" s="98"/>
      <c r="R46" s="95"/>
      <c r="S46" s="93" t="s">
        <v>944</v>
      </c>
      <c r="T46" s="95"/>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ngYpmz/F5KR7chpHgcNlV2wIovgAyD7Ag8nbWJvYH54HXaMv2DOxIHwr+bPfq/W347BcsOJOYmB0pg4VbXmK/A==" saltValue="qOspFU36aM8vcvI1BkiC0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232C270-4C75-4256-B45E-E148EB50C76A}"/>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WOOG - Woodgate (66/11kV)</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2244</v>
      </c>
      <c r="J3" s="49"/>
      <c r="K3" s="49"/>
      <c r="L3" s="49"/>
      <c r="M3" s="49"/>
      <c r="N3" s="49"/>
      <c r="O3" s="49"/>
      <c r="P3" s="49"/>
      <c r="Q3" s="49"/>
      <c r="R3" s="49"/>
      <c r="S3" s="49"/>
      <c r="V3" s="51" t="s">
        <v>922</v>
      </c>
      <c r="W3" s="49"/>
      <c r="Y3" s="52" t="s">
        <v>1572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1749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2245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2246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17.7</v>
      </c>
      <c r="K26" s="71"/>
      <c r="L26" s="89">
        <v>17.7</v>
      </c>
      <c r="M26" s="71"/>
      <c r="N26" s="89">
        <v>17.7</v>
      </c>
      <c r="O26" s="71"/>
      <c r="P26" s="89">
        <v>17.7</v>
      </c>
      <c r="Q26" s="47"/>
      <c r="R26" s="71"/>
      <c r="S26" s="89">
        <v>17.7</v>
      </c>
      <c r="T26" s="71"/>
      <c r="U26" s="89">
        <v>18.7</v>
      </c>
      <c r="V26" s="71"/>
      <c r="W26" s="89">
        <v>18.7</v>
      </c>
      <c r="X26" s="47"/>
      <c r="Y26" s="47"/>
      <c r="Z26" s="47"/>
      <c r="AA26" s="71"/>
      <c r="AB26" s="3">
        <v>18.7</v>
      </c>
      <c r="AC26" s="72">
        <v>18.7</v>
      </c>
      <c r="AD26" s="47"/>
      <c r="AE26" s="71"/>
      <c r="AF26" s="4">
        <v>18.7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4.9000000000000004</v>
      </c>
      <c r="K28" s="71"/>
      <c r="L28" s="89">
        <v>4.9000000000000004</v>
      </c>
      <c r="M28" s="71"/>
      <c r="N28" s="89">
        <v>5</v>
      </c>
      <c r="O28" s="71"/>
      <c r="P28" s="89">
        <v>5.0999999999999996</v>
      </c>
      <c r="Q28" s="47"/>
      <c r="R28" s="71"/>
      <c r="S28" s="89">
        <v>5.0999999999999996</v>
      </c>
      <c r="T28" s="71"/>
      <c r="U28" s="89">
        <v>3.5</v>
      </c>
      <c r="V28" s="71"/>
      <c r="W28" s="89">
        <v>3.5</v>
      </c>
      <c r="X28" s="47"/>
      <c r="Y28" s="47"/>
      <c r="Z28" s="47"/>
      <c r="AA28" s="71"/>
      <c r="AB28" s="3">
        <v>3.5</v>
      </c>
      <c r="AC28" s="72">
        <v>3.6</v>
      </c>
      <c r="AD28" s="47"/>
      <c r="AE28" s="71"/>
      <c r="AF28" s="4">
        <v>3.6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0.96499999999999997</v>
      </c>
      <c r="K31" s="71"/>
      <c r="L31" s="91">
        <v>0.96499999999999997</v>
      </c>
      <c r="M31" s="71"/>
      <c r="N31" s="91">
        <v>0.96499999999999997</v>
      </c>
      <c r="O31" s="71"/>
      <c r="P31" s="91">
        <v>0.96499999999999997</v>
      </c>
      <c r="Q31" s="47"/>
      <c r="R31" s="71"/>
      <c r="S31" s="91">
        <v>0.96499999999999997</v>
      </c>
      <c r="T31" s="71"/>
      <c r="U31" s="91">
        <v>0.98199999999999998</v>
      </c>
      <c r="V31" s="71"/>
      <c r="W31" s="91">
        <v>0.98199999999999998</v>
      </c>
      <c r="X31" s="47"/>
      <c r="Y31" s="47"/>
      <c r="Z31" s="47"/>
      <c r="AA31" s="71"/>
      <c r="AB31" s="7">
        <v>0.98199999999999998</v>
      </c>
      <c r="AC31" s="76">
        <v>0.98199999999999998</v>
      </c>
      <c r="AD31" s="47"/>
      <c r="AE31" s="71"/>
      <c r="AF31" s="8">
        <v>0.98199999999999998</v>
      </c>
    </row>
    <row r="32" spans="4:32" ht="13.15" customHeight="1" x14ac:dyDescent="0.25">
      <c r="E32" s="73" t="s">
        <v>42</v>
      </c>
      <c r="F32" s="47"/>
      <c r="G32" s="47"/>
      <c r="H32" s="47"/>
      <c r="I32" s="74"/>
      <c r="J32" s="89">
        <v>9.3000000000000007</v>
      </c>
      <c r="K32" s="71"/>
      <c r="L32" s="89">
        <v>9.3000000000000007</v>
      </c>
      <c r="M32" s="71"/>
      <c r="N32" s="89">
        <v>9.3000000000000007</v>
      </c>
      <c r="O32" s="71"/>
      <c r="P32" s="89">
        <v>9.3000000000000007</v>
      </c>
      <c r="Q32" s="47"/>
      <c r="R32" s="71"/>
      <c r="S32" s="89">
        <v>9.3000000000000007</v>
      </c>
      <c r="T32" s="71"/>
      <c r="U32" s="89">
        <v>9.3000000000000007</v>
      </c>
      <c r="V32" s="71"/>
      <c r="W32" s="89">
        <v>9.3000000000000007</v>
      </c>
      <c r="X32" s="47"/>
      <c r="Y32" s="47"/>
      <c r="Z32" s="47"/>
      <c r="AA32" s="71"/>
      <c r="AB32" s="3">
        <v>9.3000000000000007</v>
      </c>
      <c r="AC32" s="72">
        <v>9.3000000000000007</v>
      </c>
      <c r="AD32" s="47"/>
      <c r="AE32" s="71"/>
      <c r="AF32" s="4">
        <v>9.3000000000000007</v>
      </c>
    </row>
    <row r="33" spans="5:32" ht="13.15" customHeight="1" x14ac:dyDescent="0.25">
      <c r="E33" s="77" t="s">
        <v>46</v>
      </c>
      <c r="F33" s="47"/>
      <c r="G33" s="47"/>
      <c r="H33" s="47"/>
      <c r="I33" s="74"/>
      <c r="J33" s="92">
        <v>4.5999999999999996</v>
      </c>
      <c r="K33" s="71"/>
      <c r="L33" s="92">
        <v>4.5999999999999996</v>
      </c>
      <c r="M33" s="71"/>
      <c r="N33" s="92">
        <v>4.7</v>
      </c>
      <c r="O33" s="71"/>
      <c r="P33" s="92">
        <v>4.7</v>
      </c>
      <c r="Q33" s="47"/>
      <c r="R33" s="71"/>
      <c r="S33" s="92">
        <v>4.7</v>
      </c>
      <c r="T33" s="71"/>
      <c r="U33" s="92">
        <v>3.4</v>
      </c>
      <c r="V33" s="71"/>
      <c r="W33" s="92">
        <v>3.4</v>
      </c>
      <c r="X33" s="47"/>
      <c r="Y33" s="47"/>
      <c r="Z33" s="47"/>
      <c r="AA33" s="71"/>
      <c r="AB33" s="9">
        <v>3.4</v>
      </c>
      <c r="AC33" s="78">
        <v>3.4</v>
      </c>
      <c r="AD33" s="47"/>
      <c r="AE33" s="71"/>
      <c r="AF33" s="10">
        <v>3.4</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GXlzl9UfP1ST4WE2fIooGMW1mdwQeqhr2lWqxewOgCMb8F08afOL8FxKbatlefIhuqkNCxmuZVLwZFPVBU7RQg==" saltValue="qNQyzz+8JDiUNX3p5V3G0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52975F2-3F67-47B6-AA6D-1C7DD64B74C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WOOL - Woolooga (66/11kV)</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2247</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1234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2248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2249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8.6</v>
      </c>
      <c r="K26" s="71"/>
      <c r="L26" s="89">
        <v>8.6</v>
      </c>
      <c r="M26" s="71"/>
      <c r="N26" s="89">
        <v>8.6</v>
      </c>
      <c r="O26" s="71"/>
      <c r="P26" s="89">
        <v>8.6</v>
      </c>
      <c r="Q26" s="47"/>
      <c r="R26" s="71"/>
      <c r="S26" s="89">
        <v>8.6</v>
      </c>
      <c r="T26" s="71"/>
      <c r="U26" s="89">
        <v>9.4</v>
      </c>
      <c r="V26" s="71"/>
      <c r="W26" s="89">
        <v>9.4</v>
      </c>
      <c r="X26" s="47"/>
      <c r="Y26" s="47"/>
      <c r="Z26" s="47"/>
      <c r="AA26" s="71"/>
      <c r="AB26" s="3">
        <v>9.4</v>
      </c>
      <c r="AC26" s="72">
        <v>9.4</v>
      </c>
      <c r="AD26" s="47"/>
      <c r="AE26" s="71"/>
      <c r="AF26" s="4">
        <v>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1.4</v>
      </c>
      <c r="K28" s="71"/>
      <c r="L28" s="89">
        <v>1.4</v>
      </c>
      <c r="M28" s="71"/>
      <c r="N28" s="89">
        <v>1.5</v>
      </c>
      <c r="O28" s="71"/>
      <c r="P28" s="89">
        <v>1.5</v>
      </c>
      <c r="Q28" s="47"/>
      <c r="R28" s="71"/>
      <c r="S28" s="89">
        <v>1.6</v>
      </c>
      <c r="T28" s="71"/>
      <c r="U28" s="89">
        <v>1.1000000000000001</v>
      </c>
      <c r="V28" s="71"/>
      <c r="W28" s="89">
        <v>1.1000000000000001</v>
      </c>
      <c r="X28" s="47"/>
      <c r="Y28" s="47"/>
      <c r="Z28" s="47"/>
      <c r="AA28" s="71"/>
      <c r="AB28" s="3">
        <v>1.1000000000000001</v>
      </c>
      <c r="AC28" s="72">
        <v>1.2</v>
      </c>
      <c r="AD28" s="47"/>
      <c r="AE28" s="71"/>
      <c r="AF28" s="4">
        <v>1.2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0.97799999999999998</v>
      </c>
      <c r="K31" s="71"/>
      <c r="L31" s="91">
        <v>0.97799999999999998</v>
      </c>
      <c r="M31" s="71"/>
      <c r="N31" s="91">
        <v>0.97799999999999998</v>
      </c>
      <c r="O31" s="71"/>
      <c r="P31" s="91">
        <v>0.97799999999999998</v>
      </c>
      <c r="Q31" s="47"/>
      <c r="R31" s="71"/>
      <c r="S31" s="91">
        <v>0.97799999999999998</v>
      </c>
      <c r="T31" s="71"/>
      <c r="U31" s="91">
        <v>0.93799999999999994</v>
      </c>
      <c r="V31" s="71"/>
      <c r="W31" s="91">
        <v>0.93799999999999994</v>
      </c>
      <c r="X31" s="47"/>
      <c r="Y31" s="47"/>
      <c r="Z31" s="47"/>
      <c r="AA31" s="71"/>
      <c r="AB31" s="7">
        <v>0.93799999999999994</v>
      </c>
      <c r="AC31" s="76">
        <v>0.93799999999999994</v>
      </c>
      <c r="AD31" s="47"/>
      <c r="AE31" s="71"/>
      <c r="AF31" s="8">
        <v>0.93799999999999994</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1.3</v>
      </c>
      <c r="K33" s="71"/>
      <c r="L33" s="92">
        <v>1.3</v>
      </c>
      <c r="M33" s="71"/>
      <c r="N33" s="92">
        <v>1.4</v>
      </c>
      <c r="O33" s="71"/>
      <c r="P33" s="92">
        <v>1.4</v>
      </c>
      <c r="Q33" s="47"/>
      <c r="R33" s="71"/>
      <c r="S33" s="92">
        <v>1.5</v>
      </c>
      <c r="T33" s="71"/>
      <c r="U33" s="92">
        <v>1</v>
      </c>
      <c r="V33" s="71"/>
      <c r="W33" s="92">
        <v>1</v>
      </c>
      <c r="X33" s="47"/>
      <c r="Y33" s="47"/>
      <c r="Z33" s="47"/>
      <c r="AA33" s="71"/>
      <c r="AB33" s="9">
        <v>1</v>
      </c>
      <c r="AC33" s="78">
        <v>1.1000000000000001</v>
      </c>
      <c r="AD33" s="47"/>
      <c r="AE33" s="71"/>
      <c r="AF33" s="10">
        <v>1.1000000000000001</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89">
        <v>1.3</v>
      </c>
      <c r="K36" s="71"/>
      <c r="L36" s="89">
        <v>1.3</v>
      </c>
      <c r="M36" s="71"/>
      <c r="N36" s="89">
        <v>1.4</v>
      </c>
      <c r="O36" s="71"/>
      <c r="P36" s="89">
        <v>1.4</v>
      </c>
      <c r="Q36" s="47"/>
      <c r="R36" s="71"/>
      <c r="S36" s="89">
        <v>1.5</v>
      </c>
      <c r="T36" s="71"/>
      <c r="U36" s="89">
        <v>1</v>
      </c>
      <c r="V36" s="71"/>
      <c r="W36" s="89">
        <v>1</v>
      </c>
      <c r="X36" s="47"/>
      <c r="Y36" s="47"/>
      <c r="Z36" s="47"/>
      <c r="AA36" s="71"/>
      <c r="AB36" s="3">
        <v>1</v>
      </c>
      <c r="AC36" s="72">
        <v>1.1000000000000001</v>
      </c>
      <c r="AD36" s="47"/>
      <c r="AE36" s="71"/>
      <c r="AF36" s="4">
        <v>1.1000000000000001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1.8</v>
      </c>
      <c r="K40" s="71"/>
      <c r="L40" s="89">
        <v>1.8</v>
      </c>
      <c r="M40" s="71"/>
      <c r="N40" s="89">
        <v>1.8</v>
      </c>
      <c r="O40" s="71"/>
      <c r="P40" s="89">
        <v>1.8</v>
      </c>
      <c r="Q40" s="47"/>
      <c r="R40" s="71"/>
      <c r="S40" s="89">
        <v>1.8</v>
      </c>
      <c r="T40" s="71"/>
      <c r="U40" s="89">
        <v>1.8</v>
      </c>
      <c r="V40" s="71"/>
      <c r="W40" s="89">
        <v>1.8</v>
      </c>
      <c r="X40" s="47"/>
      <c r="Y40" s="47"/>
      <c r="Z40" s="47"/>
      <c r="AA40" s="71"/>
      <c r="AB40" s="3">
        <v>1.8</v>
      </c>
      <c r="AC40" s="72">
        <v>1.8</v>
      </c>
      <c r="AD40" s="47"/>
      <c r="AE40" s="71"/>
      <c r="AF40" s="4">
        <v>1.8</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a2Pkfv+h5GwC8PnMqP3STkFaf51+2MlaPTiVVSHCzmMoW4yuYRQg9yNdwVtFmPi/L83YvUuRzoThrrN8uRM2eg==" saltValue="mtuURa0ntpX+cYBbcGoL1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BD675D0-C831-440F-8C5C-452AE385B2E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WOSO - Woodstock South (66/11kV)</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2250</v>
      </c>
      <c r="J3" s="49"/>
      <c r="K3" s="49"/>
      <c r="L3" s="49"/>
      <c r="M3" s="49"/>
      <c r="N3" s="49"/>
      <c r="O3" s="49"/>
      <c r="P3" s="49"/>
      <c r="Q3" s="49"/>
      <c r="R3" s="49"/>
      <c r="S3" s="49"/>
      <c r="V3" s="51" t="s">
        <v>922</v>
      </c>
      <c r="W3" s="49"/>
      <c r="Y3" s="52" t="s">
        <v>1041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2251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2252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2253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16.100000000000001</v>
      </c>
      <c r="K26" s="71"/>
      <c r="L26" s="89">
        <v>16.100000000000001</v>
      </c>
      <c r="M26" s="71"/>
      <c r="N26" s="89">
        <v>16.100000000000001</v>
      </c>
      <c r="O26" s="71"/>
      <c r="P26" s="89">
        <v>16.100000000000001</v>
      </c>
      <c r="Q26" s="47"/>
      <c r="R26" s="71"/>
      <c r="S26" s="89">
        <v>16.100000000000001</v>
      </c>
      <c r="T26" s="71"/>
      <c r="U26" s="89">
        <v>18</v>
      </c>
      <c r="V26" s="71"/>
      <c r="W26" s="89">
        <v>18</v>
      </c>
      <c r="X26" s="47"/>
      <c r="Y26" s="47"/>
      <c r="Z26" s="47"/>
      <c r="AA26" s="71"/>
      <c r="AB26" s="3">
        <v>18</v>
      </c>
      <c r="AC26" s="72">
        <v>18</v>
      </c>
      <c r="AD26" s="47"/>
      <c r="AE26" s="71"/>
      <c r="AF26" s="4">
        <v>18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v>
      </c>
      <c r="K28" s="71"/>
      <c r="L28" s="89">
        <v>6</v>
      </c>
      <c r="M28" s="71"/>
      <c r="N28" s="89">
        <v>6</v>
      </c>
      <c r="O28" s="71"/>
      <c r="P28" s="89">
        <v>6</v>
      </c>
      <c r="Q28" s="47"/>
      <c r="R28" s="71"/>
      <c r="S28" s="89">
        <v>6.1</v>
      </c>
      <c r="T28" s="71"/>
      <c r="U28" s="89">
        <v>4.9000000000000004</v>
      </c>
      <c r="V28" s="71"/>
      <c r="W28" s="89">
        <v>4.9000000000000004</v>
      </c>
      <c r="X28" s="47"/>
      <c r="Y28" s="47"/>
      <c r="Z28" s="47"/>
      <c r="AA28" s="71"/>
      <c r="AB28" s="3">
        <v>4.9000000000000004</v>
      </c>
      <c r="AC28" s="72">
        <v>5</v>
      </c>
      <c r="AD28" s="47"/>
      <c r="AE28" s="71"/>
      <c r="AF28" s="4">
        <v>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0.97399999999999998</v>
      </c>
      <c r="K31" s="71"/>
      <c r="L31" s="91">
        <v>0.97399999999999998</v>
      </c>
      <c r="M31" s="71"/>
      <c r="N31" s="91">
        <v>0.97399999999999998</v>
      </c>
      <c r="O31" s="71"/>
      <c r="P31" s="91">
        <v>0.97399999999999998</v>
      </c>
      <c r="Q31" s="47"/>
      <c r="R31" s="71"/>
      <c r="S31" s="91">
        <v>0.97399999999999998</v>
      </c>
      <c r="T31" s="71"/>
      <c r="U31" s="91">
        <v>0.997</v>
      </c>
      <c r="V31" s="71"/>
      <c r="W31" s="91">
        <v>0.997</v>
      </c>
      <c r="X31" s="47"/>
      <c r="Y31" s="47"/>
      <c r="Z31" s="47"/>
      <c r="AA31" s="71"/>
      <c r="AB31" s="7">
        <v>0.997</v>
      </c>
      <c r="AC31" s="76">
        <v>0.997</v>
      </c>
      <c r="AD31" s="47"/>
      <c r="AE31" s="71"/>
      <c r="AF31" s="8">
        <v>0.997</v>
      </c>
    </row>
    <row r="32" spans="4:32" ht="13.15" customHeight="1" x14ac:dyDescent="0.25">
      <c r="E32" s="73" t="s">
        <v>42</v>
      </c>
      <c r="F32" s="47"/>
      <c r="G32" s="47"/>
      <c r="H32" s="47"/>
      <c r="I32" s="74"/>
      <c r="J32" s="89">
        <v>9</v>
      </c>
      <c r="K32" s="71"/>
      <c r="L32" s="89">
        <v>9</v>
      </c>
      <c r="M32" s="71"/>
      <c r="N32" s="89">
        <v>9</v>
      </c>
      <c r="O32" s="71"/>
      <c r="P32" s="89">
        <v>9</v>
      </c>
      <c r="Q32" s="47"/>
      <c r="R32" s="71"/>
      <c r="S32" s="89">
        <v>9</v>
      </c>
      <c r="T32" s="71"/>
      <c r="U32" s="89">
        <v>9.4</v>
      </c>
      <c r="V32" s="71"/>
      <c r="W32" s="89">
        <v>9.4</v>
      </c>
      <c r="X32" s="47"/>
      <c r="Y32" s="47"/>
      <c r="Z32" s="47"/>
      <c r="AA32" s="71"/>
      <c r="AB32" s="3">
        <v>9.4</v>
      </c>
      <c r="AC32" s="72">
        <v>9.4</v>
      </c>
      <c r="AD32" s="47"/>
      <c r="AE32" s="71"/>
      <c r="AF32" s="4">
        <v>9.4</v>
      </c>
    </row>
    <row r="33" spans="5:32" ht="13.15" customHeight="1" x14ac:dyDescent="0.25">
      <c r="E33" s="77" t="s">
        <v>46</v>
      </c>
      <c r="F33" s="47"/>
      <c r="G33" s="47"/>
      <c r="H33" s="47"/>
      <c r="I33" s="74"/>
      <c r="J33" s="92">
        <v>5.6</v>
      </c>
      <c r="K33" s="71"/>
      <c r="L33" s="92">
        <v>5.6</v>
      </c>
      <c r="M33" s="71"/>
      <c r="N33" s="92">
        <v>5.6</v>
      </c>
      <c r="O33" s="71"/>
      <c r="P33" s="92">
        <v>5.6</v>
      </c>
      <c r="Q33" s="47"/>
      <c r="R33" s="71"/>
      <c r="S33" s="92">
        <v>5.7</v>
      </c>
      <c r="T33" s="71"/>
      <c r="U33" s="92">
        <v>4.5999999999999996</v>
      </c>
      <c r="V33" s="71"/>
      <c r="W33" s="92">
        <v>4.5999999999999996</v>
      </c>
      <c r="X33" s="47"/>
      <c r="Y33" s="47"/>
      <c r="Z33" s="47"/>
      <c r="AA33" s="71"/>
      <c r="AB33" s="9">
        <v>4.5999999999999996</v>
      </c>
      <c r="AC33" s="78">
        <v>4.7</v>
      </c>
      <c r="AD33" s="47"/>
      <c r="AE33" s="71"/>
      <c r="AF33" s="10">
        <v>4.7</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2254</v>
      </c>
      <c r="K35" s="71"/>
      <c r="L35" s="90" t="s">
        <v>2254</v>
      </c>
      <c r="M35" s="71"/>
      <c r="N35" s="90" t="s">
        <v>2254</v>
      </c>
      <c r="O35" s="71"/>
      <c r="P35" s="90" t="s">
        <v>2254</v>
      </c>
      <c r="Q35" s="47"/>
      <c r="R35" s="71"/>
      <c r="S35" s="90" t="s">
        <v>2254</v>
      </c>
      <c r="T35" s="71"/>
      <c r="U35" s="90" t="s">
        <v>2254</v>
      </c>
      <c r="V35" s="71"/>
      <c r="W35" s="90" t="s">
        <v>2254</v>
      </c>
      <c r="X35" s="47"/>
      <c r="Y35" s="47"/>
      <c r="Z35" s="47"/>
      <c r="AA35" s="71"/>
      <c r="AB35" s="5" t="s">
        <v>2254</v>
      </c>
      <c r="AC35" s="75" t="s">
        <v>2254</v>
      </c>
      <c r="AD35" s="47"/>
      <c r="AE35" s="71"/>
      <c r="AF35" s="6" t="s">
        <v>2254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SoOMpsTX1CObg0/Ih6UnYhwRsWTjUEUKCQsruA7E3HZyG3fMVItRgPNACdp+C7ya8N+rCjvSt1aRPkAXNvphZw==" saltValue="sEzI7K0KKPXmV73SFaX0J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7A46925-5F5A-45C1-85EB-7153103DCFF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WOWA - Wowan (66/22kV)</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4E68F-8988-4360-9EAE-81A2DE1C743A}">
  <sheetPr codeName="Sheet309"/>
  <dimension ref="A1:AF305"/>
  <sheetViews>
    <sheetView tabSelected="1" zoomScale="85" zoomScaleNormal="85" workbookViewId="0">
      <pane xSplit="4" ySplit="5" topLeftCell="E6" activePane="bottomRight" state="frozen"/>
      <selection pane="topRight" activeCell="E1" sqref="E1"/>
      <selection pane="bottomLeft" activeCell="A6" sqref="A6"/>
      <selection pane="bottomRight" activeCell="B5" sqref="B5:C5"/>
    </sheetView>
  </sheetViews>
  <sheetFormatPr defaultColWidth="0" defaultRowHeight="15" zeroHeight="1" x14ac:dyDescent="0.25"/>
  <cols>
    <col min="1" max="1" width="9.140625" style="29" customWidth="1"/>
    <col min="2" max="2" width="32.140625" style="29" bestFit="1" customWidth="1"/>
    <col min="3" max="3" width="15.42578125" style="29" bestFit="1" customWidth="1"/>
    <col min="4" max="4" width="1.28515625" style="20" customWidth="1"/>
    <col min="5" max="13" width="9.140625" style="20" customWidth="1"/>
    <col min="14" max="14" width="9.5703125" style="20" bestFit="1" customWidth="1"/>
    <col min="15" max="15" width="1.28515625" style="20" customWidth="1"/>
    <col min="16" max="16" width="18.42578125" style="20" hidden="1" customWidth="1"/>
    <col min="17" max="21" width="0" style="20" hidden="1" customWidth="1"/>
    <col min="22" max="22" width="1.85546875" style="20" hidden="1" customWidth="1"/>
    <col min="23" max="23" width="0" style="20" hidden="1" customWidth="1"/>
    <col min="24" max="25" width="3.140625" style="20" hidden="1" customWidth="1"/>
    <col min="26" max="28" width="0" hidden="1" customWidth="1"/>
    <col min="29" max="32" width="9.140625" style="29" customWidth="1"/>
    <col min="33" max="16384" width="9.140625" hidden="1"/>
  </cols>
  <sheetData>
    <row r="1" spans="2:32" x14ac:dyDescent="0.25"/>
    <row r="2" spans="2:32" x14ac:dyDescent="0.25">
      <c r="E2" s="37" t="s">
        <v>0</v>
      </c>
      <c r="F2" s="37"/>
      <c r="G2" s="37"/>
      <c r="H2" s="37"/>
      <c r="I2" s="37"/>
      <c r="J2" s="37"/>
      <c r="K2" s="37"/>
      <c r="L2" s="37"/>
      <c r="M2" s="37"/>
      <c r="N2" s="37"/>
      <c r="X2"/>
      <c r="Y2"/>
      <c r="AC2" s="45" t="s">
        <v>1</v>
      </c>
      <c r="AD2" s="45"/>
      <c r="AE2" s="45"/>
      <c r="AF2" s="45"/>
    </row>
    <row r="3" spans="2:32" x14ac:dyDescent="0.25">
      <c r="E3" s="38"/>
      <c r="F3" s="38"/>
      <c r="G3" s="38"/>
      <c r="H3" s="38"/>
      <c r="I3" s="38"/>
      <c r="J3" s="38"/>
      <c r="K3" s="38"/>
      <c r="L3" s="38"/>
      <c r="M3" s="38"/>
      <c r="N3" s="38"/>
      <c r="X3"/>
      <c r="Y3"/>
      <c r="AC3" s="45"/>
      <c r="AD3" s="45"/>
      <c r="AE3" s="45"/>
      <c r="AF3" s="45"/>
    </row>
    <row r="4" spans="2:32" x14ac:dyDescent="0.25">
      <c r="E4" s="39" t="s">
        <v>2</v>
      </c>
      <c r="F4" s="40"/>
      <c r="G4" s="40"/>
      <c r="H4" s="40"/>
      <c r="I4" s="41"/>
      <c r="J4" s="42" t="s">
        <v>3</v>
      </c>
      <c r="K4" s="43"/>
      <c r="L4" s="43"/>
      <c r="M4" s="43"/>
      <c r="N4" s="44"/>
    </row>
    <row r="5" spans="2:32" ht="25.5" x14ac:dyDescent="0.25">
      <c r="B5" s="113" t="s">
        <v>2271</v>
      </c>
      <c r="C5" s="114" t="s">
        <v>2272</v>
      </c>
      <c r="E5" s="21" t="s">
        <v>4</v>
      </c>
      <c r="F5" s="21" t="s">
        <v>5</v>
      </c>
      <c r="G5" s="21" t="s">
        <v>6</v>
      </c>
      <c r="H5" s="21" t="s">
        <v>7</v>
      </c>
      <c r="I5" s="21" t="s">
        <v>8</v>
      </c>
      <c r="J5" s="21">
        <v>2021</v>
      </c>
      <c r="K5" s="21">
        <v>2022</v>
      </c>
      <c r="L5" s="21">
        <v>2023</v>
      </c>
      <c r="M5" s="21">
        <v>2024</v>
      </c>
      <c r="N5" s="21">
        <v>2025</v>
      </c>
      <c r="P5" s="22" t="s">
        <v>9</v>
      </c>
      <c r="Q5" s="22" t="s">
        <v>10</v>
      </c>
      <c r="R5" s="22" t="s">
        <v>11</v>
      </c>
      <c r="S5" s="22" t="s">
        <v>12</v>
      </c>
      <c r="T5" s="22" t="str">
        <f>"Summer "&amp;$E$2&amp;" Range Results"</f>
        <v>Summer NCC Rating (MVA) Range Results</v>
      </c>
      <c r="U5" s="22" t="str">
        <f>"Winter "&amp;$E$2&amp;" Range Results"</f>
        <v>Winter NCC Rating (MVA) Range Results</v>
      </c>
      <c r="V5" s="22"/>
      <c r="W5" s="22" t="s">
        <v>13</v>
      </c>
      <c r="Z5" s="26" t="s">
        <v>9</v>
      </c>
      <c r="AA5" s="26" t="s">
        <v>10</v>
      </c>
      <c r="AB5" s="26" t="s">
        <v>14</v>
      </c>
    </row>
    <row r="6" spans="2:32" x14ac:dyDescent="0.25">
      <c r="B6" s="35" t="s">
        <v>15</v>
      </c>
      <c r="C6" s="29" t="s">
        <v>16</v>
      </c>
      <c r="E6" s="23">
        <f t="shared" ref="E6:I21" ca="1" si="0">IF(AND($R6&lt;&gt;"", $T6&lt;&gt;"", $E$2&lt;&gt;"", $E$2&lt;&gt;"-"), IF(INDEX(INDIRECT($T6), MATCH(E$5, INDIRECT($R6), 0))&lt;&gt;"", IF(ISNUMBER(INDEX(INDIRECT($T6), MATCH(E$5, INDIRECT($R6), 0))), ROUND(INDEX(INDIRECT($T6), MATCH(E$5, INDIRECT($R6), 0)), 1), IF($E$2="Meets Security Standard", PROPER(INDEX(INDIRECT($T6), MATCH(E$5, INDIRECT($R6), 0))), INDEX(INDIRECT($T6), MATCH(E$5, INDIRECT($R6), 0)))), ""), "")</f>
        <v>48</v>
      </c>
      <c r="F6" s="23">
        <f t="shared" ca="1" si="0"/>
        <v>48</v>
      </c>
      <c r="G6" s="23">
        <f t="shared" ca="1" si="0"/>
        <v>48</v>
      </c>
      <c r="H6" s="23">
        <f t="shared" ca="1" si="0"/>
        <v>48</v>
      </c>
      <c r="I6" s="23">
        <f t="shared" ca="1" si="0"/>
        <v>48</v>
      </c>
      <c r="J6" s="23">
        <f t="shared" ref="J6:N21" ca="1" si="1">IF(AND($S6&lt;&gt;"", $U6&lt;&gt;"", $E$2&lt;&gt;"", $E$2&lt;&gt;"-"), IF(INDEX(INDIRECT($U6), MATCH(TEXT(J$5, "????"), INDIRECT($S6), 0))&lt;&gt;"", IF(INDEX(INDIRECT($U6), MATCH(TEXT(J$5, "????"), INDIRECT($S6), 0))&lt;&gt;"", IF(ISNUMBER(INDEX(INDIRECT($U6), MATCH(TEXT(J$5, "????"), INDIRECT($S6), 0))), ROUND(INDEX(INDIRECT($U6), MATCH(TEXT(J$5, "????"), INDIRECT($S6), 0)), 1), IF($E$2="Meets Security Standard", PROPER(INDEX(INDIRECT($U6), MATCH(TEXT(J$5, "????"), INDIRECT($S6), 0))), INDEX(INDIRECT($U6), MATCH(TEXT(J$5, "????"), INDIRECT($S6), 0)))), ""), ""), "")</f>
        <v>55.6</v>
      </c>
      <c r="K6" s="23">
        <f t="shared" ca="1" si="1"/>
        <v>55.6</v>
      </c>
      <c r="L6" s="23">
        <f t="shared" ca="1" si="1"/>
        <v>55.6</v>
      </c>
      <c r="M6" s="23">
        <f t="shared" ca="1" si="1"/>
        <v>55.6</v>
      </c>
      <c r="N6" s="23">
        <f t="shared" ca="1" si="1"/>
        <v>55.6</v>
      </c>
      <c r="P6" s="20" t="str">
        <f t="shared" ref="P6:P70" si="2">IF($B6&lt;&gt;"",IF(ISERROR(FIND(" (",$B6))=FALSE, IF(ISERROR(FIND("Skid", MID($B6,1,FIND(" (",$B6)-1)))=FALSE, MID($B6, FIND("(", $B6)+1, FIND(")", $B6)-(FIND("(", $B6)+1)), MID($B6,1,FIND(" (",$B6)-1)),""))</f>
        <v>Agnes Water</v>
      </c>
      <c r="Q6" s="20" t="s">
        <v>17</v>
      </c>
      <c r="R6" s="20" t="str">
        <f t="shared" ref="R6:R28" ca="1" si="3">IF(ISERROR(MATCH("PEAK LOAD FORECAST AND CAPACITY", INDIRECT($Q6&amp;"!$e$1:$e$55"), 0))=FALSE, ADDRESS(MATCH("PEAK LOAD FORECAST AND CAPACITY", INDIRECT($Q6&amp;"!$e$1:$e$55"), 0)+1, MATCH("SUMMER", INDIRECT(ADDRESS(MATCH("PEAK LOAD FORECAST AND CAPACITY", INDIRECT($Q6&amp;"!$e$1:$e$55"), 0), 1, 1, TRUE, $Q6)&amp;":$AQ"&amp;MATCH("PEAK LOAD FORECAST AND CAPACITY", INDIRECT($Q6&amp;"!$e$1:$e$55"), 0)), 0), 1, TRUE, $Q6)&amp;":"&amp;ADDRESS(MATCH("PEAK LOAD FORECAST AND CAPACITY", INDIRECT($Q6&amp;"!$e$1:$e$55"), 0)+1, MATCH("WINTER", INDIRECT(ADDRESS(MATCH("PEAK LOAD FORECAST AND CAPACITY", INDIRECT($Q6&amp;"!$e$1:$e$55"), 0), 1, 1, TRUE, $Q6)&amp;":$AQ"&amp;MATCH("PEAK LOAD FORECAST AND CAPACITY", INDIRECT($Q6&amp;"!$e$1:$e$55"), 0)), 0)-1, 1, TRUE),
IF(ISERROR(MATCH("PEAK LOAD FORECAST AND CAPACITY", INDIRECT($Q6&amp;"!$D$1:$D$55"), 0))=FALSE, ADDRESS(MATCH("PEAK LOAD FORECAST AND CAPACITY", INDIRECT($Q6&amp;"!$D$1:$D$55"), 0)+1, MATCH("SUMMER", INDIRECT(ADDRESS(MATCH("PEAK LOAD FORECAST AND CAPACITY", INDIRECT($Q6&amp;"!$D$1:$D$55"), 0), 1, 1, TRUE, $Q6)&amp;":$AQ"&amp;MATCH("PEAK LOAD FORECAST AND CAPACITY", INDIRECT($Q6&amp;"!$D$1:$D$55"), 0)), 0), 1, TRUE, $Q6)&amp;":"&amp;ADDRESS(MATCH("PEAK LOAD FORECAST AND CAPACITY", INDIRECT($Q6&amp;"!$D$1:$D$55"), 0)+1, MATCH("WINTER", INDIRECT(ADDRESS(MATCH("PEAK LOAD FORECAST AND CAPACITY", INDIRECT($Q6&amp;"!$D$1:$D$55"), 0), 1, 1, TRUE, $Q6)&amp;":$AQ"&amp;MATCH("PEAK LOAD FORECAST AND CAPACITY", INDIRECT($Q6&amp;"!$D$1:$D$55"), 0)), 0)-1, 1, TRUE), ""))</f>
        <v>AGWA!$J$25:$T$25</v>
      </c>
      <c r="S6" s="20" t="str">
        <f t="shared" ref="S6:S28" ca="1" si="4">IF(ISERROR(MATCH("PEAK LOAD FORECAST AND CAPACITY", INDIRECT($Q6&amp;"!$e$1:$e$55"), 0))=FALSE, ADDRESS(MATCH("PEAK LOAD FORECAST AND CAPACITY", INDIRECT($Q6&amp;"!$e$1:$e$55"), 0)+1, MATCH("WINTER", INDIRECT(ADDRESS(MATCH("PEAK LOAD FORECAST AND CAPACITY", INDIRECT($Q6&amp;"!$e$1:$e$55"), 0), 1, 1, TRUE, $Q6)&amp;":$AQ"&amp;MATCH("PEAK LOAD FORECAST AND CAPACITY", INDIRECT($Q6&amp;"!$e$1:$e$55"), 0)), 0), 1, TRUE, $Q6)&amp;":"&amp;ADDRESS(MATCH("PEAK LOAD FORECAST AND CAPACITY", INDIRECT($Q6&amp;"!$e$1:$e$55"), 0)+1, 43, 1, TRUE),
IF(ISERROR(MATCH("PEAK LOAD FORECAST AND CAPACITY", INDIRECT($Q6&amp;"!$D$1:$D$55"), 0))=FALSE, ADDRESS(MATCH("PEAK LOAD FORECAST AND CAPACITY", INDIRECT($Q6&amp;"!$D$1:$D$55"), 0)+1, MATCH("WINTER", INDIRECT(ADDRESS(MATCH("PEAK LOAD FORECAST AND CAPACITY", INDIRECT($Q6&amp;"!$D$1:$D$55"), 0), 1, 1, TRUE, $Q6)&amp;":$AQ"&amp;MATCH("PEAK LOAD FORECAST AND CAPACITY", INDIRECT($Q6&amp;"!$D$1:$D$55"), 0)), 0), 1, TRUE, $Q6)&amp;":"&amp;ADDRESS(MATCH("PEAK LOAD FORECAST AND CAPACITY", INDIRECT($Q6&amp;"!$D$1:$D$55"), 0)+1, 43, 1, TRUE), ""))</f>
        <v>AGWA!$U$25:$AQ$25</v>
      </c>
      <c r="T6" s="20" t="str">
        <f t="shared" ref="T6:T28" ca="1" si="5">IF(ISERROR(MATCH($E$2, INDIRECT($Q6&amp;"!$E$1:$E$55"), 0))=FALSE, ADDRESS(MATCH($E$2, INDIRECT($Q6&amp;"!$E$1:$E$55"), 0), MATCH("SUMMER", INDIRECT(ADDRESS(MATCH("PEAK LOAD FORECAST AND CAPACITY", INDIRECT($Q6&amp;"!$E$1:$E$55"), 0), 1, 1, TRUE, $Q6)&amp;":$AQ"&amp;MATCH("PEAK LOAD FORECAST AND CAPACITY", INDIRECT($Q6&amp;"!$E$1:$E$55"), 0)), 0), 1, TRUE, $Q6)&amp;":"&amp;
ADDRESS(MATCH($E$2, INDIRECT($Q6&amp;"!$E$1:$E$55"), 0), MATCH("WINTER", INDIRECT(ADDRESS(MATCH("PEAK LOAD FORECAST AND CAPACITY", INDIRECT($Q6&amp;"!$E$1:$E$55"), 0), 1, 1, TRUE, $Q6)&amp;":$AQ"&amp;MATCH("PEAK LOAD FORECAST AND CAPACITY", INDIRECT($Q6&amp;"!$E$1:$E$55"), 0)), 0)-1, 1, TRUE),
IF(ISERROR(MATCH($E$2, INDIRECT($Q6&amp;"!$d$1:$d$55"), 0))=FALSE, ADDRESS(MATCH($E$2, INDIRECT($Q6&amp;"!$d$1:$d$55"), 0), MATCH("SUMMER", INDIRECT(ADDRESS(MATCH("PEAK LOAD FORECAST AND CAPACITY", INDIRECT($Q6&amp;"!$d$1:$d$55"), 0), 1, 1, TRUE, $Q6)&amp;":$AQ"&amp;MATCH("PEAK LOAD FORECAST AND CAPACITY", INDIRECT($Q6&amp;"!$d$1:$d$55"), 0)), 0), 1, TRUE, $Q6)&amp;":"&amp;
ADDRESS(MATCH($E$2, INDIRECT($Q6&amp;"!$d$1:$d$55"), 0), MATCH("WINTER", INDIRECT(ADDRESS(MATCH("PEAK LOAD FORECAST AND CAPACITY", INDIRECT($Q6&amp;"!$d$1:$d$55"), 0), 1, 1, TRUE, $Q6)&amp;":$AQ"&amp;MATCH("PEAK LOAD FORECAST AND CAPACITY", INDIRECT($Q6&amp;"!$d$1:$d$55"), 0)), 0)-1, 1, TRUE), ""))</f>
        <v>AGWA!$J$26:$T$26</v>
      </c>
      <c r="U6" s="20" t="str">
        <f t="shared" ref="U6:U28" ca="1" si="6">IF(ISERROR(MATCH($E$2, INDIRECT($Q6&amp;"!$E$1:$E$55"), 0))=FALSE, ADDRESS(MATCH($E$2, INDIRECT($Q6&amp;"!$E$1:$E$55"), 0), MATCH("WINTER", INDIRECT(ADDRESS(MATCH("PEAK LOAD FORECAST AND CAPACITY", INDIRECT($Q6&amp;"!$E$1:$E$55"), 0), 1, 1, TRUE, $Q6)&amp;":$AQ"&amp;MATCH("PEAK LOAD FORECAST AND CAPACITY", INDIRECT($Q6&amp;"!$E$1:$E$55"), 0)), 0), 1, TRUE, $Q6)&amp;":"&amp;
ADDRESS(MATCH($E$2, INDIRECT($Q6&amp;"!$E$1:$E$55"), 0), 43, 1, TRUE),
IF(ISERROR(MATCH($E$2, INDIRECT($Q6&amp;"!$d$1:$d$55"), 0))=FALSE, ADDRESS(MATCH($E$2, INDIRECT($Q6&amp;"!$d$1:$d$55"), 0), MATCH("WINTER", INDIRECT(ADDRESS(MATCH("PEAK LOAD FORECAST AND CAPACITY", INDIRECT($Q6&amp;"!$d$1:$d$55"), 0), 1, 1, TRUE, $Q6)&amp;":$AQ"&amp;MATCH("PEAK LOAD FORECAST AND CAPACITY", INDIRECT($Q6&amp;"!$d$1:$d$55"), 0)), 0), 1, TRUE, $Q6)&amp;":"&amp;
ADDRESS(MATCH($E$2, INDIRECT($Q6&amp;"!$d$1:$d$55"), 0), 43, 1, TRUE), ""))</f>
        <v>AGWA!$U$26:$AQ$26</v>
      </c>
      <c r="W6" s="20" t="s">
        <v>0</v>
      </c>
      <c r="Z6" t="s">
        <v>18</v>
      </c>
      <c r="AA6" t="s">
        <v>17</v>
      </c>
      <c r="AB6" t="str">
        <f t="shared" ref="AB6:AB30" si="7">IF(Z6=P6, "", "MISMATCH")</f>
        <v/>
      </c>
    </row>
    <row r="7" spans="2:32" x14ac:dyDescent="0.25">
      <c r="B7" s="35" t="s">
        <v>19</v>
      </c>
      <c r="C7" s="29" t="s">
        <v>16</v>
      </c>
      <c r="E7" s="23">
        <f t="shared" ca="1" si="0"/>
        <v>61.6</v>
      </c>
      <c r="F7" s="23">
        <f t="shared" ca="1" si="0"/>
        <v>61.6</v>
      </c>
      <c r="G7" s="23">
        <f t="shared" ca="1" si="0"/>
        <v>61.6</v>
      </c>
      <c r="H7" s="23">
        <f t="shared" ca="1" si="0"/>
        <v>61.6</v>
      </c>
      <c r="I7" s="23">
        <f t="shared" ca="1" si="0"/>
        <v>61.6</v>
      </c>
      <c r="J7" s="23">
        <f t="shared" ca="1" si="1"/>
        <v>64.7</v>
      </c>
      <c r="K7" s="23">
        <f t="shared" ca="1" si="1"/>
        <v>64.7</v>
      </c>
      <c r="L7" s="23">
        <f t="shared" ca="1" si="1"/>
        <v>64.7</v>
      </c>
      <c r="M7" s="23">
        <f t="shared" ca="1" si="1"/>
        <v>64.7</v>
      </c>
      <c r="N7" s="23">
        <f t="shared" ca="1" si="1"/>
        <v>64.7</v>
      </c>
      <c r="P7" s="20" t="str">
        <f t="shared" si="2"/>
        <v>Aitkenvale</v>
      </c>
      <c r="Q7" s="20" t="s">
        <v>20</v>
      </c>
      <c r="R7" s="20" t="str">
        <f t="shared" ca="1" si="3"/>
        <v>AITK!$J$25:$T$25</v>
      </c>
      <c r="S7" s="20" t="str">
        <f t="shared" ca="1" si="4"/>
        <v>AITK!$U$25:$AQ$25</v>
      </c>
      <c r="T7" s="20" t="str">
        <f t="shared" ca="1" si="5"/>
        <v>AITK!$J$26:$T$26</v>
      </c>
      <c r="U7" s="20" t="str">
        <f t="shared" ca="1" si="6"/>
        <v>AITK!$U$26:$AQ$26</v>
      </c>
      <c r="W7" s="20" t="s">
        <v>21</v>
      </c>
      <c r="Z7" t="s">
        <v>22</v>
      </c>
      <c r="AA7" t="s">
        <v>20</v>
      </c>
      <c r="AB7" t="str">
        <f t="shared" si="7"/>
        <v/>
      </c>
    </row>
    <row r="8" spans="2:32" x14ac:dyDescent="0.25">
      <c r="B8" s="35" t="s">
        <v>23</v>
      </c>
      <c r="C8" s="29" t="s">
        <v>16</v>
      </c>
      <c r="E8" s="23">
        <f t="shared" ca="1" si="0"/>
        <v>70</v>
      </c>
      <c r="F8" s="23">
        <f t="shared" ca="1" si="0"/>
        <v>70</v>
      </c>
      <c r="G8" s="23">
        <f t="shared" ca="1" si="0"/>
        <v>70</v>
      </c>
      <c r="H8" s="23">
        <f t="shared" ca="1" si="0"/>
        <v>70</v>
      </c>
      <c r="I8" s="23">
        <f t="shared" ca="1" si="0"/>
        <v>70</v>
      </c>
      <c r="J8" s="23">
        <f t="shared" ca="1" si="1"/>
        <v>73.5</v>
      </c>
      <c r="K8" s="23">
        <f t="shared" ca="1" si="1"/>
        <v>73.5</v>
      </c>
      <c r="L8" s="23">
        <f t="shared" ca="1" si="1"/>
        <v>73.5</v>
      </c>
      <c r="M8" s="23">
        <f t="shared" ca="1" si="1"/>
        <v>73.5</v>
      </c>
      <c r="N8" s="23">
        <f t="shared" ca="1" si="1"/>
        <v>73.5</v>
      </c>
      <c r="P8" s="20" t="str">
        <f t="shared" si="2"/>
        <v>Alan Sherriff</v>
      </c>
      <c r="Q8" s="20" t="s">
        <v>24</v>
      </c>
      <c r="R8" s="20" t="str">
        <f t="shared" ca="1" si="3"/>
        <v>ALSH!$J$25:$T$25</v>
      </c>
      <c r="S8" s="20" t="str">
        <f t="shared" ca="1" si="4"/>
        <v>ALSH!$U$25:$AQ$25</v>
      </c>
      <c r="T8" s="20" t="str">
        <f t="shared" ca="1" si="5"/>
        <v>ALSH!$J$26:$T$26</v>
      </c>
      <c r="U8" s="20" t="str">
        <f t="shared" ca="1" si="6"/>
        <v>ALSH!$U$26:$AQ$26</v>
      </c>
      <c r="W8" s="20" t="s">
        <v>25</v>
      </c>
      <c r="Z8" t="s">
        <v>26</v>
      </c>
      <c r="AA8" t="s">
        <v>24</v>
      </c>
      <c r="AB8" t="str">
        <f t="shared" si="7"/>
        <v/>
      </c>
    </row>
    <row r="9" spans="2:32" x14ac:dyDescent="0.25">
      <c r="B9" s="35" t="s">
        <v>27</v>
      </c>
      <c r="C9" s="29" t="s">
        <v>16</v>
      </c>
      <c r="E9" s="23">
        <f t="shared" ca="1" si="0"/>
        <v>90.7</v>
      </c>
      <c r="F9" s="23">
        <f t="shared" ca="1" si="0"/>
        <v>90.7</v>
      </c>
      <c r="G9" s="23">
        <f t="shared" ca="1" si="0"/>
        <v>90.7</v>
      </c>
      <c r="H9" s="23">
        <f t="shared" ca="1" si="0"/>
        <v>90.7</v>
      </c>
      <c r="I9" s="23">
        <f t="shared" ca="1" si="0"/>
        <v>90.7</v>
      </c>
      <c r="J9" s="23">
        <f t="shared" ca="1" si="1"/>
        <v>93.7</v>
      </c>
      <c r="K9" s="23">
        <f t="shared" ca="1" si="1"/>
        <v>93.7</v>
      </c>
      <c r="L9" s="23">
        <f t="shared" ca="1" si="1"/>
        <v>93.7</v>
      </c>
      <c r="M9" s="23">
        <f t="shared" ca="1" si="1"/>
        <v>93.7</v>
      </c>
      <c r="N9" s="23">
        <f t="shared" ca="1" si="1"/>
        <v>93.7</v>
      </c>
      <c r="P9" s="20" t="str">
        <f t="shared" si="2"/>
        <v>Alfred Street</v>
      </c>
      <c r="Q9" s="20" t="s">
        <v>28</v>
      </c>
      <c r="R9" s="20" t="str">
        <f t="shared" ca="1" si="3"/>
        <v>ALST!$J$25:$T$25</v>
      </c>
      <c r="S9" s="20" t="str">
        <f t="shared" ca="1" si="4"/>
        <v>ALST!$U$25:$AQ$25</v>
      </c>
      <c r="T9" s="20" t="str">
        <f t="shared" ca="1" si="5"/>
        <v>ALST!$J$26:$T$26</v>
      </c>
      <c r="U9" s="20" t="str">
        <f t="shared" ca="1" si="6"/>
        <v>ALST!$U$26:$AQ$26</v>
      </c>
      <c r="W9" s="20" t="s">
        <v>29</v>
      </c>
      <c r="Z9" t="s">
        <v>30</v>
      </c>
      <c r="AA9" t="s">
        <v>28</v>
      </c>
      <c r="AB9" t="str">
        <f t="shared" si="7"/>
        <v/>
      </c>
    </row>
    <row r="10" spans="2:32" x14ac:dyDescent="0.25">
      <c r="B10" s="35" t="s">
        <v>31</v>
      </c>
      <c r="C10" s="29" t="s">
        <v>32</v>
      </c>
      <c r="E10" s="23">
        <f t="shared" ca="1" si="0"/>
        <v>200</v>
      </c>
      <c r="F10" s="23">
        <f t="shared" ca="1" si="0"/>
        <v>200</v>
      </c>
      <c r="G10" s="23">
        <f t="shared" ca="1" si="0"/>
        <v>200</v>
      </c>
      <c r="H10" s="23">
        <f t="shared" ca="1" si="0"/>
        <v>200</v>
      </c>
      <c r="I10" s="23">
        <f t="shared" ca="1" si="0"/>
        <v>200</v>
      </c>
      <c r="J10" s="23">
        <f t="shared" ca="1" si="1"/>
        <v>200</v>
      </c>
      <c r="K10" s="23">
        <f t="shared" ca="1" si="1"/>
        <v>200</v>
      </c>
      <c r="L10" s="23">
        <f t="shared" ca="1" si="1"/>
        <v>200</v>
      </c>
      <c r="M10" s="23">
        <f t="shared" ca="1" si="1"/>
        <v>200</v>
      </c>
      <c r="N10" s="23">
        <f t="shared" ca="1" si="1"/>
        <v>200</v>
      </c>
      <c r="P10" s="20" t="str">
        <f t="shared" si="2"/>
        <v>Alligator Creek BSP</v>
      </c>
      <c r="Q10" s="24" t="s">
        <v>33</v>
      </c>
      <c r="R10" s="20" t="str">
        <f t="shared" ca="1" si="3"/>
        <v>'T065'!$I$23:$S$23</v>
      </c>
      <c r="S10" s="20" t="str">
        <f t="shared" ca="1" si="4"/>
        <v>'T065'!$T$23:$AQ$23</v>
      </c>
      <c r="T10" s="20" t="str">
        <f t="shared" ca="1" si="5"/>
        <v>'T065'!$I$24:$S$24</v>
      </c>
      <c r="U10" s="20" t="str">
        <f t="shared" ca="1" si="6"/>
        <v>'T065'!$T$24:$AQ$24</v>
      </c>
      <c r="W10" s="20" t="s">
        <v>34</v>
      </c>
      <c r="Z10" t="s">
        <v>35</v>
      </c>
      <c r="AA10" t="s">
        <v>33</v>
      </c>
      <c r="AB10" t="str">
        <f t="shared" si="7"/>
        <v/>
      </c>
    </row>
    <row r="11" spans="2:32" x14ac:dyDescent="0.25">
      <c r="B11" s="35" t="s">
        <v>36</v>
      </c>
      <c r="C11" s="29" t="s">
        <v>16</v>
      </c>
      <c r="E11" s="23">
        <f t="shared" ca="1" si="0"/>
        <v>7.3</v>
      </c>
      <c r="F11" s="23">
        <f t="shared" ca="1" si="0"/>
        <v>7.3</v>
      </c>
      <c r="G11" s="23">
        <f t="shared" ca="1" si="0"/>
        <v>7.3</v>
      </c>
      <c r="H11" s="23">
        <f t="shared" ca="1" si="0"/>
        <v>7.3</v>
      </c>
      <c r="I11" s="23">
        <f t="shared" ca="1" si="0"/>
        <v>7.3</v>
      </c>
      <c r="J11" s="23">
        <f t="shared" ca="1" si="1"/>
        <v>7.9</v>
      </c>
      <c r="K11" s="23">
        <f t="shared" ca="1" si="1"/>
        <v>7.9</v>
      </c>
      <c r="L11" s="23">
        <f t="shared" ca="1" si="1"/>
        <v>7.9</v>
      </c>
      <c r="M11" s="23">
        <f t="shared" ca="1" si="1"/>
        <v>7.9</v>
      </c>
      <c r="N11" s="23">
        <f t="shared" ca="1" si="1"/>
        <v>7.9</v>
      </c>
      <c r="P11" s="20" t="str">
        <f t="shared" si="2"/>
        <v>Allora</v>
      </c>
      <c r="Q11" s="20" t="s">
        <v>37</v>
      </c>
      <c r="R11" s="20" t="str">
        <f t="shared" ca="1" si="3"/>
        <v>ALLO!$J$25:$T$25</v>
      </c>
      <c r="S11" s="20" t="str">
        <f t="shared" ca="1" si="4"/>
        <v>ALLO!$U$25:$AQ$25</v>
      </c>
      <c r="T11" s="20" t="str">
        <f t="shared" ca="1" si="5"/>
        <v>ALLO!$J$26:$T$26</v>
      </c>
      <c r="U11" s="20" t="str">
        <f t="shared" ca="1" si="6"/>
        <v>ALLO!$U$26:$AQ$26</v>
      </c>
      <c r="W11" s="20" t="s">
        <v>38</v>
      </c>
      <c r="Z11" t="s">
        <v>39</v>
      </c>
      <c r="AA11" t="s">
        <v>37</v>
      </c>
      <c r="AB11" t="str">
        <f t="shared" si="7"/>
        <v/>
      </c>
    </row>
    <row r="12" spans="2:32" x14ac:dyDescent="0.25">
      <c r="B12" s="35" t="s">
        <v>40</v>
      </c>
      <c r="C12" s="29" t="s">
        <v>16</v>
      </c>
      <c r="E12" s="23">
        <f t="shared" ca="1" si="0"/>
        <v>88.1</v>
      </c>
      <c r="F12" s="23">
        <f t="shared" ca="1" si="0"/>
        <v>88.1</v>
      </c>
      <c r="G12" s="23">
        <f t="shared" ca="1" si="0"/>
        <v>88.1</v>
      </c>
      <c r="H12" s="23">
        <f t="shared" ca="1" si="0"/>
        <v>88.1</v>
      </c>
      <c r="I12" s="23">
        <f t="shared" ca="1" si="0"/>
        <v>88.1</v>
      </c>
      <c r="J12" s="23">
        <f t="shared" ca="1" si="1"/>
        <v>97.4</v>
      </c>
      <c r="K12" s="23">
        <f t="shared" ca="1" si="1"/>
        <v>97.4</v>
      </c>
      <c r="L12" s="23">
        <f t="shared" ca="1" si="1"/>
        <v>97.4</v>
      </c>
      <c r="M12" s="23">
        <f t="shared" ca="1" si="1"/>
        <v>97.4</v>
      </c>
      <c r="N12" s="23">
        <f t="shared" ca="1" si="1"/>
        <v>97.4</v>
      </c>
      <c r="P12" s="20" t="str">
        <f t="shared" si="2"/>
        <v>Atherton</v>
      </c>
      <c r="Q12" s="20" t="s">
        <v>41</v>
      </c>
      <c r="R12" s="20" t="str">
        <f t="shared" ca="1" si="3"/>
        <v>ATHE!$J$25:$T$25</v>
      </c>
      <c r="S12" s="20" t="str">
        <f t="shared" ca="1" si="4"/>
        <v>ATHE!$U$25:$AQ$25</v>
      </c>
      <c r="T12" s="20" t="str">
        <f t="shared" ca="1" si="5"/>
        <v>ATHE!$J$26:$T$26</v>
      </c>
      <c r="U12" s="20" t="str">
        <f t="shared" ca="1" si="6"/>
        <v>ATHE!$U$26:$AQ$26</v>
      </c>
      <c r="W12" s="20" t="s">
        <v>42</v>
      </c>
      <c r="Z12" t="s">
        <v>43</v>
      </c>
      <c r="AA12" t="s">
        <v>41</v>
      </c>
      <c r="AB12" t="str">
        <f t="shared" si="7"/>
        <v/>
      </c>
    </row>
    <row r="13" spans="2:32" x14ac:dyDescent="0.25">
      <c r="B13" s="35" t="s">
        <v>44</v>
      </c>
      <c r="C13" s="29" t="s">
        <v>16</v>
      </c>
      <c r="E13" s="23">
        <f t="shared" ca="1" si="0"/>
        <v>24.4</v>
      </c>
      <c r="F13" s="23">
        <f t="shared" ca="1" si="0"/>
        <v>24.4</v>
      </c>
      <c r="G13" s="23">
        <f t="shared" ca="1" si="0"/>
        <v>24.4</v>
      </c>
      <c r="H13" s="23">
        <f t="shared" ca="1" si="0"/>
        <v>24.4</v>
      </c>
      <c r="I13" s="23">
        <f t="shared" ca="1" si="0"/>
        <v>24.4</v>
      </c>
      <c r="J13" s="23">
        <f t="shared" ca="1" si="1"/>
        <v>25.7</v>
      </c>
      <c r="K13" s="23">
        <f t="shared" ca="1" si="1"/>
        <v>25.7</v>
      </c>
      <c r="L13" s="23">
        <f t="shared" ca="1" si="1"/>
        <v>25.7</v>
      </c>
      <c r="M13" s="23">
        <f t="shared" ca="1" si="1"/>
        <v>25.7</v>
      </c>
      <c r="N13" s="23">
        <f t="shared" ca="1" si="1"/>
        <v>25.7</v>
      </c>
      <c r="P13" s="20" t="str">
        <f t="shared" si="2"/>
        <v>Awoonga</v>
      </c>
      <c r="Q13" s="20" t="s">
        <v>45</v>
      </c>
      <c r="R13" s="20" t="str">
        <f t="shared" ca="1" si="3"/>
        <v>AWOO!$J$25:$T$25</v>
      </c>
      <c r="S13" s="20" t="str">
        <f t="shared" ca="1" si="4"/>
        <v>AWOO!$U$25:$AQ$25</v>
      </c>
      <c r="T13" s="20" t="str">
        <f t="shared" ca="1" si="5"/>
        <v>AWOO!$J$26:$T$26</v>
      </c>
      <c r="U13" s="20" t="str">
        <f t="shared" ca="1" si="6"/>
        <v>AWOO!$U$26:$AQ$26</v>
      </c>
      <c r="W13" s="20" t="s">
        <v>46</v>
      </c>
      <c r="Z13" t="s">
        <v>47</v>
      </c>
      <c r="AA13" t="s">
        <v>45</v>
      </c>
      <c r="AB13" t="str">
        <f t="shared" si="7"/>
        <v/>
      </c>
    </row>
    <row r="14" spans="2:32" x14ac:dyDescent="0.25">
      <c r="B14" s="35" t="s">
        <v>48</v>
      </c>
      <c r="C14" s="29" t="s">
        <v>16</v>
      </c>
      <c r="E14" s="23">
        <f t="shared" ca="1" si="0"/>
        <v>23.9</v>
      </c>
      <c r="F14" s="23">
        <f t="shared" ca="1" si="0"/>
        <v>23.9</v>
      </c>
      <c r="G14" s="23">
        <f t="shared" ca="1" si="0"/>
        <v>23.9</v>
      </c>
      <c r="H14" s="23">
        <f t="shared" ca="1" si="0"/>
        <v>23.9</v>
      </c>
      <c r="I14" s="23">
        <f t="shared" ca="1" si="0"/>
        <v>23.9</v>
      </c>
      <c r="J14" s="23">
        <f t="shared" ca="1" si="1"/>
        <v>25.4</v>
      </c>
      <c r="K14" s="23">
        <f t="shared" ca="1" si="1"/>
        <v>25.4</v>
      </c>
      <c r="L14" s="23">
        <f t="shared" ca="1" si="1"/>
        <v>25.4</v>
      </c>
      <c r="M14" s="23">
        <f t="shared" ca="1" si="1"/>
        <v>25.4</v>
      </c>
      <c r="N14" s="23">
        <f t="shared" ca="1" si="1"/>
        <v>25.4</v>
      </c>
      <c r="P14" s="20" t="str">
        <f t="shared" si="2"/>
        <v>Ayr</v>
      </c>
      <c r="Q14" s="20" t="s">
        <v>49</v>
      </c>
      <c r="R14" s="20" t="str">
        <f t="shared" ca="1" si="3"/>
        <v>AYRZ!$J$25:$T$25</v>
      </c>
      <c r="S14" s="20" t="str">
        <f t="shared" ca="1" si="4"/>
        <v>AYRZ!$U$25:$AQ$25</v>
      </c>
      <c r="T14" s="20" t="str">
        <f t="shared" ca="1" si="5"/>
        <v>AYRZ!$J$26:$T$26</v>
      </c>
      <c r="U14" s="20" t="str">
        <f t="shared" ca="1" si="6"/>
        <v>AYRZ!$U$26:$AQ$26</v>
      </c>
      <c r="W14" s="20" t="s">
        <v>50</v>
      </c>
      <c r="Z14" t="s">
        <v>51</v>
      </c>
      <c r="AA14" t="s">
        <v>49</v>
      </c>
      <c r="AB14" t="str">
        <f t="shared" si="7"/>
        <v/>
      </c>
    </row>
    <row r="15" spans="2:32" x14ac:dyDescent="0.25">
      <c r="B15" s="35" t="s">
        <v>52</v>
      </c>
      <c r="C15" s="29" t="s">
        <v>16</v>
      </c>
      <c r="E15" s="23">
        <f t="shared" ca="1" si="0"/>
        <v>7</v>
      </c>
      <c r="F15" s="23">
        <f t="shared" ca="1" si="0"/>
        <v>7</v>
      </c>
      <c r="G15" s="23">
        <f t="shared" ca="1" si="0"/>
        <v>7</v>
      </c>
      <c r="H15" s="23">
        <f t="shared" ca="1" si="0"/>
        <v>7</v>
      </c>
      <c r="I15" s="23">
        <f t="shared" ca="1" si="0"/>
        <v>7</v>
      </c>
      <c r="J15" s="23">
        <f t="shared" ca="1" si="1"/>
        <v>7.5</v>
      </c>
      <c r="K15" s="23">
        <f t="shared" ca="1" si="1"/>
        <v>7.5</v>
      </c>
      <c r="L15" s="23">
        <f t="shared" ca="1" si="1"/>
        <v>7.5</v>
      </c>
      <c r="M15" s="23">
        <f t="shared" ca="1" si="1"/>
        <v>7.5</v>
      </c>
      <c r="N15" s="23">
        <f t="shared" ca="1" si="1"/>
        <v>7.5</v>
      </c>
      <c r="P15" s="20" t="str">
        <f t="shared" si="2"/>
        <v>Balberra</v>
      </c>
      <c r="Q15" s="20" t="s">
        <v>53</v>
      </c>
      <c r="R15" s="20" t="str">
        <f t="shared" ca="1" si="3"/>
        <v>BALB!$J$25:$T$25</v>
      </c>
      <c r="S15" s="20" t="str">
        <f t="shared" ca="1" si="4"/>
        <v>BALB!$U$25:$AQ$25</v>
      </c>
      <c r="T15" s="20" t="str">
        <f t="shared" ca="1" si="5"/>
        <v>BALB!$J$26:$T$26</v>
      </c>
      <c r="U15" s="20" t="str">
        <f t="shared" ca="1" si="6"/>
        <v>BALB!$U$26:$AQ$26</v>
      </c>
      <c r="W15" s="20" t="s">
        <v>54</v>
      </c>
      <c r="Z15" t="s">
        <v>55</v>
      </c>
      <c r="AA15" t="s">
        <v>53</v>
      </c>
      <c r="AB15" t="str">
        <f t="shared" si="7"/>
        <v/>
      </c>
    </row>
    <row r="16" spans="2:32" x14ac:dyDescent="0.25">
      <c r="B16" s="35" t="s">
        <v>56</v>
      </c>
      <c r="C16" s="29" t="s">
        <v>16</v>
      </c>
      <c r="E16" s="23">
        <f t="shared" ca="1" si="0"/>
        <v>2.2000000000000002</v>
      </c>
      <c r="F16" s="23">
        <f t="shared" ca="1" si="0"/>
        <v>2.2000000000000002</v>
      </c>
      <c r="G16" s="23">
        <f t="shared" ca="1" si="0"/>
        <v>2.2000000000000002</v>
      </c>
      <c r="H16" s="23">
        <f t="shared" ca="1" si="0"/>
        <v>2.2000000000000002</v>
      </c>
      <c r="I16" s="23">
        <f t="shared" ca="1" si="0"/>
        <v>2.2000000000000002</v>
      </c>
      <c r="J16" s="23">
        <f t="shared" ca="1" si="1"/>
        <v>2.2000000000000002</v>
      </c>
      <c r="K16" s="23">
        <f t="shared" ca="1" si="1"/>
        <v>2.2000000000000002</v>
      </c>
      <c r="L16" s="23">
        <f t="shared" ca="1" si="1"/>
        <v>2.2000000000000002</v>
      </c>
      <c r="M16" s="23">
        <f t="shared" ca="1" si="1"/>
        <v>2.2000000000000002</v>
      </c>
      <c r="N16" s="23">
        <f t="shared" ca="1" si="1"/>
        <v>2.2000000000000002</v>
      </c>
      <c r="P16" s="20" t="str">
        <f t="shared" si="2"/>
        <v>Bambaroo</v>
      </c>
      <c r="Q16" s="20" t="s">
        <v>57</v>
      </c>
      <c r="R16" s="20" t="str">
        <f t="shared" ca="1" si="3"/>
        <v>BAMB!$J$25:$T$25</v>
      </c>
      <c r="S16" s="20" t="str">
        <f t="shared" ca="1" si="4"/>
        <v>BAMB!$U$25:$AQ$25</v>
      </c>
      <c r="T16" s="20" t="str">
        <f t="shared" ca="1" si="5"/>
        <v>BAMB!$J$26:$T$26</v>
      </c>
      <c r="U16" s="20" t="str">
        <f t="shared" ca="1" si="6"/>
        <v>BAMB!$U$26:$AQ$26</v>
      </c>
      <c r="W16" s="20" t="s">
        <v>58</v>
      </c>
      <c r="Z16" t="s">
        <v>59</v>
      </c>
      <c r="AA16" t="s">
        <v>57</v>
      </c>
      <c r="AB16" t="str">
        <f t="shared" si="7"/>
        <v/>
      </c>
    </row>
    <row r="17" spans="2:28" x14ac:dyDescent="0.25">
      <c r="B17" s="35" t="s">
        <v>60</v>
      </c>
      <c r="C17" s="29" t="s">
        <v>16</v>
      </c>
      <c r="E17" s="23">
        <f t="shared" ca="1" si="0"/>
        <v>4</v>
      </c>
      <c r="F17" s="23">
        <f t="shared" ca="1" si="0"/>
        <v>4</v>
      </c>
      <c r="G17" s="23">
        <f t="shared" ca="1" si="0"/>
        <v>4</v>
      </c>
      <c r="H17" s="23">
        <f t="shared" ca="1" si="0"/>
        <v>4</v>
      </c>
      <c r="I17" s="23">
        <f t="shared" ca="1" si="0"/>
        <v>4</v>
      </c>
      <c r="J17" s="23">
        <f t="shared" ca="1" si="1"/>
        <v>4</v>
      </c>
      <c r="K17" s="23">
        <f t="shared" ca="1" si="1"/>
        <v>4</v>
      </c>
      <c r="L17" s="23">
        <f t="shared" ca="1" si="1"/>
        <v>4</v>
      </c>
      <c r="M17" s="23">
        <f t="shared" ca="1" si="1"/>
        <v>4</v>
      </c>
      <c r="N17" s="23">
        <f t="shared" ca="1" si="1"/>
        <v>4</v>
      </c>
      <c r="P17" s="20" t="str">
        <f t="shared" si="2"/>
        <v>Barcaldine</v>
      </c>
      <c r="Q17" s="20" t="s">
        <v>61</v>
      </c>
      <c r="R17" s="20" t="str">
        <f t="shared" ca="1" si="3"/>
        <v>BARR!$J$25:$T$25</v>
      </c>
      <c r="S17" s="20" t="str">
        <f t="shared" ca="1" si="4"/>
        <v>BARR!$U$25:$AQ$25</v>
      </c>
      <c r="T17" s="20" t="str">
        <f t="shared" ca="1" si="5"/>
        <v>BARR!$J$26:$T$26</v>
      </c>
      <c r="U17" s="20" t="str">
        <f t="shared" ca="1" si="6"/>
        <v>BARR!$U$26:$AQ$26</v>
      </c>
      <c r="W17" s="20" t="s">
        <v>62</v>
      </c>
      <c r="Z17" t="s">
        <v>63</v>
      </c>
      <c r="AA17" t="s">
        <v>61</v>
      </c>
      <c r="AB17" t="str">
        <f t="shared" si="7"/>
        <v/>
      </c>
    </row>
    <row r="18" spans="2:28" x14ac:dyDescent="0.25">
      <c r="B18" s="35" t="s">
        <v>64</v>
      </c>
      <c r="C18" s="29" t="s">
        <v>32</v>
      </c>
      <c r="E18" s="23">
        <f t="shared" ca="1" si="0"/>
        <v>26.6</v>
      </c>
      <c r="F18" s="23">
        <f t="shared" ca="1" si="0"/>
        <v>26.6</v>
      </c>
      <c r="G18" s="23">
        <f t="shared" ca="1" si="0"/>
        <v>27.3</v>
      </c>
      <c r="H18" s="23">
        <f t="shared" ca="1" si="0"/>
        <v>27.3</v>
      </c>
      <c r="I18" s="23">
        <f t="shared" ca="1" si="0"/>
        <v>27.3</v>
      </c>
      <c r="J18" s="23">
        <f t="shared" ca="1" si="1"/>
        <v>26.6</v>
      </c>
      <c r="K18" s="23">
        <f t="shared" ca="1" si="1"/>
        <v>26.6</v>
      </c>
      <c r="L18" s="23">
        <f t="shared" ca="1" si="1"/>
        <v>26.6</v>
      </c>
      <c r="M18" s="23">
        <f t="shared" ca="1" si="1"/>
        <v>27.3</v>
      </c>
      <c r="N18" s="23">
        <f t="shared" ca="1" si="1"/>
        <v>27.3</v>
      </c>
      <c r="P18" s="20" t="str">
        <f t="shared" si="2"/>
        <v>Barcaldine BSP</v>
      </c>
      <c r="Q18" s="20" t="s">
        <v>65</v>
      </c>
      <c r="R18" s="20" t="str">
        <f t="shared" ca="1" si="3"/>
        <v>'T072'!$I$23:$S$23</v>
      </c>
      <c r="S18" s="20" t="str">
        <f t="shared" ca="1" si="4"/>
        <v>'T072'!$T$23:$AQ$23</v>
      </c>
      <c r="T18" s="20" t="str">
        <f t="shared" ca="1" si="5"/>
        <v>'T072'!$I$24:$S$24</v>
      </c>
      <c r="U18" s="20" t="str">
        <f t="shared" ca="1" si="6"/>
        <v>'T072'!$T$24:$AQ$24</v>
      </c>
      <c r="W18" s="20" t="s">
        <v>66</v>
      </c>
      <c r="Z18" t="s">
        <v>67</v>
      </c>
      <c r="AA18" t="s">
        <v>65</v>
      </c>
      <c r="AB18" t="str">
        <f t="shared" si="7"/>
        <v/>
      </c>
    </row>
    <row r="19" spans="2:28" x14ac:dyDescent="0.25">
      <c r="B19" s="35" t="s">
        <v>68</v>
      </c>
      <c r="C19" s="29" t="s">
        <v>16</v>
      </c>
      <c r="E19" s="23">
        <f t="shared" ca="1" si="0"/>
        <v>69.900000000000006</v>
      </c>
      <c r="F19" s="23">
        <f t="shared" ca="1" si="0"/>
        <v>69.900000000000006</v>
      </c>
      <c r="G19" s="23">
        <f t="shared" ca="1" si="0"/>
        <v>69.900000000000006</v>
      </c>
      <c r="H19" s="23">
        <f t="shared" ca="1" si="0"/>
        <v>69.900000000000006</v>
      </c>
      <c r="I19" s="23">
        <f t="shared" ca="1" si="0"/>
        <v>69.900000000000006</v>
      </c>
      <c r="J19" s="23">
        <f t="shared" ca="1" si="1"/>
        <v>74.8</v>
      </c>
      <c r="K19" s="23">
        <f t="shared" ca="1" si="1"/>
        <v>74.8</v>
      </c>
      <c r="L19" s="23">
        <f t="shared" ca="1" si="1"/>
        <v>74.8</v>
      </c>
      <c r="M19" s="23">
        <f t="shared" ca="1" si="1"/>
        <v>74.8</v>
      </c>
      <c r="N19" s="23">
        <f t="shared" ca="1" si="1"/>
        <v>74.8</v>
      </c>
      <c r="P19" s="20" t="str">
        <f t="shared" si="2"/>
        <v>Bargara</v>
      </c>
      <c r="Q19" s="20" t="s">
        <v>69</v>
      </c>
      <c r="R19" s="20" t="str">
        <f t="shared" ca="1" si="3"/>
        <v>BARG!$J$25:$T$25</v>
      </c>
      <c r="S19" s="20" t="str">
        <f t="shared" ca="1" si="4"/>
        <v>BARG!$U$25:$AQ$25</v>
      </c>
      <c r="T19" s="20" t="str">
        <f t="shared" ca="1" si="5"/>
        <v>BARG!$J$26:$T$26</v>
      </c>
      <c r="U19" s="20" t="str">
        <f t="shared" ca="1" si="6"/>
        <v>BARG!$U$26:$AQ$26</v>
      </c>
      <c r="W19" s="20" t="s">
        <v>70</v>
      </c>
      <c r="Z19" t="s">
        <v>71</v>
      </c>
      <c r="AA19" t="s">
        <v>69</v>
      </c>
      <c r="AB19" t="str">
        <f t="shared" si="7"/>
        <v/>
      </c>
    </row>
    <row r="20" spans="2:28" x14ac:dyDescent="0.25">
      <c r="B20" s="35" t="s">
        <v>72</v>
      </c>
      <c r="C20" s="29" t="s">
        <v>16</v>
      </c>
      <c r="E20" s="23">
        <f t="shared" ca="1" si="0"/>
        <v>4</v>
      </c>
      <c r="F20" s="23">
        <f t="shared" ca="1" si="0"/>
        <v>4</v>
      </c>
      <c r="G20" s="23">
        <f t="shared" ca="1" si="0"/>
        <v>4</v>
      </c>
      <c r="H20" s="23">
        <f t="shared" ca="1" si="0"/>
        <v>4</v>
      </c>
      <c r="I20" s="23">
        <f t="shared" ca="1" si="0"/>
        <v>4</v>
      </c>
      <c r="J20" s="23">
        <f t="shared" ca="1" si="1"/>
        <v>4</v>
      </c>
      <c r="K20" s="23">
        <f t="shared" ca="1" si="1"/>
        <v>4</v>
      </c>
      <c r="L20" s="23">
        <f t="shared" ca="1" si="1"/>
        <v>4</v>
      </c>
      <c r="M20" s="23">
        <f t="shared" ca="1" si="1"/>
        <v>4</v>
      </c>
      <c r="N20" s="23">
        <f t="shared" ca="1" si="1"/>
        <v>4</v>
      </c>
      <c r="P20" s="20" t="str">
        <f t="shared" si="2"/>
        <v>Barratta</v>
      </c>
      <c r="Q20" s="20" t="s">
        <v>61</v>
      </c>
      <c r="R20" s="20" t="str">
        <f t="shared" ca="1" si="3"/>
        <v>BARR!$J$25:$T$25</v>
      </c>
      <c r="S20" s="20" t="str">
        <f t="shared" ca="1" si="4"/>
        <v>BARR!$U$25:$AQ$25</v>
      </c>
      <c r="T20" s="20" t="str">
        <f t="shared" ca="1" si="5"/>
        <v>BARR!$J$26:$T$26</v>
      </c>
      <c r="U20" s="20" t="str">
        <f t="shared" ca="1" si="6"/>
        <v>BARR!$U$26:$AQ$26</v>
      </c>
      <c r="W20" s="20" t="s">
        <v>73</v>
      </c>
      <c r="Z20" t="s">
        <v>74</v>
      </c>
      <c r="AA20" t="s">
        <v>61</v>
      </c>
      <c r="AB20" t="str">
        <f t="shared" si="7"/>
        <v/>
      </c>
    </row>
    <row r="21" spans="2:28" x14ac:dyDescent="0.25">
      <c r="B21" s="35" t="s">
        <v>75</v>
      </c>
      <c r="C21" s="29" t="s">
        <v>16</v>
      </c>
      <c r="E21" s="23">
        <f t="shared" ca="1" si="0"/>
        <v>20.9</v>
      </c>
      <c r="F21" s="23">
        <f t="shared" ca="1" si="0"/>
        <v>20.9</v>
      </c>
      <c r="G21" s="23">
        <f t="shared" ca="1" si="0"/>
        <v>20.9</v>
      </c>
      <c r="H21" s="23">
        <f t="shared" ca="1" si="0"/>
        <v>20.9</v>
      </c>
      <c r="I21" s="23">
        <f t="shared" ca="1" si="0"/>
        <v>20.9</v>
      </c>
      <c r="J21" s="23">
        <f t="shared" ca="1" si="1"/>
        <v>23.3</v>
      </c>
      <c r="K21" s="23">
        <f t="shared" ca="1" si="1"/>
        <v>23.3</v>
      </c>
      <c r="L21" s="23">
        <f t="shared" ca="1" si="1"/>
        <v>23.3</v>
      </c>
      <c r="M21" s="23">
        <f t="shared" ca="1" si="1"/>
        <v>23.3</v>
      </c>
      <c r="N21" s="23">
        <f t="shared" ca="1" si="1"/>
        <v>23.3</v>
      </c>
      <c r="P21" s="20" t="str">
        <f t="shared" si="2"/>
        <v>Bedford Weir</v>
      </c>
      <c r="Q21" s="20" t="s">
        <v>76</v>
      </c>
      <c r="R21" s="20" t="str">
        <f t="shared" ca="1" si="3"/>
        <v>BEWE!$J$25:$T$25</v>
      </c>
      <c r="S21" s="20" t="str">
        <f t="shared" ca="1" si="4"/>
        <v>BEWE!$U$25:$AQ$25</v>
      </c>
      <c r="T21" s="20" t="str">
        <f t="shared" ca="1" si="5"/>
        <v>BEWE!$J$26:$T$26</v>
      </c>
      <c r="U21" s="20" t="str">
        <f t="shared" ca="1" si="6"/>
        <v>BEWE!$U$26:$AQ$26</v>
      </c>
      <c r="W21" s="20" t="s">
        <v>77</v>
      </c>
      <c r="Z21" t="s">
        <v>78</v>
      </c>
      <c r="AA21" t="s">
        <v>76</v>
      </c>
      <c r="AB21" t="str">
        <f t="shared" si="7"/>
        <v/>
      </c>
    </row>
    <row r="22" spans="2:28" x14ac:dyDescent="0.25">
      <c r="B22" s="35" t="s">
        <v>79</v>
      </c>
      <c r="C22" s="29" t="s">
        <v>16</v>
      </c>
      <c r="E22" s="23">
        <f t="shared" ref="E22:I37" ca="1" si="8">IF(AND($R22&lt;&gt;"", $T22&lt;&gt;"", $E$2&lt;&gt;"", $E$2&lt;&gt;"-"), IF(INDEX(INDIRECT($T22), MATCH(E$5, INDIRECT($R22), 0))&lt;&gt;"", IF(ISNUMBER(INDEX(INDIRECT($T22), MATCH(E$5, INDIRECT($R22), 0))), ROUND(INDEX(INDIRECT($T22), MATCH(E$5, INDIRECT($R22), 0)), 1), IF($E$2="Meets Security Standard", PROPER(INDEX(INDIRECT($T22), MATCH(E$5, INDIRECT($R22), 0))), INDEX(INDIRECT($T22), MATCH(E$5, INDIRECT($R22), 0)))), ""), "")</f>
        <v>73.900000000000006</v>
      </c>
      <c r="F22" s="23">
        <f t="shared" ca="1" si="8"/>
        <v>73.900000000000006</v>
      </c>
      <c r="G22" s="23">
        <f t="shared" ca="1" si="8"/>
        <v>73.900000000000006</v>
      </c>
      <c r="H22" s="23">
        <f t="shared" ca="1" si="8"/>
        <v>73.900000000000006</v>
      </c>
      <c r="I22" s="23">
        <f t="shared" ca="1" si="8"/>
        <v>73.900000000000006</v>
      </c>
      <c r="J22" s="23">
        <f t="shared" ref="J22:N37" ca="1" si="9">IF(AND($S22&lt;&gt;"", $U22&lt;&gt;"", $E$2&lt;&gt;"", $E$2&lt;&gt;"-"), IF(INDEX(INDIRECT($U22), MATCH(TEXT(J$5, "????"), INDIRECT($S22), 0))&lt;&gt;"", IF(INDEX(INDIRECT($U22), MATCH(TEXT(J$5, "????"), INDIRECT($S22), 0))&lt;&gt;"", IF(ISNUMBER(INDEX(INDIRECT($U22), MATCH(TEXT(J$5, "????"), INDIRECT($S22), 0))), ROUND(INDEX(INDIRECT($U22), MATCH(TEXT(J$5, "????"), INDIRECT($S22), 0)), 1), IF($E$2="Meets Security Standard", PROPER(INDEX(INDIRECT($U22), MATCH(TEXT(J$5, "????"), INDIRECT($S22), 0))), INDEX(INDIRECT($U22), MATCH(TEXT(J$5, "????"), INDIRECT($S22), 0)))), ""), ""), "")</f>
        <v>76.599999999999994</v>
      </c>
      <c r="K22" s="23">
        <f t="shared" ca="1" si="9"/>
        <v>76.599999999999994</v>
      </c>
      <c r="L22" s="23">
        <f t="shared" ca="1" si="9"/>
        <v>76.599999999999994</v>
      </c>
      <c r="M22" s="23">
        <f t="shared" ca="1" si="9"/>
        <v>76.599999999999994</v>
      </c>
      <c r="N22" s="23">
        <f t="shared" ca="1" si="9"/>
        <v>76.599999999999994</v>
      </c>
      <c r="P22" s="20" t="str">
        <f t="shared" si="2"/>
        <v>Belgian Gardens</v>
      </c>
      <c r="Q22" s="20" t="s">
        <v>80</v>
      </c>
      <c r="R22" s="20" t="str">
        <f t="shared" ca="1" si="3"/>
        <v>BEGA!$J$25:$T$25</v>
      </c>
      <c r="S22" s="20" t="str">
        <f t="shared" ca="1" si="4"/>
        <v>BEGA!$U$25:$AQ$25</v>
      </c>
      <c r="T22" s="20" t="str">
        <f t="shared" ca="1" si="5"/>
        <v>BEGA!$J$26:$T$26</v>
      </c>
      <c r="U22" s="20" t="str">
        <f t="shared" ca="1" si="6"/>
        <v>BEGA!$U$26:$AQ$26</v>
      </c>
      <c r="W22" s="20" t="s">
        <v>81</v>
      </c>
      <c r="Z22" t="s">
        <v>82</v>
      </c>
      <c r="AA22" t="s">
        <v>80</v>
      </c>
      <c r="AB22" t="str">
        <f t="shared" si="7"/>
        <v/>
      </c>
    </row>
    <row r="23" spans="2:28" x14ac:dyDescent="0.25">
      <c r="B23" s="35" t="s">
        <v>83</v>
      </c>
      <c r="C23" s="29" t="s">
        <v>16</v>
      </c>
      <c r="E23" s="23">
        <f t="shared" ca="1" si="8"/>
        <v>78.5</v>
      </c>
      <c r="F23" s="23">
        <f t="shared" ca="1" si="8"/>
        <v>78.5</v>
      </c>
      <c r="G23" s="23">
        <f t="shared" ca="1" si="8"/>
        <v>78.5</v>
      </c>
      <c r="H23" s="23">
        <f t="shared" ca="1" si="8"/>
        <v>78.5</v>
      </c>
      <c r="I23" s="23">
        <f t="shared" ca="1" si="8"/>
        <v>78.5</v>
      </c>
      <c r="J23" s="23">
        <f t="shared" ca="1" si="9"/>
        <v>88</v>
      </c>
      <c r="K23" s="23">
        <f t="shared" ca="1" si="9"/>
        <v>88</v>
      </c>
      <c r="L23" s="23">
        <f t="shared" ca="1" si="9"/>
        <v>88</v>
      </c>
      <c r="M23" s="23">
        <f t="shared" ca="1" si="9"/>
        <v>88</v>
      </c>
      <c r="N23" s="23">
        <f t="shared" ca="1" si="9"/>
        <v>88</v>
      </c>
      <c r="P23" s="20" t="str">
        <f t="shared" si="2"/>
        <v>Berserker</v>
      </c>
      <c r="Q23" s="20" t="s">
        <v>84</v>
      </c>
      <c r="R23" s="20" t="str">
        <f t="shared" ca="1" si="3"/>
        <v>BERS!$J$25:$T$25</v>
      </c>
      <c r="S23" s="20" t="str">
        <f t="shared" ca="1" si="4"/>
        <v>BERS!$U$25:$AQ$25</v>
      </c>
      <c r="T23" s="20" t="str">
        <f t="shared" ca="1" si="5"/>
        <v>BERS!$J$26:$T$26</v>
      </c>
      <c r="U23" s="20" t="str">
        <f t="shared" ca="1" si="6"/>
        <v>BERS!$U$26:$AQ$26</v>
      </c>
      <c r="W23" s="20" t="s">
        <v>85</v>
      </c>
      <c r="Z23" t="s">
        <v>86</v>
      </c>
      <c r="AA23" t="s">
        <v>84</v>
      </c>
      <c r="AB23" t="str">
        <f t="shared" si="7"/>
        <v/>
      </c>
    </row>
    <row r="24" spans="2:28" x14ac:dyDescent="0.25">
      <c r="B24" s="35" t="s">
        <v>87</v>
      </c>
      <c r="C24" s="29" t="s">
        <v>16</v>
      </c>
      <c r="E24" s="23">
        <f t="shared" ca="1" si="8"/>
        <v>47.3</v>
      </c>
      <c r="F24" s="23">
        <f t="shared" ca="1" si="8"/>
        <v>47.3</v>
      </c>
      <c r="G24" s="23">
        <f t="shared" ca="1" si="8"/>
        <v>47.3</v>
      </c>
      <c r="H24" s="23">
        <f t="shared" ca="1" si="8"/>
        <v>47.3</v>
      </c>
      <c r="I24" s="23">
        <f t="shared" ca="1" si="8"/>
        <v>47.3</v>
      </c>
      <c r="J24" s="23">
        <f t="shared" ca="1" si="9"/>
        <v>55</v>
      </c>
      <c r="K24" s="23">
        <f t="shared" ca="1" si="9"/>
        <v>55</v>
      </c>
      <c r="L24" s="23">
        <f t="shared" ca="1" si="9"/>
        <v>55</v>
      </c>
      <c r="M24" s="23">
        <f t="shared" ca="1" si="9"/>
        <v>55</v>
      </c>
      <c r="N24" s="23">
        <f t="shared" ca="1" si="9"/>
        <v>55</v>
      </c>
      <c r="P24" s="20" t="str">
        <f t="shared" si="2"/>
        <v>Biloela</v>
      </c>
      <c r="Q24" s="20" t="s">
        <v>88</v>
      </c>
      <c r="R24" s="20" t="str">
        <f t="shared" ca="1" si="3"/>
        <v>BILO!$J$25:$T$25</v>
      </c>
      <c r="S24" s="20" t="str">
        <f t="shared" ca="1" si="4"/>
        <v>BILO!$U$25:$AQ$25</v>
      </c>
      <c r="T24" s="20" t="str">
        <f t="shared" ca="1" si="5"/>
        <v>BILO!$J$26:$T$26</v>
      </c>
      <c r="U24" s="20" t="str">
        <f t="shared" ca="1" si="6"/>
        <v>BILO!$U$26:$AQ$26</v>
      </c>
      <c r="W24" s="20" t="s">
        <v>89</v>
      </c>
      <c r="Z24" t="s">
        <v>90</v>
      </c>
      <c r="AA24" t="s">
        <v>88</v>
      </c>
      <c r="AB24" t="str">
        <f t="shared" si="7"/>
        <v/>
      </c>
    </row>
    <row r="25" spans="2:28" x14ac:dyDescent="0.25">
      <c r="B25" s="35" t="s">
        <v>91</v>
      </c>
      <c r="C25" s="29" t="s">
        <v>16</v>
      </c>
      <c r="E25" s="23">
        <f t="shared" ca="1" si="8"/>
        <v>11</v>
      </c>
      <c r="F25" s="23">
        <f t="shared" ca="1" si="8"/>
        <v>11</v>
      </c>
      <c r="G25" s="23">
        <f t="shared" ca="1" si="8"/>
        <v>11</v>
      </c>
      <c r="H25" s="23">
        <f t="shared" ca="1" si="8"/>
        <v>11</v>
      </c>
      <c r="I25" s="23">
        <f t="shared" ca="1" si="8"/>
        <v>11</v>
      </c>
      <c r="J25" s="23">
        <f t="shared" ca="1" si="9"/>
        <v>12</v>
      </c>
      <c r="K25" s="23">
        <f t="shared" ca="1" si="9"/>
        <v>12</v>
      </c>
      <c r="L25" s="23">
        <f t="shared" ca="1" si="9"/>
        <v>12</v>
      </c>
      <c r="M25" s="23">
        <f t="shared" ca="1" si="9"/>
        <v>12</v>
      </c>
      <c r="N25" s="23">
        <f t="shared" ca="1" si="9"/>
        <v>12</v>
      </c>
      <c r="P25" s="20" t="str">
        <f t="shared" si="2"/>
        <v>Bingegang</v>
      </c>
      <c r="Q25" s="20" t="s">
        <v>92</v>
      </c>
      <c r="R25" s="20" t="str">
        <f t="shared" ca="1" si="3"/>
        <v>BING!$J$25:$T$25</v>
      </c>
      <c r="S25" s="20" t="str">
        <f t="shared" ca="1" si="4"/>
        <v>BING!$U$25:$AQ$25</v>
      </c>
      <c r="T25" s="20" t="str">
        <f t="shared" ca="1" si="5"/>
        <v>BING!$J$26:$T$26</v>
      </c>
      <c r="U25" s="20" t="str">
        <f t="shared" ca="1" si="6"/>
        <v>BING!$U$26:$AQ$26</v>
      </c>
      <c r="W25" s="20" t="s">
        <v>93</v>
      </c>
      <c r="Z25" t="s">
        <v>94</v>
      </c>
      <c r="AA25" t="s">
        <v>92</v>
      </c>
      <c r="AB25" t="str">
        <f t="shared" si="7"/>
        <v/>
      </c>
    </row>
    <row r="26" spans="2:28" x14ac:dyDescent="0.25">
      <c r="B26" s="35" t="s">
        <v>95</v>
      </c>
      <c r="C26" s="29" t="s">
        <v>16</v>
      </c>
      <c r="E26" s="23">
        <f t="shared" ca="1" si="8"/>
        <v>56</v>
      </c>
      <c r="F26" s="23">
        <f t="shared" ca="1" si="8"/>
        <v>56</v>
      </c>
      <c r="G26" s="23">
        <f t="shared" ca="1" si="8"/>
        <v>56</v>
      </c>
      <c r="H26" s="23">
        <f t="shared" ca="1" si="8"/>
        <v>56</v>
      </c>
      <c r="I26" s="23">
        <f t="shared" ca="1" si="8"/>
        <v>56</v>
      </c>
      <c r="J26" s="23">
        <f t="shared" ca="1" si="9"/>
        <v>59.1</v>
      </c>
      <c r="K26" s="23">
        <f t="shared" ca="1" si="9"/>
        <v>59.1</v>
      </c>
      <c r="L26" s="23">
        <f t="shared" ca="1" si="9"/>
        <v>59.1</v>
      </c>
      <c r="M26" s="23">
        <f t="shared" ca="1" si="9"/>
        <v>59.1</v>
      </c>
      <c r="N26" s="23">
        <f t="shared" ca="1" si="9"/>
        <v>59.1</v>
      </c>
      <c r="P26" s="20" t="str">
        <f t="shared" si="2"/>
        <v>Black River</v>
      </c>
      <c r="Q26" s="20" t="s">
        <v>96</v>
      </c>
      <c r="R26" s="20" t="str">
        <f t="shared" ca="1" si="3"/>
        <v>BLRI!$J$25:$T$25</v>
      </c>
      <c r="S26" s="20" t="str">
        <f t="shared" ca="1" si="4"/>
        <v>BLRI!$U$25:$AQ$25</v>
      </c>
      <c r="T26" s="20" t="str">
        <f t="shared" ca="1" si="5"/>
        <v>BLRI!$J$26:$T$26</v>
      </c>
      <c r="U26" s="20" t="str">
        <f t="shared" ca="1" si="6"/>
        <v>BLRI!$U$26:$AQ$26</v>
      </c>
      <c r="W26" s="20" t="s">
        <v>97</v>
      </c>
      <c r="Z26" t="s">
        <v>98</v>
      </c>
      <c r="AA26" t="s">
        <v>96</v>
      </c>
      <c r="AB26" t="str">
        <f t="shared" si="7"/>
        <v/>
      </c>
    </row>
    <row r="27" spans="2:28" x14ac:dyDescent="0.25">
      <c r="B27" s="35" t="s">
        <v>99</v>
      </c>
      <c r="C27" s="29" t="s">
        <v>16</v>
      </c>
      <c r="E27" s="23">
        <f t="shared" ca="1" si="8"/>
        <v>13.9</v>
      </c>
      <c r="F27" s="23">
        <f t="shared" ca="1" si="8"/>
        <v>13.9</v>
      </c>
      <c r="G27" s="23">
        <f t="shared" ca="1" si="8"/>
        <v>13.9</v>
      </c>
      <c r="H27" s="23">
        <f t="shared" ca="1" si="8"/>
        <v>13.9</v>
      </c>
      <c r="I27" s="23">
        <f t="shared" ca="1" si="8"/>
        <v>13.9</v>
      </c>
      <c r="J27" s="23">
        <f t="shared" ca="1" si="9"/>
        <v>16.5</v>
      </c>
      <c r="K27" s="23">
        <f t="shared" ca="1" si="9"/>
        <v>16.5</v>
      </c>
      <c r="L27" s="23">
        <f t="shared" ca="1" si="9"/>
        <v>16.5</v>
      </c>
      <c r="M27" s="23">
        <f t="shared" ca="1" si="9"/>
        <v>16.5</v>
      </c>
      <c r="N27" s="23">
        <f t="shared" ca="1" si="9"/>
        <v>16.5</v>
      </c>
      <c r="P27" s="20" t="str">
        <f t="shared" si="2"/>
        <v>Blackall</v>
      </c>
      <c r="Q27" s="20" t="s">
        <v>100</v>
      </c>
      <c r="R27" s="20" t="str">
        <f t="shared" ca="1" si="3"/>
        <v>BLAK!$J$25:$T$25</v>
      </c>
      <c r="S27" s="20" t="str">
        <f t="shared" ca="1" si="4"/>
        <v>BLAK!$U$25:$AQ$25</v>
      </c>
      <c r="T27" s="20" t="str">
        <f t="shared" ca="1" si="5"/>
        <v>BLAK!$J$26:$T$26</v>
      </c>
      <c r="U27" s="20" t="str">
        <f t="shared" ca="1" si="6"/>
        <v>BLAK!$U$26:$AQ$26</v>
      </c>
      <c r="Z27" t="s">
        <v>101</v>
      </c>
      <c r="AA27" t="s">
        <v>100</v>
      </c>
      <c r="AB27" t="str">
        <f t="shared" si="7"/>
        <v/>
      </c>
    </row>
    <row r="28" spans="2:28" x14ac:dyDescent="0.25">
      <c r="B28" s="35" t="s">
        <v>102</v>
      </c>
      <c r="C28" s="29" t="s">
        <v>16</v>
      </c>
      <c r="E28" s="23">
        <f t="shared" ca="1" si="8"/>
        <v>40</v>
      </c>
      <c r="F28" s="23">
        <f t="shared" ca="1" si="8"/>
        <v>40</v>
      </c>
      <c r="G28" s="23">
        <f t="shared" ca="1" si="8"/>
        <v>40</v>
      </c>
      <c r="H28" s="23">
        <f t="shared" ca="1" si="8"/>
        <v>40</v>
      </c>
      <c r="I28" s="23">
        <f t="shared" ca="1" si="8"/>
        <v>40</v>
      </c>
      <c r="J28" s="23">
        <f t="shared" ca="1" si="9"/>
        <v>44</v>
      </c>
      <c r="K28" s="23">
        <f t="shared" ca="1" si="9"/>
        <v>44</v>
      </c>
      <c r="L28" s="23">
        <f t="shared" ca="1" si="9"/>
        <v>44</v>
      </c>
      <c r="M28" s="23">
        <f t="shared" ca="1" si="9"/>
        <v>44</v>
      </c>
      <c r="N28" s="23">
        <f t="shared" ca="1" si="9"/>
        <v>44</v>
      </c>
      <c r="P28" s="20" t="str">
        <f t="shared" si="2"/>
        <v>Blackwater</v>
      </c>
      <c r="Q28" s="20" t="s">
        <v>103</v>
      </c>
      <c r="R28" s="20" t="str">
        <f t="shared" ca="1" si="3"/>
        <v>BLAC!$J$25:$T$25</v>
      </c>
      <c r="S28" s="20" t="str">
        <f t="shared" ca="1" si="4"/>
        <v>BLAC!$U$25:$AQ$25</v>
      </c>
      <c r="T28" s="20" t="str">
        <f t="shared" ca="1" si="5"/>
        <v>BLAC!$J$26:$T$26</v>
      </c>
      <c r="U28" s="20" t="str">
        <f t="shared" ca="1" si="6"/>
        <v>BLAC!$U$26:$AQ$26</v>
      </c>
      <c r="Z28" t="s">
        <v>104</v>
      </c>
      <c r="AA28" t="s">
        <v>103</v>
      </c>
      <c r="AB28" t="str">
        <f t="shared" si="7"/>
        <v/>
      </c>
    </row>
    <row r="29" spans="2:28" x14ac:dyDescent="0.25">
      <c r="B29" s="35" t="s">
        <v>105</v>
      </c>
      <c r="C29" s="29" t="s">
        <v>32</v>
      </c>
      <c r="E29" s="23">
        <f t="shared" ca="1" si="8"/>
        <v>120</v>
      </c>
      <c r="F29" s="23">
        <f t="shared" ca="1" si="8"/>
        <v>120</v>
      </c>
      <c r="G29" s="23">
        <f t="shared" ca="1" si="8"/>
        <v>120</v>
      </c>
      <c r="H29" s="23">
        <f t="shared" ca="1" si="8"/>
        <v>120</v>
      </c>
      <c r="I29" s="23">
        <f t="shared" ca="1" si="8"/>
        <v>120</v>
      </c>
      <c r="J29" s="23">
        <f t="shared" ca="1" si="9"/>
        <v>120</v>
      </c>
      <c r="K29" s="23">
        <f t="shared" ca="1" si="9"/>
        <v>120</v>
      </c>
      <c r="L29" s="23">
        <f t="shared" ca="1" si="9"/>
        <v>120</v>
      </c>
      <c r="M29" s="23">
        <f t="shared" ca="1" si="9"/>
        <v>120</v>
      </c>
      <c r="N29" s="23">
        <f t="shared" ca="1" si="9"/>
        <v>120</v>
      </c>
      <c r="P29" s="20" t="str">
        <f>IF($B29&lt;&gt;"",IF(ISERROR(FIND(" (",$B29))=FALSE, IF(ISERROR(FIND("Skid", MID($B29,1,FIND(" (",$B29)-1)))=FALSE, MID($B29, FIND("(", $B29)+1, FIND(")", $B29)-(FIND("(", $B29)+1)), MID($B29,1,FIND(" (",$B29)-1)),""))</f>
        <v>Blackwater BSP</v>
      </c>
      <c r="Q29" s="20" t="s">
        <v>106</v>
      </c>
      <c r="R29" s="20" t="str">
        <f t="shared" ref="R29:R92" ca="1" si="10">IF(ISERROR(MATCH("PEAK LOAD FORECAST AND CAPACITY", INDIRECT($Q29&amp;"!$e$1:$e$55"), 0))=FALSE, ADDRESS(MATCH("PEAK LOAD FORECAST AND CAPACITY", INDIRECT($Q29&amp;"!$e$1:$e$55"), 0)+1, MATCH("SUMMER", INDIRECT(ADDRESS(MATCH("PEAK LOAD FORECAST AND CAPACITY", INDIRECT($Q29&amp;"!$e$1:$e$55"), 0), 1, 1, TRUE, $Q29)&amp;":$AQ"&amp;MATCH("PEAK LOAD FORECAST AND CAPACITY", INDIRECT($Q29&amp;"!$e$1:$e$55"), 0)), 0), 1, TRUE, $Q29)&amp;":"&amp;ADDRESS(MATCH("PEAK LOAD FORECAST AND CAPACITY", INDIRECT($Q29&amp;"!$e$1:$e$55"), 0)+1, MATCH("WINTER", INDIRECT(ADDRESS(MATCH("PEAK LOAD FORECAST AND CAPACITY", INDIRECT($Q29&amp;"!$e$1:$e$55"), 0), 1, 1, TRUE, $Q29)&amp;":$AQ"&amp;MATCH("PEAK LOAD FORECAST AND CAPACITY", INDIRECT($Q29&amp;"!$e$1:$e$55"), 0)), 0)-1, 1, TRUE),
IF(ISERROR(MATCH("PEAK LOAD FORECAST AND CAPACITY", INDIRECT($Q29&amp;"!$D$1:$D$55"), 0))=FALSE, ADDRESS(MATCH("PEAK LOAD FORECAST AND CAPACITY", INDIRECT($Q29&amp;"!$D$1:$D$55"), 0)+1, MATCH("SUMMER", INDIRECT(ADDRESS(MATCH("PEAK LOAD FORECAST AND CAPACITY", INDIRECT($Q29&amp;"!$D$1:$D$55"), 0), 1, 1, TRUE, $Q29)&amp;":$AQ"&amp;MATCH("PEAK LOAD FORECAST AND CAPACITY", INDIRECT($Q29&amp;"!$D$1:$D$55"), 0)), 0), 1, TRUE, $Q29)&amp;":"&amp;ADDRESS(MATCH("PEAK LOAD FORECAST AND CAPACITY", INDIRECT($Q29&amp;"!$D$1:$D$55"), 0)+1, MATCH("WINTER", INDIRECT(ADDRESS(MATCH("PEAK LOAD FORECAST AND CAPACITY", INDIRECT($Q29&amp;"!$D$1:$D$55"), 0), 1, 1, TRUE, $Q29)&amp;":$AQ"&amp;MATCH("PEAK LOAD FORECAST AND CAPACITY", INDIRECT($Q29&amp;"!$D$1:$D$55"), 0)), 0)-1, 1, TRUE), ""))</f>
        <v>'T032'!$I$23:$S$23</v>
      </c>
      <c r="S29" s="20" t="str">
        <f t="shared" ref="S29:S92" ca="1" si="11">IF(ISERROR(MATCH("PEAK LOAD FORECAST AND CAPACITY", INDIRECT($Q29&amp;"!$e$1:$e$55"), 0))=FALSE, ADDRESS(MATCH("PEAK LOAD FORECAST AND CAPACITY", INDIRECT($Q29&amp;"!$e$1:$e$55"), 0)+1, MATCH("WINTER", INDIRECT(ADDRESS(MATCH("PEAK LOAD FORECAST AND CAPACITY", INDIRECT($Q29&amp;"!$e$1:$e$55"), 0), 1, 1, TRUE, $Q29)&amp;":$AQ"&amp;MATCH("PEAK LOAD FORECAST AND CAPACITY", INDIRECT($Q29&amp;"!$e$1:$e$55"), 0)), 0), 1, TRUE, $Q29)&amp;":"&amp;ADDRESS(MATCH("PEAK LOAD FORECAST AND CAPACITY", INDIRECT($Q29&amp;"!$e$1:$e$55"), 0)+1, 43, 1, TRUE),
IF(ISERROR(MATCH("PEAK LOAD FORECAST AND CAPACITY", INDIRECT($Q29&amp;"!$D$1:$D$55"), 0))=FALSE, ADDRESS(MATCH("PEAK LOAD FORECAST AND CAPACITY", INDIRECT($Q29&amp;"!$D$1:$D$55"), 0)+1, MATCH("WINTER", INDIRECT(ADDRESS(MATCH("PEAK LOAD FORECAST AND CAPACITY", INDIRECT($Q29&amp;"!$D$1:$D$55"), 0), 1, 1, TRUE, $Q29)&amp;":$AQ"&amp;MATCH("PEAK LOAD FORECAST AND CAPACITY", INDIRECT($Q29&amp;"!$D$1:$D$55"), 0)), 0), 1, TRUE, $Q29)&amp;":"&amp;ADDRESS(MATCH("PEAK LOAD FORECAST AND CAPACITY", INDIRECT($Q29&amp;"!$D$1:$D$55"), 0)+1, 43, 1, TRUE), ""))</f>
        <v>'T032'!$T$23:$AQ$23</v>
      </c>
      <c r="T29" s="20" t="str">
        <f t="shared" ref="T29:T92" ca="1" si="12">IF(ISERROR(MATCH($E$2, INDIRECT($Q29&amp;"!$E$1:$E$55"), 0))=FALSE, ADDRESS(MATCH($E$2, INDIRECT($Q29&amp;"!$E$1:$E$55"), 0), MATCH("SUMMER", INDIRECT(ADDRESS(MATCH("PEAK LOAD FORECAST AND CAPACITY", INDIRECT($Q29&amp;"!$E$1:$E$55"), 0), 1, 1, TRUE, $Q29)&amp;":$AQ"&amp;MATCH("PEAK LOAD FORECAST AND CAPACITY", INDIRECT($Q29&amp;"!$E$1:$E$55"), 0)), 0), 1, TRUE, $Q29)&amp;":"&amp;
ADDRESS(MATCH($E$2, INDIRECT($Q29&amp;"!$E$1:$E$55"), 0), MATCH("WINTER", INDIRECT(ADDRESS(MATCH("PEAK LOAD FORECAST AND CAPACITY", INDIRECT($Q29&amp;"!$E$1:$E$55"), 0), 1, 1, TRUE, $Q29)&amp;":$AQ"&amp;MATCH("PEAK LOAD FORECAST AND CAPACITY", INDIRECT($Q29&amp;"!$E$1:$E$55"), 0)), 0)-1, 1, TRUE),
IF(ISERROR(MATCH($E$2, INDIRECT($Q29&amp;"!$d$1:$d$55"), 0))=FALSE, ADDRESS(MATCH($E$2, INDIRECT($Q29&amp;"!$d$1:$d$55"), 0), MATCH("SUMMER", INDIRECT(ADDRESS(MATCH("PEAK LOAD FORECAST AND CAPACITY", INDIRECT($Q29&amp;"!$d$1:$d$55"), 0), 1, 1, TRUE, $Q29)&amp;":$AQ"&amp;MATCH("PEAK LOAD FORECAST AND CAPACITY", INDIRECT($Q29&amp;"!$d$1:$d$55"), 0)), 0), 1, TRUE, $Q29)&amp;":"&amp;
ADDRESS(MATCH($E$2, INDIRECT($Q29&amp;"!$d$1:$d$55"), 0), MATCH("WINTER", INDIRECT(ADDRESS(MATCH("PEAK LOAD FORECAST AND CAPACITY", INDIRECT($Q29&amp;"!$d$1:$d$55"), 0), 1, 1, TRUE, $Q29)&amp;":$AQ"&amp;MATCH("PEAK LOAD FORECAST AND CAPACITY", INDIRECT($Q29&amp;"!$d$1:$d$55"), 0)), 0)-1, 1, TRUE), ""))</f>
        <v>'T032'!$I$24:$S$24</v>
      </c>
      <c r="U29" s="20" t="str">
        <f t="shared" ref="U29:U92" ca="1" si="13">IF(ISERROR(MATCH($E$2, INDIRECT($Q29&amp;"!$E$1:$E$55"), 0))=FALSE, ADDRESS(MATCH($E$2, INDIRECT($Q29&amp;"!$E$1:$E$55"), 0), MATCH("WINTER", INDIRECT(ADDRESS(MATCH("PEAK LOAD FORECAST AND CAPACITY", INDIRECT($Q29&amp;"!$E$1:$E$55"), 0), 1, 1, TRUE, $Q29)&amp;":$AQ"&amp;MATCH("PEAK LOAD FORECAST AND CAPACITY", INDIRECT($Q29&amp;"!$E$1:$E$55"), 0)), 0), 1, TRUE, $Q29)&amp;":"&amp;
ADDRESS(MATCH($E$2, INDIRECT($Q29&amp;"!$E$1:$E$55"), 0), 43, 1, TRUE),
IF(ISERROR(MATCH($E$2, INDIRECT($Q29&amp;"!$d$1:$d$55"), 0))=FALSE, ADDRESS(MATCH($E$2, INDIRECT($Q29&amp;"!$d$1:$d$55"), 0), MATCH("WINTER", INDIRECT(ADDRESS(MATCH("PEAK LOAD FORECAST AND CAPACITY", INDIRECT($Q29&amp;"!$d$1:$d$55"), 0), 1, 1, TRUE, $Q29)&amp;":$AQ"&amp;MATCH("PEAK LOAD FORECAST AND CAPACITY", INDIRECT($Q29&amp;"!$d$1:$d$55"), 0)), 0), 1, TRUE, $Q29)&amp;":"&amp;
ADDRESS(MATCH($E$2, INDIRECT($Q29&amp;"!$d$1:$d$55"), 0), 43, 1, TRUE), ""))</f>
        <v>'T032'!$T$24:$AQ$24</v>
      </c>
      <c r="Z29" s="27" t="s">
        <v>107</v>
      </c>
      <c r="AA29" s="27" t="s">
        <v>106</v>
      </c>
      <c r="AB29" t="str">
        <f t="shared" si="7"/>
        <v/>
      </c>
    </row>
    <row r="30" spans="2:28" x14ac:dyDescent="0.25">
      <c r="B30" s="35" t="s">
        <v>108</v>
      </c>
      <c r="C30" s="29" t="s">
        <v>16</v>
      </c>
      <c r="E30" s="23">
        <f t="shared" ca="1" si="8"/>
        <v>11</v>
      </c>
      <c r="F30" s="23">
        <f t="shared" ca="1" si="8"/>
        <v>11</v>
      </c>
      <c r="G30" s="23">
        <f t="shared" ca="1" si="8"/>
        <v>11</v>
      </c>
      <c r="H30" s="23">
        <f t="shared" ca="1" si="8"/>
        <v>11</v>
      </c>
      <c r="I30" s="23">
        <f t="shared" ca="1" si="8"/>
        <v>11</v>
      </c>
      <c r="J30" s="23">
        <f t="shared" ca="1" si="9"/>
        <v>11</v>
      </c>
      <c r="K30" s="23">
        <f t="shared" ca="1" si="9"/>
        <v>11</v>
      </c>
      <c r="L30" s="23">
        <f t="shared" ca="1" si="9"/>
        <v>11</v>
      </c>
      <c r="M30" s="23">
        <f t="shared" ca="1" si="9"/>
        <v>11</v>
      </c>
      <c r="N30" s="23">
        <f t="shared" ca="1" si="9"/>
        <v>11</v>
      </c>
      <c r="P30" s="20" t="str">
        <f t="shared" si="2"/>
        <v>Bluewater</v>
      </c>
      <c r="Q30" s="20" t="s">
        <v>109</v>
      </c>
      <c r="R30" s="20" t="str">
        <f t="shared" ca="1" si="10"/>
        <v>BLUE!$J$25:$T$25</v>
      </c>
      <c r="S30" s="20" t="str">
        <f t="shared" ca="1" si="11"/>
        <v>BLUE!$U$25:$AQ$25</v>
      </c>
      <c r="T30" s="20" t="str">
        <f t="shared" ca="1" si="12"/>
        <v>BLUE!$J$26:$T$26</v>
      </c>
      <c r="U30" s="20" t="str">
        <f t="shared" ca="1" si="13"/>
        <v>BLUE!$U$26:$AQ$26</v>
      </c>
      <c r="Z30" t="s">
        <v>110</v>
      </c>
      <c r="AA30" t="s">
        <v>109</v>
      </c>
      <c r="AB30" t="str">
        <f t="shared" si="7"/>
        <v/>
      </c>
    </row>
    <row r="31" spans="2:28" x14ac:dyDescent="0.25">
      <c r="B31" s="35" t="s">
        <v>111</v>
      </c>
      <c r="C31" s="29" t="s">
        <v>32</v>
      </c>
      <c r="E31" s="23">
        <f t="shared" ca="1" si="8"/>
        <v>151.19999999999999</v>
      </c>
      <c r="F31" s="23">
        <f t="shared" ca="1" si="8"/>
        <v>151.19999999999999</v>
      </c>
      <c r="G31" s="23">
        <f t="shared" ca="1" si="8"/>
        <v>151.19999999999999</v>
      </c>
      <c r="H31" s="23">
        <f t="shared" ca="1" si="8"/>
        <v>151.19999999999999</v>
      </c>
      <c r="I31" s="23">
        <f t="shared" ca="1" si="8"/>
        <v>151.19999999999999</v>
      </c>
      <c r="J31" s="23">
        <f t="shared" ca="1" si="9"/>
        <v>162</v>
      </c>
      <c r="K31" s="23">
        <f t="shared" ca="1" si="9"/>
        <v>162</v>
      </c>
      <c r="L31" s="23">
        <f t="shared" ca="1" si="9"/>
        <v>162</v>
      </c>
      <c r="M31" s="23">
        <f t="shared" ca="1" si="9"/>
        <v>162</v>
      </c>
      <c r="N31" s="23">
        <f t="shared" ca="1" si="9"/>
        <v>162</v>
      </c>
      <c r="P31" s="20" t="str">
        <f t="shared" si="2"/>
        <v>Boat Creek BSP</v>
      </c>
      <c r="Q31" s="20" t="s">
        <v>112</v>
      </c>
      <c r="R31" s="20" t="str">
        <f t="shared" ca="1" si="10"/>
        <v>'T130'!$I$23:$S$23</v>
      </c>
      <c r="S31" s="20" t="str">
        <f t="shared" ca="1" si="11"/>
        <v>'T130'!$T$23:$AQ$23</v>
      </c>
      <c r="T31" s="20" t="str">
        <f t="shared" ca="1" si="12"/>
        <v>'T130'!$I$24:$S$24</v>
      </c>
      <c r="U31" s="20" t="str">
        <f t="shared" ca="1" si="13"/>
        <v>'T130'!$T$24:$AQ$24</v>
      </c>
      <c r="Z31" t="s">
        <v>113</v>
      </c>
      <c r="AA31" t="s">
        <v>112</v>
      </c>
      <c r="AB31" t="str">
        <f>IF(Z31=P31, "", "MISMATCH")</f>
        <v/>
      </c>
    </row>
    <row r="32" spans="2:28" x14ac:dyDescent="0.25">
      <c r="B32" s="35" t="s">
        <v>114</v>
      </c>
      <c r="C32" s="29" t="s">
        <v>16</v>
      </c>
      <c r="E32" s="23">
        <f t="shared" ca="1" si="8"/>
        <v>52.7</v>
      </c>
      <c r="F32" s="23">
        <f t="shared" ca="1" si="8"/>
        <v>52.7</v>
      </c>
      <c r="G32" s="23">
        <f t="shared" ca="1" si="8"/>
        <v>52.7</v>
      </c>
      <c r="H32" s="23">
        <f t="shared" ca="1" si="8"/>
        <v>52.7</v>
      </c>
      <c r="I32" s="23">
        <f t="shared" ca="1" si="8"/>
        <v>52.7</v>
      </c>
      <c r="J32" s="23">
        <f t="shared" ca="1" si="9"/>
        <v>55.3</v>
      </c>
      <c r="K32" s="23">
        <f t="shared" ca="1" si="9"/>
        <v>55.3</v>
      </c>
      <c r="L32" s="23">
        <f t="shared" ca="1" si="9"/>
        <v>55.3</v>
      </c>
      <c r="M32" s="23">
        <f t="shared" ca="1" si="9"/>
        <v>55.3</v>
      </c>
      <c r="N32" s="23">
        <f t="shared" ca="1" si="9"/>
        <v>55.3</v>
      </c>
      <c r="P32" s="20" t="str">
        <f t="shared" si="2"/>
        <v>Bohle</v>
      </c>
      <c r="Q32" s="20" t="s">
        <v>115</v>
      </c>
      <c r="R32" s="20" t="str">
        <f t="shared" ca="1" si="10"/>
        <v>BOHL!$J$25:$T$25</v>
      </c>
      <c r="S32" s="20" t="str">
        <f t="shared" ca="1" si="11"/>
        <v>BOHL!$U$25:$AQ$25</v>
      </c>
      <c r="T32" s="20" t="str">
        <f t="shared" ca="1" si="12"/>
        <v>BOHL!$J$26:$T$26</v>
      </c>
      <c r="U32" s="20" t="str">
        <f t="shared" ca="1" si="13"/>
        <v>BOHL!$U$26:$AQ$26</v>
      </c>
      <c r="Z32" t="s">
        <v>116</v>
      </c>
      <c r="AA32" t="s">
        <v>115</v>
      </c>
      <c r="AB32" t="str">
        <f t="shared" ref="AB32:AB57" si="14">IF(Z32=P32, "", "MISMATCH")</f>
        <v/>
      </c>
    </row>
    <row r="33" spans="2:28" x14ac:dyDescent="0.25">
      <c r="B33" s="35" t="s">
        <v>117</v>
      </c>
      <c r="C33" s="29" t="s">
        <v>16</v>
      </c>
      <c r="E33" s="23">
        <f t="shared" ca="1" si="8"/>
        <v>5.2</v>
      </c>
      <c r="F33" s="23">
        <f t="shared" ca="1" si="8"/>
        <v>5.2</v>
      </c>
      <c r="G33" s="23">
        <f t="shared" ca="1" si="8"/>
        <v>5.2</v>
      </c>
      <c r="H33" s="23">
        <f t="shared" ca="1" si="8"/>
        <v>5.2</v>
      </c>
      <c r="I33" s="23">
        <f t="shared" ca="1" si="8"/>
        <v>5.2</v>
      </c>
      <c r="J33" s="23">
        <f t="shared" ca="1" si="9"/>
        <v>5.5</v>
      </c>
      <c r="K33" s="23">
        <f t="shared" ca="1" si="9"/>
        <v>5.5</v>
      </c>
      <c r="L33" s="23">
        <f t="shared" ca="1" si="9"/>
        <v>5.5</v>
      </c>
      <c r="M33" s="23">
        <f t="shared" ca="1" si="9"/>
        <v>5.5</v>
      </c>
      <c r="N33" s="23">
        <f t="shared" ca="1" si="9"/>
        <v>5.5</v>
      </c>
      <c r="P33" s="20" t="str">
        <f t="shared" si="2"/>
        <v>Boondooma Dam</v>
      </c>
      <c r="Q33" s="20" t="s">
        <v>118</v>
      </c>
      <c r="R33" s="20" t="str">
        <f t="shared" ca="1" si="10"/>
        <v>BODA!$J$25:$T$25</v>
      </c>
      <c r="S33" s="20" t="str">
        <f t="shared" ca="1" si="11"/>
        <v>BODA!$U$25:$AQ$25</v>
      </c>
      <c r="T33" s="20" t="str">
        <f t="shared" ca="1" si="12"/>
        <v>BODA!$J$26:$T$26</v>
      </c>
      <c r="U33" s="20" t="str">
        <f t="shared" ca="1" si="13"/>
        <v>BODA!$U$26:$AQ$26</v>
      </c>
      <c r="Z33" t="s">
        <v>119</v>
      </c>
      <c r="AA33" t="s">
        <v>118</v>
      </c>
      <c r="AB33" t="str">
        <f t="shared" si="14"/>
        <v/>
      </c>
    </row>
    <row r="34" spans="2:28" x14ac:dyDescent="0.25">
      <c r="B34" s="35" t="s">
        <v>120</v>
      </c>
      <c r="C34" s="29" t="s">
        <v>16</v>
      </c>
      <c r="E34" s="23">
        <f t="shared" ca="1" si="8"/>
        <v>39.799999999999997</v>
      </c>
      <c r="F34" s="23">
        <f t="shared" ca="1" si="8"/>
        <v>39.799999999999997</v>
      </c>
      <c r="G34" s="23">
        <f t="shared" ca="1" si="8"/>
        <v>39.799999999999997</v>
      </c>
      <c r="H34" s="23">
        <f t="shared" ca="1" si="8"/>
        <v>39.799999999999997</v>
      </c>
      <c r="I34" s="23">
        <f t="shared" ca="1" si="8"/>
        <v>39.799999999999997</v>
      </c>
      <c r="J34" s="23">
        <f t="shared" ca="1" si="9"/>
        <v>44.4</v>
      </c>
      <c r="K34" s="23">
        <f t="shared" ca="1" si="9"/>
        <v>44.4</v>
      </c>
      <c r="L34" s="23">
        <f t="shared" ca="1" si="9"/>
        <v>44.4</v>
      </c>
      <c r="M34" s="23">
        <f t="shared" ca="1" si="9"/>
        <v>44.4</v>
      </c>
      <c r="N34" s="23">
        <f t="shared" ca="1" si="9"/>
        <v>44.4</v>
      </c>
      <c r="P34" s="20" t="str">
        <f t="shared" si="2"/>
        <v>Bowen</v>
      </c>
      <c r="Q34" s="20" t="s">
        <v>121</v>
      </c>
      <c r="R34" s="20" t="str">
        <f t="shared" ca="1" si="10"/>
        <v>BOWE!$J$25:$T$25</v>
      </c>
      <c r="S34" s="20" t="str">
        <f t="shared" ca="1" si="11"/>
        <v>BOWE!$U$25:$AQ$25</v>
      </c>
      <c r="T34" s="20" t="str">
        <f t="shared" ca="1" si="12"/>
        <v>BOWE!$J$26:$T$26</v>
      </c>
      <c r="U34" s="20" t="str">
        <f t="shared" ca="1" si="13"/>
        <v>BOWE!$U$26:$AQ$26</v>
      </c>
      <c r="Z34" t="s">
        <v>122</v>
      </c>
      <c r="AA34" t="s">
        <v>121</v>
      </c>
      <c r="AB34" t="str">
        <f t="shared" si="14"/>
        <v/>
      </c>
    </row>
    <row r="35" spans="2:28" x14ac:dyDescent="0.25">
      <c r="B35" s="35" t="s">
        <v>123</v>
      </c>
      <c r="C35" s="29" t="s">
        <v>16</v>
      </c>
      <c r="E35" s="23">
        <f t="shared" ca="1" si="8"/>
        <v>26</v>
      </c>
      <c r="F35" s="23">
        <f t="shared" ca="1" si="8"/>
        <v>26</v>
      </c>
      <c r="G35" s="23">
        <f t="shared" ca="1" si="8"/>
        <v>26</v>
      </c>
      <c r="H35" s="23">
        <f t="shared" ca="1" si="8"/>
        <v>26</v>
      </c>
      <c r="I35" s="23">
        <f t="shared" ca="1" si="8"/>
        <v>26</v>
      </c>
      <c r="J35" s="23">
        <f t="shared" ca="1" si="9"/>
        <v>29.9</v>
      </c>
      <c r="K35" s="23">
        <f t="shared" ca="1" si="9"/>
        <v>29.9</v>
      </c>
      <c r="L35" s="23">
        <f t="shared" ca="1" si="9"/>
        <v>29.9</v>
      </c>
      <c r="M35" s="23">
        <f t="shared" ca="1" si="9"/>
        <v>29.9</v>
      </c>
      <c r="N35" s="23">
        <f t="shared" ca="1" si="9"/>
        <v>29.9</v>
      </c>
      <c r="P35" s="20" t="str">
        <f t="shared" si="2"/>
        <v>Boyne Residential</v>
      </c>
      <c r="Q35" s="20" t="s">
        <v>124</v>
      </c>
      <c r="R35" s="20" t="str">
        <f t="shared" ca="1" si="10"/>
        <v>BORE!$J$25:$T$25</v>
      </c>
      <c r="S35" s="20" t="str">
        <f t="shared" ca="1" si="11"/>
        <v>BORE!$U$25:$AQ$25</v>
      </c>
      <c r="T35" s="20" t="str">
        <f t="shared" ca="1" si="12"/>
        <v>BORE!$J$26:$T$26</v>
      </c>
      <c r="U35" s="20" t="str">
        <f t="shared" ca="1" si="13"/>
        <v>BORE!$U$26:$AQ$26</v>
      </c>
      <c r="Z35" t="s">
        <v>125</v>
      </c>
      <c r="AA35" t="s">
        <v>124</v>
      </c>
      <c r="AB35" t="str">
        <f t="shared" si="14"/>
        <v/>
      </c>
    </row>
    <row r="36" spans="2:28" x14ac:dyDescent="0.25">
      <c r="B36" s="35" t="s">
        <v>126</v>
      </c>
      <c r="C36" s="29" t="s">
        <v>32</v>
      </c>
      <c r="E36" s="23">
        <f t="shared" ca="1" si="8"/>
        <v>223.1</v>
      </c>
      <c r="F36" s="23">
        <f t="shared" ca="1" si="8"/>
        <v>223.1</v>
      </c>
      <c r="G36" s="23">
        <f t="shared" ca="1" si="8"/>
        <v>223.1</v>
      </c>
      <c r="H36" s="23">
        <f t="shared" ca="1" si="8"/>
        <v>223.1</v>
      </c>
      <c r="I36" s="23">
        <f t="shared" ca="1" si="8"/>
        <v>223.1</v>
      </c>
      <c r="J36" s="23">
        <f t="shared" ca="1" si="9"/>
        <v>241.4</v>
      </c>
      <c r="K36" s="23">
        <f t="shared" ca="1" si="9"/>
        <v>241.4</v>
      </c>
      <c r="L36" s="23">
        <f t="shared" ca="1" si="9"/>
        <v>241.4</v>
      </c>
      <c r="M36" s="23">
        <f t="shared" ca="1" si="9"/>
        <v>241.4</v>
      </c>
      <c r="N36" s="23">
        <f t="shared" ca="1" si="9"/>
        <v>241.4</v>
      </c>
      <c r="P36" s="20" t="str">
        <f t="shared" si="2"/>
        <v>Broadlea BSP</v>
      </c>
      <c r="Q36" s="20" t="s">
        <v>127</v>
      </c>
      <c r="R36" s="20" t="str">
        <f t="shared" ca="1" si="10"/>
        <v>'T198'!$I$23:$S$23</v>
      </c>
      <c r="S36" s="20" t="str">
        <f t="shared" ca="1" si="11"/>
        <v>'T198'!$T$23:$AQ$23</v>
      </c>
      <c r="T36" s="20" t="str">
        <f t="shared" ca="1" si="12"/>
        <v>'T198'!$I$24:$S$24</v>
      </c>
      <c r="U36" s="20" t="str">
        <f t="shared" ca="1" si="13"/>
        <v>'T198'!$T$24:$AQ$24</v>
      </c>
      <c r="Z36" t="s">
        <v>128</v>
      </c>
      <c r="AA36" t="s">
        <v>127</v>
      </c>
      <c r="AB36" t="str">
        <f t="shared" si="14"/>
        <v/>
      </c>
    </row>
    <row r="37" spans="2:28" x14ac:dyDescent="0.25">
      <c r="B37" s="35" t="s">
        <v>129</v>
      </c>
      <c r="C37" s="29" t="s">
        <v>16</v>
      </c>
      <c r="E37" s="23">
        <f t="shared" ca="1" si="8"/>
        <v>11</v>
      </c>
      <c r="F37" s="23">
        <f t="shared" ca="1" si="8"/>
        <v>15.5</v>
      </c>
      <c r="G37" s="23">
        <f t="shared" ca="1" si="8"/>
        <v>15.5</v>
      </c>
      <c r="H37" s="23">
        <f t="shared" ca="1" si="8"/>
        <v>15.5</v>
      </c>
      <c r="I37" s="23">
        <f t="shared" ca="1" si="8"/>
        <v>15.5</v>
      </c>
      <c r="J37" s="23">
        <f t="shared" ca="1" si="9"/>
        <v>11</v>
      </c>
      <c r="K37" s="23">
        <f t="shared" ca="1" si="9"/>
        <v>11</v>
      </c>
      <c r="L37" s="23">
        <f t="shared" ca="1" si="9"/>
        <v>15.5</v>
      </c>
      <c r="M37" s="23">
        <f t="shared" ca="1" si="9"/>
        <v>15.5</v>
      </c>
      <c r="N37" s="23">
        <f t="shared" ca="1" si="9"/>
        <v>15.5</v>
      </c>
      <c r="P37" s="20" t="str">
        <f t="shared" si="2"/>
        <v>Broxburn</v>
      </c>
      <c r="Q37" s="20" t="s">
        <v>130</v>
      </c>
      <c r="R37" s="20" t="str">
        <f t="shared" ca="1" si="10"/>
        <v>BROX!$J$25:$T$25</v>
      </c>
      <c r="S37" s="20" t="str">
        <f t="shared" ca="1" si="11"/>
        <v>BROX!$U$25:$AQ$25</v>
      </c>
      <c r="T37" s="20" t="str">
        <f t="shared" ca="1" si="12"/>
        <v>BROX!$J$26:$T$26</v>
      </c>
      <c r="U37" s="20" t="str">
        <f t="shared" ca="1" si="13"/>
        <v>BROX!$U$26:$AQ$26</v>
      </c>
      <c r="Z37" t="s">
        <v>131</v>
      </c>
      <c r="AA37" t="s">
        <v>130</v>
      </c>
      <c r="AB37" t="str">
        <f t="shared" si="14"/>
        <v/>
      </c>
    </row>
    <row r="38" spans="2:28" x14ac:dyDescent="0.25">
      <c r="B38" s="35" t="s">
        <v>132</v>
      </c>
      <c r="C38" s="29" t="s">
        <v>16</v>
      </c>
      <c r="E38" s="23">
        <f t="shared" ref="E38:I54" ca="1" si="15">IF(AND($R38&lt;&gt;"", $T38&lt;&gt;"", $E$2&lt;&gt;"", $E$2&lt;&gt;"-"), IF(INDEX(INDIRECT($T38), MATCH(E$5, INDIRECT($R38), 0))&lt;&gt;"", IF(ISNUMBER(INDEX(INDIRECT($T38), MATCH(E$5, INDIRECT($R38), 0))), ROUND(INDEX(INDIRECT($T38), MATCH(E$5, INDIRECT($R38), 0)), 1), IF($E$2="Meets Security Standard", PROPER(INDEX(INDIRECT($T38), MATCH(E$5, INDIRECT($R38), 0))), INDEX(INDIRECT($T38), MATCH(E$5, INDIRECT($R38), 0)))), ""), "")</f>
        <v>14.2</v>
      </c>
      <c r="F38" s="23">
        <f t="shared" ca="1" si="15"/>
        <v>14.2</v>
      </c>
      <c r="G38" s="23">
        <f t="shared" ca="1" si="15"/>
        <v>14.2</v>
      </c>
      <c r="H38" s="23">
        <f t="shared" ca="1" si="15"/>
        <v>14.2</v>
      </c>
      <c r="I38" s="23">
        <f t="shared" ca="1" si="15"/>
        <v>14.2</v>
      </c>
      <c r="J38" s="23">
        <f t="shared" ref="J38:N54" ca="1" si="16">IF(AND($S38&lt;&gt;"", $U38&lt;&gt;"", $E$2&lt;&gt;"", $E$2&lt;&gt;"-"), IF(INDEX(INDIRECT($U38), MATCH(TEXT(J$5, "????"), INDIRECT($S38), 0))&lt;&gt;"", IF(INDEX(INDIRECT($U38), MATCH(TEXT(J$5, "????"), INDIRECT($S38), 0))&lt;&gt;"", IF(ISNUMBER(INDEX(INDIRECT($U38), MATCH(TEXT(J$5, "????"), INDIRECT($S38), 0))), ROUND(INDEX(INDIRECT($U38), MATCH(TEXT(J$5, "????"), INDIRECT($S38), 0)), 1), IF($E$2="Meets Security Standard", PROPER(INDEX(INDIRECT($U38), MATCH(TEXT(J$5, "????"), INDIRECT($S38), 0))), INDEX(INDIRECT($U38), MATCH(TEXT(J$5, "????"), INDIRECT($S38), 0)))), ""), ""), "")</f>
        <v>15</v>
      </c>
      <c r="K38" s="23">
        <f t="shared" ca="1" si="16"/>
        <v>15</v>
      </c>
      <c r="L38" s="23">
        <f t="shared" ca="1" si="16"/>
        <v>15</v>
      </c>
      <c r="M38" s="23">
        <f t="shared" ca="1" si="16"/>
        <v>15</v>
      </c>
      <c r="N38" s="23">
        <f t="shared" ca="1" si="16"/>
        <v>15</v>
      </c>
      <c r="P38" s="20" t="str">
        <f t="shared" si="2"/>
        <v>Bullyard</v>
      </c>
      <c r="Q38" s="20" t="s">
        <v>133</v>
      </c>
      <c r="R38" s="20" t="str">
        <f t="shared" ca="1" si="10"/>
        <v>BULL!$J$25:$T$25</v>
      </c>
      <c r="S38" s="20" t="str">
        <f t="shared" ca="1" si="11"/>
        <v>BULL!$U$25:$AQ$25</v>
      </c>
      <c r="T38" s="20" t="str">
        <f t="shared" ca="1" si="12"/>
        <v>BULL!$J$26:$T$26</v>
      </c>
      <c r="U38" s="20" t="str">
        <f t="shared" ca="1" si="13"/>
        <v>BULL!$U$26:$AQ$26</v>
      </c>
      <c r="Z38" t="s">
        <v>134</v>
      </c>
      <c r="AA38" t="s">
        <v>133</v>
      </c>
      <c r="AB38" t="str">
        <f t="shared" si="14"/>
        <v/>
      </c>
    </row>
    <row r="39" spans="2:28" x14ac:dyDescent="0.25">
      <c r="B39" s="35" t="s">
        <v>135</v>
      </c>
      <c r="C39" s="29" t="s">
        <v>32</v>
      </c>
      <c r="E39" s="23">
        <f t="shared" ca="1" si="15"/>
        <v>226.4</v>
      </c>
      <c r="F39" s="23">
        <f t="shared" ca="1" si="15"/>
        <v>226.4</v>
      </c>
      <c r="G39" s="23">
        <f t="shared" ca="1" si="15"/>
        <v>226.4</v>
      </c>
      <c r="H39" s="23">
        <f t="shared" ca="1" si="15"/>
        <v>226.4</v>
      </c>
      <c r="I39" s="23">
        <f t="shared" ca="1" si="15"/>
        <v>226.4</v>
      </c>
      <c r="J39" s="23">
        <f t="shared" ca="1" si="16"/>
        <v>250.8</v>
      </c>
      <c r="K39" s="23">
        <f t="shared" ca="1" si="16"/>
        <v>250.8</v>
      </c>
      <c r="L39" s="23">
        <f t="shared" ca="1" si="16"/>
        <v>250.8</v>
      </c>
      <c r="M39" s="23">
        <f t="shared" ca="1" si="16"/>
        <v>250.8</v>
      </c>
      <c r="N39" s="23">
        <f t="shared" ca="1" si="16"/>
        <v>250.8</v>
      </c>
      <c r="P39" s="20" t="str">
        <f t="shared" si="2"/>
        <v>Bundaberg BSP</v>
      </c>
      <c r="Q39" s="20" t="s">
        <v>136</v>
      </c>
      <c r="R39" s="20" t="str">
        <f t="shared" ca="1" si="10"/>
        <v>BUND!$I$23:$S$23</v>
      </c>
      <c r="S39" s="20" t="str">
        <f t="shared" ca="1" si="11"/>
        <v>BUND!$T$23:$AQ$23</v>
      </c>
      <c r="T39" s="20" t="str">
        <f t="shared" ca="1" si="12"/>
        <v>BUND!$I$24:$S$24</v>
      </c>
      <c r="U39" s="20" t="str">
        <f t="shared" ca="1" si="13"/>
        <v>BUND!$T$24:$AQ$24</v>
      </c>
      <c r="Z39" t="s">
        <v>137</v>
      </c>
      <c r="AA39" t="s">
        <v>136</v>
      </c>
      <c r="AB39" t="str">
        <f t="shared" si="14"/>
        <v/>
      </c>
    </row>
    <row r="40" spans="2:28" x14ac:dyDescent="0.25">
      <c r="B40" s="35" t="s">
        <v>138</v>
      </c>
      <c r="C40" s="29" t="s">
        <v>16</v>
      </c>
      <c r="E40" s="23">
        <f t="shared" ca="1" si="15"/>
        <v>80.3</v>
      </c>
      <c r="F40" s="23">
        <f t="shared" ca="1" si="15"/>
        <v>80.3</v>
      </c>
      <c r="G40" s="23">
        <f t="shared" ca="1" si="15"/>
        <v>80.3</v>
      </c>
      <c r="H40" s="23">
        <f t="shared" ca="1" si="15"/>
        <v>80.3</v>
      </c>
      <c r="I40" s="23">
        <f t="shared" ca="1" si="15"/>
        <v>80.3</v>
      </c>
      <c r="J40" s="23">
        <f t="shared" ca="1" si="16"/>
        <v>87.4</v>
      </c>
      <c r="K40" s="23">
        <f t="shared" ca="1" si="16"/>
        <v>87.4</v>
      </c>
      <c r="L40" s="23">
        <f t="shared" ca="1" si="16"/>
        <v>87.4</v>
      </c>
      <c r="M40" s="23">
        <f t="shared" ca="1" si="16"/>
        <v>87.4</v>
      </c>
      <c r="N40" s="23">
        <f t="shared" ca="1" si="16"/>
        <v>87.4</v>
      </c>
      <c r="P40" s="20" t="str">
        <f t="shared" si="2"/>
        <v>Bundaberg Central</v>
      </c>
      <c r="Q40" s="20" t="s">
        <v>139</v>
      </c>
      <c r="R40" s="20" t="str">
        <f t="shared" ca="1" si="10"/>
        <v>BUCE!$J$25:$T$25</v>
      </c>
      <c r="S40" s="20" t="str">
        <f t="shared" ca="1" si="11"/>
        <v>BUCE!$U$25:$AQ$25</v>
      </c>
      <c r="T40" s="20" t="str">
        <f t="shared" ca="1" si="12"/>
        <v>BUCE!$J$26:$T$26</v>
      </c>
      <c r="U40" s="20" t="str">
        <f t="shared" ca="1" si="13"/>
        <v>BUCE!$U$26:$AQ$26</v>
      </c>
      <c r="Z40" t="s">
        <v>140</v>
      </c>
      <c r="AA40" t="s">
        <v>139</v>
      </c>
      <c r="AB40" t="str">
        <f t="shared" si="14"/>
        <v/>
      </c>
    </row>
    <row r="41" spans="2:28" x14ac:dyDescent="0.25">
      <c r="B41" s="35" t="s">
        <v>141</v>
      </c>
      <c r="C41" s="29" t="s">
        <v>16</v>
      </c>
      <c r="E41" s="23">
        <f t="shared" ca="1" si="15"/>
        <v>182.3</v>
      </c>
      <c r="F41" s="23">
        <f t="shared" ca="1" si="15"/>
        <v>182.3</v>
      </c>
      <c r="G41" s="23">
        <f t="shared" ca="1" si="15"/>
        <v>182.3</v>
      </c>
      <c r="H41" s="23">
        <f t="shared" ca="1" si="15"/>
        <v>182.3</v>
      </c>
      <c r="I41" s="23">
        <f t="shared" ca="1" si="15"/>
        <v>182.3</v>
      </c>
      <c r="J41" s="23">
        <f t="shared" ca="1" si="16"/>
        <v>187.9</v>
      </c>
      <c r="K41" s="23">
        <f t="shared" ca="1" si="16"/>
        <v>187.9</v>
      </c>
      <c r="L41" s="23">
        <f t="shared" ca="1" si="16"/>
        <v>187.9</v>
      </c>
      <c r="M41" s="23">
        <f t="shared" ca="1" si="16"/>
        <v>187.9</v>
      </c>
      <c r="N41" s="23">
        <f t="shared" ca="1" si="16"/>
        <v>187.9</v>
      </c>
      <c r="P41" s="20" t="str">
        <f t="shared" si="2"/>
        <v>Cairns City</v>
      </c>
      <c r="Q41" s="20" t="s">
        <v>142</v>
      </c>
      <c r="R41" s="20" t="str">
        <f t="shared" ca="1" si="10"/>
        <v>CACI!$J$25:$T$25</v>
      </c>
      <c r="S41" s="20" t="str">
        <f t="shared" ca="1" si="11"/>
        <v>CACI!$U$25:$AQ$25</v>
      </c>
      <c r="T41" s="20" t="str">
        <f t="shared" ca="1" si="12"/>
        <v>CACI!$J$26:$T$26</v>
      </c>
      <c r="U41" s="20" t="str">
        <f t="shared" ca="1" si="13"/>
        <v>CACI!$U$26:$AQ$26</v>
      </c>
      <c r="Z41" t="s">
        <v>143</v>
      </c>
      <c r="AA41" t="s">
        <v>142</v>
      </c>
      <c r="AB41" t="str">
        <f t="shared" si="14"/>
        <v/>
      </c>
    </row>
    <row r="42" spans="2:28" x14ac:dyDescent="0.25">
      <c r="B42" s="35" t="s">
        <v>144</v>
      </c>
      <c r="C42" s="29" t="s">
        <v>16</v>
      </c>
      <c r="E42" s="23">
        <f t="shared" ca="1" si="15"/>
        <v>142.80000000000001</v>
      </c>
      <c r="F42" s="23">
        <f t="shared" ca="1" si="15"/>
        <v>142.80000000000001</v>
      </c>
      <c r="G42" s="23">
        <f t="shared" ca="1" si="15"/>
        <v>142.80000000000001</v>
      </c>
      <c r="H42" s="23">
        <f t="shared" ca="1" si="15"/>
        <v>142.80000000000001</v>
      </c>
      <c r="I42" s="23">
        <f t="shared" ca="1" si="15"/>
        <v>142.80000000000001</v>
      </c>
      <c r="J42" s="23">
        <f t="shared" ca="1" si="16"/>
        <v>147.1</v>
      </c>
      <c r="K42" s="23">
        <f t="shared" ca="1" si="16"/>
        <v>147.1</v>
      </c>
      <c r="L42" s="23">
        <f t="shared" ca="1" si="16"/>
        <v>147.1</v>
      </c>
      <c r="M42" s="23">
        <f t="shared" ca="1" si="16"/>
        <v>147.1</v>
      </c>
      <c r="N42" s="23">
        <f t="shared" ca="1" si="16"/>
        <v>147.1</v>
      </c>
      <c r="P42" s="20" t="str">
        <f t="shared" si="2"/>
        <v>Cairns North</v>
      </c>
      <c r="Q42" s="20" t="s">
        <v>145</v>
      </c>
      <c r="R42" s="20" t="str">
        <f t="shared" ca="1" si="10"/>
        <v>CANO!$J$25:$T$25</v>
      </c>
      <c r="S42" s="20" t="str">
        <f t="shared" ca="1" si="11"/>
        <v>CANO!$U$25:$AQ$25</v>
      </c>
      <c r="T42" s="20" t="str">
        <f t="shared" ca="1" si="12"/>
        <v>CANO!$J$26:$T$26</v>
      </c>
      <c r="U42" s="20" t="str">
        <f t="shared" ca="1" si="13"/>
        <v>CANO!$U$26:$AQ$26</v>
      </c>
      <c r="Z42" t="s">
        <v>146</v>
      </c>
      <c r="AA42" t="s">
        <v>145</v>
      </c>
      <c r="AB42" t="str">
        <f t="shared" si="14"/>
        <v/>
      </c>
    </row>
    <row r="43" spans="2:28" x14ac:dyDescent="0.25">
      <c r="B43" s="35" t="s">
        <v>147</v>
      </c>
      <c r="C43" s="29" t="s">
        <v>16</v>
      </c>
      <c r="E43" s="23">
        <f t="shared" ca="1" si="15"/>
        <v>11</v>
      </c>
      <c r="F43" s="23">
        <f t="shared" ca="1" si="15"/>
        <v>11</v>
      </c>
      <c r="G43" s="23">
        <f t="shared" ca="1" si="15"/>
        <v>11</v>
      </c>
      <c r="H43" s="23">
        <f t="shared" ca="1" si="15"/>
        <v>11</v>
      </c>
      <c r="I43" s="23">
        <f t="shared" ca="1" si="15"/>
        <v>11</v>
      </c>
      <c r="J43" s="23">
        <f t="shared" ca="1" si="16"/>
        <v>12</v>
      </c>
      <c r="K43" s="23">
        <f t="shared" ca="1" si="16"/>
        <v>12</v>
      </c>
      <c r="L43" s="23">
        <f t="shared" ca="1" si="16"/>
        <v>12</v>
      </c>
      <c r="M43" s="23">
        <f t="shared" ca="1" si="16"/>
        <v>12</v>
      </c>
      <c r="N43" s="23">
        <f t="shared" ca="1" si="16"/>
        <v>12</v>
      </c>
      <c r="P43" s="20" t="str">
        <f t="shared" si="2"/>
        <v>Calen</v>
      </c>
      <c r="Q43" s="20" t="s">
        <v>148</v>
      </c>
      <c r="R43" s="20" t="str">
        <f t="shared" ca="1" si="10"/>
        <v>CALE!$J$25:$T$25</v>
      </c>
      <c r="S43" s="20" t="str">
        <f t="shared" ca="1" si="11"/>
        <v>CALE!$U$25:$AQ$25</v>
      </c>
      <c r="T43" s="20" t="str">
        <f t="shared" ca="1" si="12"/>
        <v>CALE!$J$26:$T$26</v>
      </c>
      <c r="U43" s="20" t="str">
        <f t="shared" ca="1" si="13"/>
        <v>CALE!$U$26:$AQ$26</v>
      </c>
      <c r="Z43" t="s">
        <v>149</v>
      </c>
      <c r="AA43" t="s">
        <v>148</v>
      </c>
      <c r="AB43" t="str">
        <f t="shared" si="14"/>
        <v/>
      </c>
    </row>
    <row r="44" spans="2:28" x14ac:dyDescent="0.25">
      <c r="B44" s="35" t="s">
        <v>150</v>
      </c>
      <c r="C44" s="29" t="s">
        <v>16</v>
      </c>
      <c r="E44" s="23">
        <f t="shared" ca="1" si="15"/>
        <v>26.7</v>
      </c>
      <c r="F44" s="23">
        <f t="shared" ca="1" si="15"/>
        <v>26.7</v>
      </c>
      <c r="G44" s="23">
        <f t="shared" ca="1" si="15"/>
        <v>26.7</v>
      </c>
      <c r="H44" s="23">
        <f t="shared" ca="1" si="15"/>
        <v>26.7</v>
      </c>
      <c r="I44" s="23">
        <f t="shared" ca="1" si="15"/>
        <v>26.7</v>
      </c>
      <c r="J44" s="23">
        <f t="shared" ca="1" si="16"/>
        <v>29.9</v>
      </c>
      <c r="K44" s="23">
        <f t="shared" ca="1" si="16"/>
        <v>29.9</v>
      </c>
      <c r="L44" s="23">
        <f t="shared" ca="1" si="16"/>
        <v>29.9</v>
      </c>
      <c r="M44" s="23">
        <f t="shared" ca="1" si="16"/>
        <v>29.9</v>
      </c>
      <c r="N44" s="23">
        <f t="shared" ca="1" si="16"/>
        <v>29.9</v>
      </c>
      <c r="P44" s="20" t="str">
        <f t="shared" si="2"/>
        <v>Calliope</v>
      </c>
      <c r="Q44" s="20" t="s">
        <v>151</v>
      </c>
      <c r="R44" s="20" t="str">
        <f t="shared" ca="1" si="10"/>
        <v>CALL!$J$25:$T$25</v>
      </c>
      <c r="S44" s="20" t="str">
        <f t="shared" ca="1" si="11"/>
        <v>CALL!$U$25:$AQ$25</v>
      </c>
      <c r="T44" s="20" t="str">
        <f t="shared" ca="1" si="12"/>
        <v>CALL!$J$26:$T$26</v>
      </c>
      <c r="U44" s="20" t="str">
        <f t="shared" ca="1" si="13"/>
        <v>CALL!$U$26:$AQ$26</v>
      </c>
      <c r="Z44" t="s">
        <v>152</v>
      </c>
      <c r="AA44" t="s">
        <v>151</v>
      </c>
      <c r="AB44" t="str">
        <f t="shared" si="14"/>
        <v/>
      </c>
    </row>
    <row r="45" spans="2:28" x14ac:dyDescent="0.25">
      <c r="B45" s="35" t="s">
        <v>153</v>
      </c>
      <c r="C45" s="29" t="s">
        <v>16</v>
      </c>
      <c r="E45" s="23">
        <f t="shared" ca="1" si="15"/>
        <v>46.3</v>
      </c>
      <c r="F45" s="23">
        <f t="shared" ca="1" si="15"/>
        <v>46.3</v>
      </c>
      <c r="G45" s="23">
        <f t="shared" ca="1" si="15"/>
        <v>46.3</v>
      </c>
      <c r="H45" s="23">
        <f t="shared" ca="1" si="15"/>
        <v>46.3</v>
      </c>
      <c r="I45" s="23">
        <f t="shared" ca="1" si="15"/>
        <v>46.3</v>
      </c>
      <c r="J45" s="23">
        <f t="shared" ca="1" si="16"/>
        <v>54.2</v>
      </c>
      <c r="K45" s="23">
        <f t="shared" ca="1" si="16"/>
        <v>54.2</v>
      </c>
      <c r="L45" s="23">
        <f t="shared" ca="1" si="16"/>
        <v>54.2</v>
      </c>
      <c r="M45" s="23">
        <f t="shared" ca="1" si="16"/>
        <v>54.2</v>
      </c>
      <c r="N45" s="23">
        <f t="shared" ca="1" si="16"/>
        <v>54.2</v>
      </c>
      <c r="P45" s="20" t="str">
        <f t="shared" si="2"/>
        <v>Canning Street</v>
      </c>
      <c r="Q45" s="20" t="s">
        <v>154</v>
      </c>
      <c r="R45" s="20" t="str">
        <f t="shared" ca="1" si="10"/>
        <v>CAST!$J$25:$T$25</v>
      </c>
      <c r="S45" s="20" t="str">
        <f t="shared" ca="1" si="11"/>
        <v>CAST!$U$25:$AQ$25</v>
      </c>
      <c r="T45" s="20" t="str">
        <f t="shared" ca="1" si="12"/>
        <v>CAST!$J$26:$T$26</v>
      </c>
      <c r="U45" s="20" t="str">
        <f t="shared" ca="1" si="13"/>
        <v>CAST!$U$26:$AQ$26</v>
      </c>
      <c r="Z45" t="s">
        <v>155</v>
      </c>
      <c r="AA45" t="s">
        <v>154</v>
      </c>
      <c r="AB45" t="str">
        <f t="shared" si="14"/>
        <v/>
      </c>
    </row>
    <row r="46" spans="2:28" x14ac:dyDescent="0.25">
      <c r="B46" s="35" t="s">
        <v>156</v>
      </c>
      <c r="C46" s="29" t="s">
        <v>16</v>
      </c>
      <c r="E46" s="23">
        <f t="shared" ca="1" si="15"/>
        <v>34.9</v>
      </c>
      <c r="F46" s="23">
        <f t="shared" ca="1" si="15"/>
        <v>34.9</v>
      </c>
      <c r="G46" s="23">
        <f t="shared" ca="1" si="15"/>
        <v>34.9</v>
      </c>
      <c r="H46" s="23">
        <f t="shared" ca="1" si="15"/>
        <v>34.9</v>
      </c>
      <c r="I46" s="23">
        <f t="shared" ca="1" si="15"/>
        <v>34.9</v>
      </c>
      <c r="J46" s="23">
        <f t="shared" ca="1" si="16"/>
        <v>37.799999999999997</v>
      </c>
      <c r="K46" s="23">
        <f t="shared" ca="1" si="16"/>
        <v>37.799999999999997</v>
      </c>
      <c r="L46" s="23">
        <f t="shared" ca="1" si="16"/>
        <v>37.799999999999997</v>
      </c>
      <c r="M46" s="23">
        <f t="shared" ca="1" si="16"/>
        <v>37.799999999999997</v>
      </c>
      <c r="N46" s="23">
        <f t="shared" ca="1" si="16"/>
        <v>37.799999999999997</v>
      </c>
      <c r="P46" s="20" t="str">
        <f t="shared" si="2"/>
        <v>Cannonvale</v>
      </c>
      <c r="Q46" s="20" t="s">
        <v>157</v>
      </c>
      <c r="R46" s="20" t="str">
        <f t="shared" ca="1" si="10"/>
        <v>CANN!$J$25:$T$25</v>
      </c>
      <c r="S46" s="20" t="str">
        <f t="shared" ca="1" si="11"/>
        <v>CANN!$U$25:$AQ$25</v>
      </c>
      <c r="T46" s="20" t="str">
        <f t="shared" ca="1" si="12"/>
        <v>CANN!$J$26:$T$26</v>
      </c>
      <c r="U46" s="20" t="str">
        <f t="shared" ca="1" si="13"/>
        <v>CANN!$U$26:$AQ$26</v>
      </c>
      <c r="Z46" t="s">
        <v>158</v>
      </c>
      <c r="AA46" t="s">
        <v>157</v>
      </c>
      <c r="AB46" t="str">
        <f t="shared" si="14"/>
        <v/>
      </c>
    </row>
    <row r="47" spans="2:28" x14ac:dyDescent="0.25">
      <c r="B47" s="35" t="s">
        <v>159</v>
      </c>
      <c r="C47" s="29" t="s">
        <v>16</v>
      </c>
      <c r="E47" s="23">
        <f t="shared" ca="1" si="15"/>
        <v>4.4000000000000004</v>
      </c>
      <c r="F47" s="23">
        <f t="shared" ca="1" si="15"/>
        <v>4.4000000000000004</v>
      </c>
      <c r="G47" s="23">
        <f t="shared" ca="1" si="15"/>
        <v>4.4000000000000004</v>
      </c>
      <c r="H47" s="23">
        <f t="shared" ca="1" si="15"/>
        <v>4.4000000000000004</v>
      </c>
      <c r="I47" s="23">
        <f t="shared" ca="1" si="15"/>
        <v>4.4000000000000004</v>
      </c>
      <c r="J47" s="23">
        <f t="shared" ca="1" si="16"/>
        <v>4.7</v>
      </c>
      <c r="K47" s="23">
        <f t="shared" ca="1" si="16"/>
        <v>4.7</v>
      </c>
      <c r="L47" s="23">
        <f t="shared" ca="1" si="16"/>
        <v>4.7</v>
      </c>
      <c r="M47" s="23">
        <f t="shared" ca="1" si="16"/>
        <v>4.7</v>
      </c>
      <c r="N47" s="23">
        <f t="shared" ca="1" si="16"/>
        <v>4.7</v>
      </c>
      <c r="P47" s="20" t="str">
        <f t="shared" si="2"/>
        <v>Cape Ferguson</v>
      </c>
      <c r="Q47" s="20" t="s">
        <v>160</v>
      </c>
      <c r="R47" s="20" t="str">
        <f t="shared" ca="1" si="10"/>
        <v>CAFE!$J$25:$T$25</v>
      </c>
      <c r="S47" s="20" t="str">
        <f t="shared" ca="1" si="11"/>
        <v>CAFE!$U$25:$AQ$25</v>
      </c>
      <c r="T47" s="20" t="str">
        <f t="shared" ca="1" si="12"/>
        <v>CAFE!$J$26:$T$26</v>
      </c>
      <c r="U47" s="20" t="str">
        <f t="shared" ca="1" si="13"/>
        <v>CAFE!$U$26:$AQ$26</v>
      </c>
      <c r="Z47" t="s">
        <v>161</v>
      </c>
      <c r="AA47" t="s">
        <v>160</v>
      </c>
      <c r="AB47" t="str">
        <f t="shared" si="14"/>
        <v/>
      </c>
    </row>
    <row r="48" spans="2:28" x14ac:dyDescent="0.25">
      <c r="B48" s="35" t="s">
        <v>162</v>
      </c>
      <c r="C48" s="29" t="s">
        <v>16</v>
      </c>
      <c r="E48" s="23">
        <f t="shared" ca="1" si="15"/>
        <v>1</v>
      </c>
      <c r="F48" s="23">
        <f t="shared" ca="1" si="15"/>
        <v>1</v>
      </c>
      <c r="G48" s="23">
        <f t="shared" ca="1" si="15"/>
        <v>1</v>
      </c>
      <c r="H48" s="23">
        <f t="shared" ca="1" si="15"/>
        <v>1</v>
      </c>
      <c r="I48" s="23">
        <f t="shared" ca="1" si="15"/>
        <v>1</v>
      </c>
      <c r="J48" s="23">
        <f t="shared" ca="1" si="16"/>
        <v>1.1000000000000001</v>
      </c>
      <c r="K48" s="23">
        <f t="shared" ca="1" si="16"/>
        <v>1.1000000000000001</v>
      </c>
      <c r="L48" s="23">
        <f t="shared" ca="1" si="16"/>
        <v>1.1000000000000001</v>
      </c>
      <c r="M48" s="23">
        <f t="shared" ca="1" si="16"/>
        <v>1.1000000000000001</v>
      </c>
      <c r="N48" s="23">
        <f t="shared" ca="1" si="16"/>
        <v>1.1000000000000001</v>
      </c>
      <c r="P48" s="20" t="str">
        <f t="shared" si="2"/>
        <v>Cape River</v>
      </c>
      <c r="Q48" s="20" t="s">
        <v>163</v>
      </c>
      <c r="R48" s="20" t="str">
        <f t="shared" ca="1" si="10"/>
        <v>CARI!$J$25:$T$25</v>
      </c>
      <c r="S48" s="20" t="str">
        <f t="shared" ca="1" si="11"/>
        <v>CARI!$U$25:$AQ$25</v>
      </c>
      <c r="T48" s="20" t="str">
        <f t="shared" ca="1" si="12"/>
        <v>CARI!$J$26:$T$26</v>
      </c>
      <c r="U48" s="20" t="str">
        <f t="shared" ca="1" si="13"/>
        <v>CARI!$U$26:$AQ$26</v>
      </c>
      <c r="Z48" t="s">
        <v>164</v>
      </c>
      <c r="AA48" t="s">
        <v>163</v>
      </c>
      <c r="AB48" t="str">
        <f t="shared" si="14"/>
        <v/>
      </c>
    </row>
    <row r="49" spans="2:28" x14ac:dyDescent="0.25">
      <c r="B49" s="35" t="s">
        <v>165</v>
      </c>
      <c r="C49" s="29" t="s">
        <v>16</v>
      </c>
      <c r="E49" s="23">
        <f t="shared" ca="1" si="15"/>
        <v>1.3</v>
      </c>
      <c r="F49" s="23">
        <f t="shared" ca="1" si="15"/>
        <v>1.3</v>
      </c>
      <c r="G49" s="23">
        <f t="shared" ca="1" si="15"/>
        <v>1.3</v>
      </c>
      <c r="H49" s="23">
        <f t="shared" ca="1" si="15"/>
        <v>1.3</v>
      </c>
      <c r="I49" s="23">
        <f t="shared" ca="1" si="15"/>
        <v>1.3</v>
      </c>
      <c r="J49" s="23">
        <f t="shared" ca="1" si="16"/>
        <v>1.4</v>
      </c>
      <c r="K49" s="23">
        <f t="shared" ca="1" si="16"/>
        <v>1.4</v>
      </c>
      <c r="L49" s="23">
        <f t="shared" ca="1" si="16"/>
        <v>1.4</v>
      </c>
      <c r="M49" s="23">
        <f t="shared" ca="1" si="16"/>
        <v>1.4</v>
      </c>
      <c r="N49" s="23">
        <f t="shared" ca="1" si="16"/>
        <v>1.4</v>
      </c>
      <c r="P49" s="20" t="str">
        <f>IF($B49&lt;&gt;"",IF(ISERROR(FIND(" (",$B49))=FALSE, IF(ISERROR(FIND("Skid", MID($B49,1,FIND(" (",$B49)-1)))=FALSE, MID($B49, FIND("(", $B49)+1, FIND(")", $B49)-(FIND("(", $B49)+1)), MID($B49,1,FIND(" (",$B49)-1)),""))</f>
        <v>Carmila</v>
      </c>
      <c r="Q49" s="20" t="s">
        <v>166</v>
      </c>
      <c r="R49" s="20" t="str">
        <f t="shared" ca="1" si="10"/>
        <v>CARM!$J$25:$T$25</v>
      </c>
      <c r="S49" s="20" t="str">
        <f t="shared" ca="1" si="11"/>
        <v>CARM!$U$25:$AQ$25</v>
      </c>
      <c r="T49" s="20" t="str">
        <f t="shared" ca="1" si="12"/>
        <v>CARM!$J$26:$T$26</v>
      </c>
      <c r="U49" s="20" t="str">
        <f t="shared" ca="1" si="13"/>
        <v>CARM!$U$26:$AQ$26</v>
      </c>
      <c r="Z49" t="s">
        <v>167</v>
      </c>
      <c r="AA49" t="s">
        <v>166</v>
      </c>
      <c r="AB49" t="str">
        <f t="shared" si="14"/>
        <v/>
      </c>
    </row>
    <row r="50" spans="2:28" x14ac:dyDescent="0.25">
      <c r="B50" s="35" t="s">
        <v>168</v>
      </c>
      <c r="C50" s="29" t="s">
        <v>16</v>
      </c>
      <c r="D50" s="34"/>
      <c r="E50" s="28">
        <f t="shared" ca="1" si="15"/>
        <v>11</v>
      </c>
      <c r="F50" s="28">
        <f t="shared" ca="1" si="15"/>
        <v>11</v>
      </c>
      <c r="G50" s="28">
        <f t="shared" ca="1" si="15"/>
        <v>11</v>
      </c>
      <c r="H50" s="28">
        <f t="shared" ca="1" si="15"/>
        <v>11</v>
      </c>
      <c r="I50" s="28">
        <f t="shared" ca="1" si="15"/>
        <v>11</v>
      </c>
      <c r="J50" s="28">
        <f t="shared" ca="1" si="16"/>
        <v>11</v>
      </c>
      <c r="K50" s="28">
        <f t="shared" ca="1" si="16"/>
        <v>11</v>
      </c>
      <c r="L50" s="28">
        <f t="shared" ca="1" si="16"/>
        <v>11</v>
      </c>
      <c r="M50" s="28">
        <f t="shared" ca="1" si="16"/>
        <v>11</v>
      </c>
      <c r="N50" s="28">
        <f t="shared" ca="1" si="16"/>
        <v>11</v>
      </c>
      <c r="P50" s="25" t="str">
        <f t="shared" si="2"/>
        <v>33/11kV</v>
      </c>
      <c r="Q50" s="20" t="s">
        <v>169</v>
      </c>
      <c r="R50" s="25" t="str">
        <f t="shared" ca="1" si="10"/>
        <v>CAWD!$J$25:$T$25</v>
      </c>
      <c r="S50" s="25" t="str">
        <f t="shared" ca="1" si="11"/>
        <v>CAWD!$U$25:$AQ$25</v>
      </c>
      <c r="T50" s="25" t="str">
        <f t="shared" ca="1" si="12"/>
        <v>CAWD!$J$26:$T$26</v>
      </c>
      <c r="U50" s="25" t="str">
        <f t="shared" ca="1" si="13"/>
        <v>CAWD!$U$26:$AQ$26</v>
      </c>
      <c r="V50" s="25"/>
      <c r="W50" s="25"/>
      <c r="Z50" t="s">
        <v>170</v>
      </c>
      <c r="AA50" t="s">
        <v>169</v>
      </c>
      <c r="AB50" t="str">
        <f t="shared" si="14"/>
        <v/>
      </c>
    </row>
    <row r="51" spans="2:28" x14ac:dyDescent="0.25">
      <c r="B51" s="35" t="s">
        <v>171</v>
      </c>
      <c r="C51" s="29" t="s">
        <v>16</v>
      </c>
      <c r="E51" s="23">
        <f t="shared" ca="1" si="15"/>
        <v>10</v>
      </c>
      <c r="F51" s="23">
        <f t="shared" ca="1" si="15"/>
        <v>10</v>
      </c>
      <c r="G51" s="23">
        <f t="shared" ca="1" si="15"/>
        <v>10</v>
      </c>
      <c r="H51" s="23">
        <f t="shared" ca="1" si="15"/>
        <v>10</v>
      </c>
      <c r="I51" s="23">
        <f t="shared" ca="1" si="15"/>
        <v>10</v>
      </c>
      <c r="J51" s="23">
        <f t="shared" ca="1" si="16"/>
        <v>10</v>
      </c>
      <c r="K51" s="23">
        <f t="shared" ca="1" si="16"/>
        <v>10</v>
      </c>
      <c r="L51" s="23">
        <f t="shared" ca="1" si="16"/>
        <v>10</v>
      </c>
      <c r="M51" s="23">
        <f t="shared" ca="1" si="16"/>
        <v>10</v>
      </c>
      <c r="N51" s="23">
        <f t="shared" ca="1" si="16"/>
        <v>10</v>
      </c>
      <c r="P51" s="20" t="str">
        <f t="shared" si="2"/>
        <v>Cecil Plains</v>
      </c>
      <c r="Q51" s="20" t="s">
        <v>172</v>
      </c>
      <c r="R51" s="20" t="str">
        <f t="shared" ca="1" si="10"/>
        <v>CEPL!$J$25:$T$25</v>
      </c>
      <c r="S51" s="20" t="str">
        <f t="shared" ca="1" si="11"/>
        <v>CEPL!$U$25:$AQ$25</v>
      </c>
      <c r="T51" s="20" t="str">
        <f t="shared" ca="1" si="12"/>
        <v>CEPL!$J$26:$T$26</v>
      </c>
      <c r="U51" s="20" t="str">
        <f t="shared" ca="1" si="13"/>
        <v>CEPL!$U$26:$AQ$26</v>
      </c>
      <c r="Z51" t="s">
        <v>173</v>
      </c>
      <c r="AA51" t="s">
        <v>172</v>
      </c>
      <c r="AB51" t="str">
        <f t="shared" si="14"/>
        <v/>
      </c>
    </row>
    <row r="52" spans="2:28" x14ac:dyDescent="0.25">
      <c r="B52" s="35" t="s">
        <v>174</v>
      </c>
      <c r="C52" s="29" t="s">
        <v>16</v>
      </c>
      <c r="E52" s="23">
        <f t="shared" ca="1" si="15"/>
        <v>18.600000000000001</v>
      </c>
      <c r="F52" s="23">
        <f t="shared" ca="1" si="15"/>
        <v>18.600000000000001</v>
      </c>
      <c r="G52" s="23">
        <f t="shared" ca="1" si="15"/>
        <v>18.600000000000001</v>
      </c>
      <c r="H52" s="23">
        <f t="shared" ca="1" si="15"/>
        <v>18.600000000000001</v>
      </c>
      <c r="I52" s="23">
        <f t="shared" ca="1" si="15"/>
        <v>18.600000000000001</v>
      </c>
      <c r="J52" s="23">
        <f t="shared" ca="1" si="16"/>
        <v>18.600000000000001</v>
      </c>
      <c r="K52" s="23">
        <f t="shared" ca="1" si="16"/>
        <v>18.600000000000001</v>
      </c>
      <c r="L52" s="23">
        <f t="shared" ca="1" si="16"/>
        <v>18.600000000000001</v>
      </c>
      <c r="M52" s="23">
        <f t="shared" ca="1" si="16"/>
        <v>18.600000000000001</v>
      </c>
      <c r="N52" s="23">
        <f t="shared" ca="1" si="16"/>
        <v>18.600000000000001</v>
      </c>
      <c r="P52" s="20" t="str">
        <f t="shared" si="2"/>
        <v>Charleville</v>
      </c>
      <c r="Q52" s="20" t="s">
        <v>175</v>
      </c>
      <c r="R52" s="20" t="str">
        <f t="shared" ca="1" si="10"/>
        <v>CHAR!$J$25:$T$25</v>
      </c>
      <c r="S52" s="20" t="str">
        <f t="shared" ca="1" si="11"/>
        <v>CHAR!$U$25:$AQ$25</v>
      </c>
      <c r="T52" s="20" t="str">
        <f t="shared" ca="1" si="12"/>
        <v>CHAR!$J$26:$T$26</v>
      </c>
      <c r="U52" s="20" t="str">
        <f t="shared" ca="1" si="13"/>
        <v>CHAR!$U$26:$AQ$26</v>
      </c>
      <c r="Z52" t="s">
        <v>176</v>
      </c>
      <c r="AA52" t="s">
        <v>175</v>
      </c>
      <c r="AB52" t="str">
        <f t="shared" si="14"/>
        <v/>
      </c>
    </row>
    <row r="53" spans="2:28" x14ac:dyDescent="0.25">
      <c r="B53" s="35" t="s">
        <v>177</v>
      </c>
      <c r="C53" s="29" t="s">
        <v>16</v>
      </c>
      <c r="D53" s="34"/>
      <c r="E53" s="28">
        <f t="shared" ca="1" si="15"/>
        <v>11</v>
      </c>
      <c r="F53" s="28">
        <f t="shared" ca="1" si="15"/>
        <v>11</v>
      </c>
      <c r="G53" s="28">
        <f t="shared" ca="1" si="15"/>
        <v>11</v>
      </c>
      <c r="H53" s="28">
        <f t="shared" ca="1" si="15"/>
        <v>11</v>
      </c>
      <c r="I53" s="28">
        <f t="shared" ca="1" si="15"/>
        <v>11</v>
      </c>
      <c r="J53" s="28">
        <f t="shared" ca="1" si="16"/>
        <v>11</v>
      </c>
      <c r="K53" s="28">
        <f t="shared" ca="1" si="16"/>
        <v>11</v>
      </c>
      <c r="L53" s="28">
        <f t="shared" ca="1" si="16"/>
        <v>11</v>
      </c>
      <c r="M53" s="28">
        <f t="shared" ca="1" si="16"/>
        <v>11</v>
      </c>
      <c r="N53" s="28">
        <f t="shared" ca="1" si="16"/>
        <v>11</v>
      </c>
      <c r="P53" s="25" t="str">
        <f t="shared" si="2"/>
        <v>33/11kV</v>
      </c>
      <c r="Q53" s="20" t="s">
        <v>178</v>
      </c>
      <c r="R53" s="25" t="str">
        <f t="shared" ca="1" si="10"/>
        <v>CHAL!$J$25:$T$25</v>
      </c>
      <c r="S53" s="25" t="str">
        <f t="shared" ca="1" si="11"/>
        <v>CHAL!$U$25:$AQ$25</v>
      </c>
      <c r="T53" s="25" t="str">
        <f t="shared" ca="1" si="12"/>
        <v>CHAL!$J$26:$T$26</v>
      </c>
      <c r="U53" s="25" t="str">
        <f t="shared" ca="1" si="13"/>
        <v>CHAL!$U$26:$AQ$26</v>
      </c>
      <c r="V53" s="25"/>
      <c r="W53" s="25"/>
      <c r="Z53" t="s">
        <v>170</v>
      </c>
      <c r="AA53" t="s">
        <v>178</v>
      </c>
      <c r="AB53" t="str">
        <f t="shared" ref="AB53" si="17">IF(Z53=P53, "", "MISMATCH")</f>
        <v/>
      </c>
    </row>
    <row r="54" spans="2:28" x14ac:dyDescent="0.25">
      <c r="B54" s="35" t="s">
        <v>179</v>
      </c>
      <c r="C54" s="29" t="s">
        <v>16</v>
      </c>
      <c r="E54" s="23">
        <f t="shared" ca="1" si="15"/>
        <v>13.7</v>
      </c>
      <c r="F54" s="23">
        <f t="shared" ca="1" si="15"/>
        <v>13.7</v>
      </c>
      <c r="G54" s="23">
        <f t="shared" ca="1" si="15"/>
        <v>13.7</v>
      </c>
      <c r="H54" s="23">
        <f t="shared" ca="1" si="15"/>
        <v>13.7</v>
      </c>
      <c r="I54" s="23">
        <f t="shared" ca="1" si="15"/>
        <v>27.3</v>
      </c>
      <c r="J54" s="23">
        <f t="shared" ca="1" si="16"/>
        <v>15</v>
      </c>
      <c r="K54" s="23">
        <f t="shared" ca="1" si="16"/>
        <v>15</v>
      </c>
      <c r="L54" s="23">
        <f t="shared" ca="1" si="16"/>
        <v>15</v>
      </c>
      <c r="M54" s="23">
        <f t="shared" ca="1" si="16"/>
        <v>15</v>
      </c>
      <c r="N54" s="23">
        <f t="shared" ca="1" si="16"/>
        <v>29.9</v>
      </c>
      <c r="P54" s="20" t="str">
        <f t="shared" si="2"/>
        <v>Charters Towers</v>
      </c>
      <c r="Q54" s="24" t="s">
        <v>180</v>
      </c>
      <c r="R54" s="20" t="str">
        <f t="shared" ca="1" si="10"/>
        <v>CHTW!$J$25:$T$25</v>
      </c>
      <c r="S54" s="20" t="str">
        <f t="shared" ca="1" si="11"/>
        <v>CHTW!$U$25:$AQ$25</v>
      </c>
      <c r="T54" s="20" t="str">
        <f t="shared" ca="1" si="12"/>
        <v>CHTW!$J$26:$T$26</v>
      </c>
      <c r="U54" s="20" t="str">
        <f t="shared" ca="1" si="13"/>
        <v>CHTW!$U$26:$AQ$26</v>
      </c>
      <c r="Z54" t="s">
        <v>181</v>
      </c>
      <c r="AA54" t="s">
        <v>180</v>
      </c>
      <c r="AB54" t="str">
        <f t="shared" si="14"/>
        <v/>
      </c>
    </row>
    <row r="55" spans="2:28" x14ac:dyDescent="0.25">
      <c r="B55" s="35" t="s">
        <v>182</v>
      </c>
      <c r="C55" s="29" t="s">
        <v>16</v>
      </c>
      <c r="E55" s="23">
        <f t="shared" ref="E55:I70" ca="1" si="18">IF(AND($R55&lt;&gt;"", $T55&lt;&gt;"", $E$2&lt;&gt;"", $E$2&lt;&gt;"-"), IF(INDEX(INDIRECT($T55), MATCH(E$5, INDIRECT($R55), 0))&lt;&gt;"", IF(ISNUMBER(INDEX(INDIRECT($T55), MATCH(E$5, INDIRECT($R55), 0))), ROUND(INDEX(INDIRECT($T55), MATCH(E$5, INDIRECT($R55), 0)), 1), IF($E$2="Meets Security Standard", PROPER(INDEX(INDIRECT($T55), MATCH(E$5, INDIRECT($R55), 0))), INDEX(INDIRECT($T55), MATCH(E$5, INDIRECT($R55), 0)))), ""), "")</f>
        <v>20.9</v>
      </c>
      <c r="F55" s="23">
        <f t="shared" ca="1" si="18"/>
        <v>20.9</v>
      </c>
      <c r="G55" s="23">
        <f t="shared" ca="1" si="18"/>
        <v>20.9</v>
      </c>
      <c r="H55" s="23">
        <f t="shared" ca="1" si="18"/>
        <v>20.9</v>
      </c>
      <c r="I55" s="23">
        <f t="shared" ca="1" si="18"/>
        <v>20.9</v>
      </c>
      <c r="J55" s="23">
        <f t="shared" ref="J55:N70" ca="1" si="19">IF(AND($S55&lt;&gt;"", $U55&lt;&gt;"", $E$2&lt;&gt;"", $E$2&lt;&gt;"-"), IF(INDEX(INDIRECT($U55), MATCH(TEXT(J$5, "????"), INDIRECT($S55), 0))&lt;&gt;"", IF(INDEX(INDIRECT($U55), MATCH(TEXT(J$5, "????"), INDIRECT($S55), 0))&lt;&gt;"", IF(ISNUMBER(INDEX(INDIRECT($U55), MATCH(TEXT(J$5, "????"), INDIRECT($S55), 0))), ROUND(INDEX(INDIRECT($U55), MATCH(TEXT(J$5, "????"), INDIRECT($S55), 0)), 1), IF($E$2="Meets Security Standard", PROPER(INDEX(INDIRECT($U55), MATCH(TEXT(J$5, "????"), INDIRECT($S55), 0))), INDEX(INDIRECT($U55), MATCH(TEXT(J$5, "????"), INDIRECT($S55), 0)))), ""), ""), "")</f>
        <v>22.4</v>
      </c>
      <c r="K55" s="23">
        <f t="shared" ca="1" si="19"/>
        <v>22.4</v>
      </c>
      <c r="L55" s="23">
        <f t="shared" ca="1" si="19"/>
        <v>22.4</v>
      </c>
      <c r="M55" s="23">
        <f t="shared" ca="1" si="19"/>
        <v>22.4</v>
      </c>
      <c r="N55" s="23">
        <f t="shared" ca="1" si="19"/>
        <v>22.4</v>
      </c>
      <c r="P55" s="20" t="str">
        <f t="shared" si="2"/>
        <v>Childers</v>
      </c>
      <c r="Q55" s="20" t="s">
        <v>183</v>
      </c>
      <c r="R55" s="20" t="str">
        <f t="shared" ca="1" si="10"/>
        <v>CHIL!$J$25:$T$25</v>
      </c>
      <c r="S55" s="20" t="str">
        <f t="shared" ca="1" si="11"/>
        <v>CHIL!$U$25:$AQ$25</v>
      </c>
      <c r="T55" s="20" t="str">
        <f t="shared" ca="1" si="12"/>
        <v>CHIL!$J$26:$T$26</v>
      </c>
      <c r="U55" s="20" t="str">
        <f t="shared" ca="1" si="13"/>
        <v>CHIL!$U$26:$AQ$26</v>
      </c>
      <c r="Z55" t="s">
        <v>184</v>
      </c>
      <c r="AA55" t="s">
        <v>183</v>
      </c>
      <c r="AB55" t="str">
        <f t="shared" si="14"/>
        <v/>
      </c>
    </row>
    <row r="56" spans="2:28" x14ac:dyDescent="0.25">
      <c r="B56" s="35" t="s">
        <v>185</v>
      </c>
      <c r="C56" s="29" t="s">
        <v>16</v>
      </c>
      <c r="E56" s="23">
        <f t="shared" ca="1" si="18"/>
        <v>8.9</v>
      </c>
      <c r="F56" s="23">
        <f t="shared" ca="1" si="18"/>
        <v>8.9</v>
      </c>
      <c r="G56" s="23">
        <f t="shared" ca="1" si="18"/>
        <v>8.9</v>
      </c>
      <c r="H56" s="23">
        <f t="shared" ca="1" si="18"/>
        <v>8.9</v>
      </c>
      <c r="I56" s="23">
        <f t="shared" ca="1" si="18"/>
        <v>8.9</v>
      </c>
      <c r="J56" s="23">
        <f t="shared" ca="1" si="19"/>
        <v>9.1999999999999993</v>
      </c>
      <c r="K56" s="23">
        <f t="shared" ca="1" si="19"/>
        <v>9.1999999999999993</v>
      </c>
      <c r="L56" s="23">
        <f t="shared" ca="1" si="19"/>
        <v>9.1999999999999993</v>
      </c>
      <c r="M56" s="23">
        <f t="shared" ca="1" si="19"/>
        <v>9.1999999999999993</v>
      </c>
      <c r="N56" s="23">
        <f t="shared" ca="1" si="19"/>
        <v>9.1999999999999993</v>
      </c>
      <c r="P56" s="20" t="str">
        <f t="shared" si="2"/>
        <v>Chillagoe</v>
      </c>
      <c r="Q56" s="20" t="s">
        <v>186</v>
      </c>
      <c r="R56" s="20" t="str">
        <f t="shared" ca="1" si="10"/>
        <v>CHIA!$J$25:$T$25</v>
      </c>
      <c r="S56" s="20" t="str">
        <f t="shared" ca="1" si="11"/>
        <v>CHIA!$U$25:$AQ$25</v>
      </c>
      <c r="T56" s="20" t="str">
        <f t="shared" ca="1" si="12"/>
        <v>CHIA!$J$26:$T$26</v>
      </c>
      <c r="U56" s="20" t="str">
        <f t="shared" ca="1" si="13"/>
        <v>CHIA!$U$26:$AQ$26</v>
      </c>
      <c r="Z56" t="s">
        <v>187</v>
      </c>
      <c r="AA56" t="s">
        <v>186</v>
      </c>
      <c r="AB56" t="str">
        <f t="shared" si="14"/>
        <v/>
      </c>
    </row>
    <row r="57" spans="2:28" x14ac:dyDescent="0.25">
      <c r="B57" s="35" t="s">
        <v>188</v>
      </c>
      <c r="C57" s="29" t="s">
        <v>32</v>
      </c>
      <c r="E57" s="23">
        <f t="shared" ca="1" si="18"/>
        <v>62.8</v>
      </c>
      <c r="F57" s="23">
        <f t="shared" ca="1" si="18"/>
        <v>62.8</v>
      </c>
      <c r="G57" s="23">
        <f t="shared" ca="1" si="18"/>
        <v>62.8</v>
      </c>
      <c r="H57" s="23">
        <f t="shared" ca="1" si="18"/>
        <v>62.8</v>
      </c>
      <c r="I57" s="23">
        <f t="shared" ca="1" si="18"/>
        <v>62.8</v>
      </c>
      <c r="J57" s="23">
        <f t="shared" ca="1" si="19"/>
        <v>75.900000000000006</v>
      </c>
      <c r="K57" s="23">
        <f t="shared" ca="1" si="19"/>
        <v>75.900000000000006</v>
      </c>
      <c r="L57" s="23">
        <f t="shared" ca="1" si="19"/>
        <v>75.900000000000006</v>
      </c>
      <c r="M57" s="23">
        <f t="shared" ca="1" si="19"/>
        <v>75.900000000000006</v>
      </c>
      <c r="N57" s="23">
        <f t="shared" ca="1" si="19"/>
        <v>75.900000000000006</v>
      </c>
      <c r="P57" s="20" t="str">
        <f t="shared" si="2"/>
        <v>Chinchilla BSP</v>
      </c>
      <c r="Q57" s="20" t="s">
        <v>189</v>
      </c>
      <c r="R57" s="20" t="str">
        <f t="shared" ca="1" si="10"/>
        <v>CHIN!$I$23:$S$23</v>
      </c>
      <c r="S57" s="20" t="str">
        <f t="shared" ca="1" si="11"/>
        <v>CHIN!$T$23:$AQ$23</v>
      </c>
      <c r="T57" s="20" t="str">
        <f t="shared" ca="1" si="12"/>
        <v>CHIN!$I$24:$S$24</v>
      </c>
      <c r="U57" s="20" t="str">
        <f t="shared" ca="1" si="13"/>
        <v>CHIN!$T$24:$AQ$24</v>
      </c>
      <c r="Z57" t="s">
        <v>190</v>
      </c>
      <c r="AA57" t="s">
        <v>189</v>
      </c>
      <c r="AB57" t="str">
        <f t="shared" si="14"/>
        <v/>
      </c>
    </row>
    <row r="58" spans="2:28" x14ac:dyDescent="0.25">
      <c r="B58" s="35" t="s">
        <v>191</v>
      </c>
      <c r="C58" s="29" t="s">
        <v>16</v>
      </c>
      <c r="D58" s="34"/>
      <c r="E58" s="28">
        <f t="shared" ca="1" si="18"/>
        <v>5.5</v>
      </c>
      <c r="F58" s="28">
        <f t="shared" ca="1" si="18"/>
        <v>5.5</v>
      </c>
      <c r="G58" s="28">
        <f t="shared" ca="1" si="18"/>
        <v>5.5</v>
      </c>
      <c r="H58" s="28">
        <f t="shared" ca="1" si="18"/>
        <v>5.5</v>
      </c>
      <c r="I58" s="28">
        <f t="shared" ca="1" si="18"/>
        <v>5.5</v>
      </c>
      <c r="J58" s="28">
        <f t="shared" ca="1" si="19"/>
        <v>5.5</v>
      </c>
      <c r="K58" s="28">
        <f t="shared" ca="1" si="19"/>
        <v>5.5</v>
      </c>
      <c r="L58" s="28">
        <f t="shared" ca="1" si="19"/>
        <v>5.5</v>
      </c>
      <c r="M58" s="28">
        <f t="shared" ca="1" si="19"/>
        <v>5.5</v>
      </c>
      <c r="N58" s="28">
        <f t="shared" ca="1" si="19"/>
        <v>5.5</v>
      </c>
      <c r="P58" s="25" t="str">
        <f t="shared" si="2"/>
        <v>33/11kV</v>
      </c>
      <c r="Q58" s="20" t="s">
        <v>192</v>
      </c>
      <c r="R58" s="25" t="str">
        <f t="shared" ca="1" si="10"/>
        <v>SKIE!$J$25:$T$25</v>
      </c>
      <c r="S58" s="25" t="str">
        <f t="shared" ca="1" si="11"/>
        <v>SKIE!$U$25:$AQ$25</v>
      </c>
      <c r="T58" s="25" t="str">
        <f t="shared" ca="1" si="12"/>
        <v>SKIE!$J$26:$T$26</v>
      </c>
      <c r="U58" s="25" t="str">
        <f t="shared" ca="1" si="13"/>
        <v>SKIE!$U$26:$AQ$26</v>
      </c>
      <c r="V58" s="25"/>
      <c r="W58" s="25"/>
      <c r="Z58" t="s">
        <v>170</v>
      </c>
      <c r="AA58" t="s">
        <v>192</v>
      </c>
      <c r="AB58" t="str">
        <f t="shared" ref="AB58:AB119" si="20">IF(Z58=P58, "", "MISMATCH")</f>
        <v/>
      </c>
    </row>
    <row r="59" spans="2:28" x14ac:dyDescent="0.25">
      <c r="B59" s="35" t="s">
        <v>193</v>
      </c>
      <c r="C59" s="29" t="s">
        <v>16</v>
      </c>
      <c r="E59" s="23">
        <f t="shared" ca="1" si="18"/>
        <v>26.8</v>
      </c>
      <c r="F59" s="23">
        <f t="shared" ca="1" si="18"/>
        <v>26.8</v>
      </c>
      <c r="G59" s="23">
        <f t="shared" ca="1" si="18"/>
        <v>26.8</v>
      </c>
      <c r="H59" s="23">
        <f t="shared" ca="1" si="18"/>
        <v>26.8</v>
      </c>
      <c r="I59" s="23">
        <f t="shared" ca="1" si="18"/>
        <v>26.8</v>
      </c>
      <c r="J59" s="23">
        <f t="shared" ca="1" si="19"/>
        <v>29.9</v>
      </c>
      <c r="K59" s="23">
        <f t="shared" ca="1" si="19"/>
        <v>29.9</v>
      </c>
      <c r="L59" s="23">
        <f t="shared" ca="1" si="19"/>
        <v>29.9</v>
      </c>
      <c r="M59" s="23">
        <f t="shared" ca="1" si="19"/>
        <v>29.9</v>
      </c>
      <c r="N59" s="23">
        <f t="shared" ca="1" si="19"/>
        <v>29.9</v>
      </c>
      <c r="P59" s="20" t="str">
        <f t="shared" si="2"/>
        <v>Chinchilla Town</v>
      </c>
      <c r="Q59" s="20" t="s">
        <v>194</v>
      </c>
      <c r="R59" s="20" t="str">
        <f t="shared" ca="1" si="10"/>
        <v>CHTO!$J$25:$T$25</v>
      </c>
      <c r="S59" s="20" t="str">
        <f t="shared" ca="1" si="11"/>
        <v>CHTO!$U$25:$AQ$25</v>
      </c>
      <c r="T59" s="20" t="str">
        <f t="shared" ca="1" si="12"/>
        <v>CHTO!$J$26:$T$26</v>
      </c>
      <c r="U59" s="20" t="str">
        <f t="shared" ca="1" si="13"/>
        <v>CHTO!$U$26:$AQ$26</v>
      </c>
      <c r="Z59" t="s">
        <v>195</v>
      </c>
      <c r="AA59" t="s">
        <v>194</v>
      </c>
      <c r="AB59" t="str">
        <f t="shared" si="20"/>
        <v/>
      </c>
    </row>
    <row r="60" spans="2:28" x14ac:dyDescent="0.25">
      <c r="B60" s="35" t="s">
        <v>196</v>
      </c>
      <c r="C60" s="29" t="s">
        <v>32</v>
      </c>
      <c r="E60" s="23">
        <f t="shared" ca="1" si="18"/>
        <v>49.8</v>
      </c>
      <c r="F60" s="23">
        <f t="shared" ca="1" si="18"/>
        <v>49.8</v>
      </c>
      <c r="G60" s="23">
        <f t="shared" ca="1" si="18"/>
        <v>49.8</v>
      </c>
      <c r="H60" s="23">
        <f t="shared" ca="1" si="18"/>
        <v>49.8</v>
      </c>
      <c r="I60" s="23">
        <f t="shared" ca="1" si="18"/>
        <v>49.8</v>
      </c>
      <c r="J60" s="23">
        <f t="shared" ca="1" si="19"/>
        <v>59.8</v>
      </c>
      <c r="K60" s="23">
        <f t="shared" ca="1" si="19"/>
        <v>59.8</v>
      </c>
      <c r="L60" s="23">
        <f t="shared" ca="1" si="19"/>
        <v>59.8</v>
      </c>
      <c r="M60" s="23">
        <f t="shared" ca="1" si="19"/>
        <v>59.8</v>
      </c>
      <c r="N60" s="23">
        <f t="shared" ca="1" si="19"/>
        <v>59.8</v>
      </c>
      <c r="P60" s="20" t="str">
        <f t="shared" si="2"/>
        <v>Chumvale BSP</v>
      </c>
      <c r="Q60" s="20" t="s">
        <v>197</v>
      </c>
      <c r="R60" s="20" t="str">
        <f t="shared" ca="1" si="10"/>
        <v>CHUM!$I$23:$S$23</v>
      </c>
      <c r="S60" s="20" t="str">
        <f t="shared" ca="1" si="11"/>
        <v>CHUM!$T$23:$AQ$23</v>
      </c>
      <c r="T60" s="20" t="str">
        <f t="shared" ca="1" si="12"/>
        <v>CHUM!$I$24:$S$24</v>
      </c>
      <c r="U60" s="20" t="str">
        <f t="shared" ca="1" si="13"/>
        <v>CHUM!$T$24:$AQ$24</v>
      </c>
      <c r="Z60" t="s">
        <v>198</v>
      </c>
      <c r="AA60" t="s">
        <v>197</v>
      </c>
      <c r="AB60" t="str">
        <f t="shared" si="20"/>
        <v/>
      </c>
    </row>
    <row r="61" spans="2:28" x14ac:dyDescent="0.25">
      <c r="B61" s="35" t="s">
        <v>199</v>
      </c>
      <c r="C61" s="29" t="s">
        <v>16</v>
      </c>
      <c r="E61" s="23">
        <f t="shared" ca="1" si="18"/>
        <v>7.5</v>
      </c>
      <c r="F61" s="23">
        <f t="shared" ca="1" si="18"/>
        <v>7.5</v>
      </c>
      <c r="G61" s="23">
        <f t="shared" ca="1" si="18"/>
        <v>7.5</v>
      </c>
      <c r="H61" s="23">
        <f t="shared" ca="1" si="18"/>
        <v>7.5</v>
      </c>
      <c r="I61" s="23">
        <f t="shared" ca="1" si="18"/>
        <v>7.5</v>
      </c>
      <c r="J61" s="23">
        <f t="shared" ca="1" si="19"/>
        <v>8.3000000000000007</v>
      </c>
      <c r="K61" s="23">
        <f t="shared" ca="1" si="19"/>
        <v>8.3000000000000007</v>
      </c>
      <c r="L61" s="23">
        <f t="shared" ca="1" si="19"/>
        <v>8.3000000000000007</v>
      </c>
      <c r="M61" s="23">
        <f t="shared" ca="1" si="19"/>
        <v>8.3000000000000007</v>
      </c>
      <c r="N61" s="23">
        <f t="shared" ca="1" si="19"/>
        <v>8.3000000000000007</v>
      </c>
      <c r="P61" s="20" t="str">
        <f t="shared" si="2"/>
        <v>Clare South</v>
      </c>
      <c r="Q61" s="20" t="s">
        <v>200</v>
      </c>
      <c r="R61" s="20" t="str">
        <f t="shared" ca="1" si="10"/>
        <v>CLSO!$J$25:$T$25</v>
      </c>
      <c r="S61" s="20" t="str">
        <f t="shared" ca="1" si="11"/>
        <v>CLSO!$U$25:$AQ$25</v>
      </c>
      <c r="T61" s="20" t="str">
        <f t="shared" ca="1" si="12"/>
        <v>CLSO!$J$26:$T$26</v>
      </c>
      <c r="U61" s="20" t="str">
        <f t="shared" ca="1" si="13"/>
        <v>CLSO!$U$26:$AQ$26</v>
      </c>
      <c r="Z61" t="s">
        <v>201</v>
      </c>
      <c r="AA61" t="s">
        <v>200</v>
      </c>
      <c r="AB61" t="str">
        <f t="shared" si="20"/>
        <v/>
      </c>
    </row>
    <row r="62" spans="2:28" x14ac:dyDescent="0.25">
      <c r="B62" s="35" t="s">
        <v>202</v>
      </c>
      <c r="C62" s="29" t="s">
        <v>32</v>
      </c>
      <c r="E62" s="28">
        <f t="shared" ca="1" si="18"/>
        <v>250</v>
      </c>
      <c r="F62" s="28">
        <f t="shared" ca="1" si="18"/>
        <v>250</v>
      </c>
      <c r="G62" s="28">
        <f t="shared" ca="1" si="18"/>
        <v>250</v>
      </c>
      <c r="H62" s="28">
        <f t="shared" ca="1" si="18"/>
        <v>250</v>
      </c>
      <c r="I62" s="28">
        <f t="shared" ca="1" si="18"/>
        <v>250</v>
      </c>
      <c r="J62" s="28">
        <f t="shared" ca="1" si="19"/>
        <v>250</v>
      </c>
      <c r="K62" s="28">
        <f t="shared" ca="1" si="19"/>
        <v>250</v>
      </c>
      <c r="L62" s="28">
        <f t="shared" ca="1" si="19"/>
        <v>250</v>
      </c>
      <c r="M62" s="28">
        <f t="shared" ca="1" si="19"/>
        <v>250</v>
      </c>
      <c r="N62" s="28">
        <f t="shared" ca="1" si="19"/>
        <v>250</v>
      </c>
      <c r="P62" s="20" t="str">
        <f t="shared" si="2"/>
        <v>Clare South BSP</v>
      </c>
      <c r="Q62" s="20" t="s">
        <v>203</v>
      </c>
      <c r="R62" s="20" t="str">
        <f t="shared" ca="1" si="10"/>
        <v>'T193'!$I$23:$S$23</v>
      </c>
      <c r="S62" s="20" t="str">
        <f t="shared" ca="1" si="11"/>
        <v>'T193'!$T$23:$AQ$23</v>
      </c>
      <c r="T62" s="20" t="str">
        <f t="shared" ca="1" si="12"/>
        <v>'T193'!$I$24:$S$24</v>
      </c>
      <c r="U62" s="20" t="str">
        <f t="shared" ca="1" si="13"/>
        <v>'T193'!$T$24:$AQ$24</v>
      </c>
      <c r="AB62" t="str">
        <f t="shared" si="20"/>
        <v>MISMATCH</v>
      </c>
    </row>
    <row r="63" spans="2:28" x14ac:dyDescent="0.25">
      <c r="B63" s="35" t="s">
        <v>204</v>
      </c>
      <c r="C63" s="29" t="s">
        <v>16</v>
      </c>
      <c r="E63" s="23">
        <f t="shared" ca="1" si="18"/>
        <v>22</v>
      </c>
      <c r="F63" s="23">
        <f t="shared" ca="1" si="18"/>
        <v>22</v>
      </c>
      <c r="G63" s="23">
        <f t="shared" ca="1" si="18"/>
        <v>22</v>
      </c>
      <c r="H63" s="23">
        <f t="shared" ca="1" si="18"/>
        <v>22</v>
      </c>
      <c r="I63" s="23">
        <f t="shared" ca="1" si="18"/>
        <v>22</v>
      </c>
      <c r="J63" s="23">
        <f t="shared" ca="1" si="19"/>
        <v>22</v>
      </c>
      <c r="K63" s="23">
        <f t="shared" ca="1" si="19"/>
        <v>22</v>
      </c>
      <c r="L63" s="23">
        <f t="shared" ca="1" si="19"/>
        <v>22</v>
      </c>
      <c r="M63" s="23">
        <f t="shared" ca="1" si="19"/>
        <v>22</v>
      </c>
      <c r="N63" s="23">
        <f t="shared" ca="1" si="19"/>
        <v>22</v>
      </c>
      <c r="P63" s="20" t="str">
        <f t="shared" si="2"/>
        <v>Clermont</v>
      </c>
      <c r="Q63" s="20" t="s">
        <v>205</v>
      </c>
      <c r="R63" s="20" t="str">
        <f t="shared" ca="1" si="10"/>
        <v>CLER!$J$25:$T$25</v>
      </c>
      <c r="S63" s="20" t="str">
        <f t="shared" ca="1" si="11"/>
        <v>CLER!$U$25:$AQ$25</v>
      </c>
      <c r="T63" s="20" t="str">
        <f t="shared" ca="1" si="12"/>
        <v>CLER!$J$26:$T$26</v>
      </c>
      <c r="U63" s="20" t="str">
        <f t="shared" ca="1" si="13"/>
        <v>CLER!$U$26:$AQ$26</v>
      </c>
      <c r="Z63" t="s">
        <v>206</v>
      </c>
      <c r="AA63" t="s">
        <v>205</v>
      </c>
      <c r="AB63" t="str">
        <f t="shared" si="20"/>
        <v/>
      </c>
    </row>
    <row r="64" spans="2:28" x14ac:dyDescent="0.25">
      <c r="B64" s="35" t="s">
        <v>207</v>
      </c>
      <c r="C64" s="29" t="s">
        <v>32</v>
      </c>
      <c r="E64" s="23">
        <f t="shared" ca="1" si="18"/>
        <v>80.900000000000006</v>
      </c>
      <c r="F64" s="23">
        <f t="shared" ca="1" si="18"/>
        <v>80.900000000000006</v>
      </c>
      <c r="G64" s="23">
        <f t="shared" ca="1" si="18"/>
        <v>80.900000000000006</v>
      </c>
      <c r="H64" s="23">
        <f t="shared" ca="1" si="18"/>
        <v>80.900000000000006</v>
      </c>
      <c r="I64" s="23">
        <f t="shared" ca="1" si="18"/>
        <v>80.900000000000006</v>
      </c>
      <c r="J64" s="23">
        <f t="shared" ca="1" si="19"/>
        <v>86.9</v>
      </c>
      <c r="K64" s="23">
        <f t="shared" ca="1" si="19"/>
        <v>86.9</v>
      </c>
      <c r="L64" s="23">
        <f t="shared" ca="1" si="19"/>
        <v>86.9</v>
      </c>
      <c r="M64" s="23">
        <f t="shared" ca="1" si="19"/>
        <v>86.9</v>
      </c>
      <c r="N64" s="23">
        <f t="shared" ca="1" si="19"/>
        <v>86.9</v>
      </c>
      <c r="P64" s="20" t="str">
        <f t="shared" si="2"/>
        <v>Clermont BSP</v>
      </c>
      <c r="Q64" s="20" t="s">
        <v>208</v>
      </c>
      <c r="R64" s="20" t="str">
        <f t="shared" ca="1" si="10"/>
        <v>CLBS!$I$23:$S$23</v>
      </c>
      <c r="S64" s="20" t="str">
        <f t="shared" ca="1" si="11"/>
        <v>CLBS!$T$23:$AQ$23</v>
      </c>
      <c r="T64" s="20" t="str">
        <f t="shared" ca="1" si="12"/>
        <v>CLBS!$I$24:$S$24</v>
      </c>
      <c r="U64" s="20" t="str">
        <f t="shared" ca="1" si="13"/>
        <v>CLBS!$T$24:$AQ$24</v>
      </c>
      <c r="Z64" t="s">
        <v>209</v>
      </c>
      <c r="AA64" t="s">
        <v>208</v>
      </c>
      <c r="AB64" t="str">
        <f t="shared" si="20"/>
        <v/>
      </c>
    </row>
    <row r="65" spans="2:28" x14ac:dyDescent="0.25">
      <c r="B65" s="35" t="s">
        <v>210</v>
      </c>
      <c r="C65" s="29" t="s">
        <v>16</v>
      </c>
      <c r="E65" s="23">
        <f t="shared" ca="1" si="18"/>
        <v>8</v>
      </c>
      <c r="F65" s="23">
        <f t="shared" ca="1" si="18"/>
        <v>8</v>
      </c>
      <c r="G65" s="23">
        <f t="shared" ca="1" si="18"/>
        <v>8</v>
      </c>
      <c r="H65" s="23">
        <f t="shared" ca="1" si="18"/>
        <v>8</v>
      </c>
      <c r="I65" s="23">
        <f t="shared" ca="1" si="18"/>
        <v>8</v>
      </c>
      <c r="J65" s="23">
        <f t="shared" ca="1" si="19"/>
        <v>8.6999999999999993</v>
      </c>
      <c r="K65" s="23">
        <f t="shared" ca="1" si="19"/>
        <v>8.6999999999999993</v>
      </c>
      <c r="L65" s="23">
        <f t="shared" ca="1" si="19"/>
        <v>8.6999999999999993</v>
      </c>
      <c r="M65" s="23">
        <f t="shared" ca="1" si="19"/>
        <v>8.6999999999999993</v>
      </c>
      <c r="N65" s="23">
        <f t="shared" ca="1" si="19"/>
        <v>8.6999999999999993</v>
      </c>
      <c r="P65" s="20" t="str">
        <f t="shared" si="2"/>
        <v>Clifton</v>
      </c>
      <c r="Q65" s="20" t="s">
        <v>211</v>
      </c>
      <c r="R65" s="20" t="str">
        <f t="shared" ca="1" si="10"/>
        <v>CLIF!$J$25:$T$25</v>
      </c>
      <c r="S65" s="20" t="str">
        <f t="shared" ca="1" si="11"/>
        <v>CLIF!$U$25:$AQ$25</v>
      </c>
      <c r="T65" s="20" t="str">
        <f t="shared" ca="1" si="12"/>
        <v>CLIF!$J$26:$T$26</v>
      </c>
      <c r="U65" s="20" t="str">
        <f t="shared" ca="1" si="13"/>
        <v>CLIF!$U$26:$AQ$26</v>
      </c>
      <c r="Z65" t="s">
        <v>212</v>
      </c>
      <c r="AA65" t="s">
        <v>211</v>
      </c>
      <c r="AB65" t="str">
        <f t="shared" si="20"/>
        <v/>
      </c>
    </row>
    <row r="66" spans="2:28" x14ac:dyDescent="0.25">
      <c r="B66" s="35" t="s">
        <v>213</v>
      </c>
      <c r="C66" s="29" t="s">
        <v>16</v>
      </c>
      <c r="E66" s="23">
        <f t="shared" ca="1" si="18"/>
        <v>70.400000000000006</v>
      </c>
      <c r="F66" s="23">
        <f t="shared" ca="1" si="18"/>
        <v>70.400000000000006</v>
      </c>
      <c r="G66" s="23">
        <f t="shared" ca="1" si="18"/>
        <v>70.400000000000006</v>
      </c>
      <c r="H66" s="23">
        <f t="shared" ca="1" si="18"/>
        <v>70.400000000000006</v>
      </c>
      <c r="I66" s="23">
        <f t="shared" ca="1" si="18"/>
        <v>70.400000000000006</v>
      </c>
      <c r="J66" s="23">
        <f t="shared" ca="1" si="19"/>
        <v>74.8</v>
      </c>
      <c r="K66" s="23">
        <f t="shared" ca="1" si="19"/>
        <v>74.8</v>
      </c>
      <c r="L66" s="23">
        <f t="shared" ca="1" si="19"/>
        <v>74.8</v>
      </c>
      <c r="M66" s="23">
        <f t="shared" ca="1" si="19"/>
        <v>74.8</v>
      </c>
      <c r="N66" s="23">
        <f t="shared" ca="1" si="19"/>
        <v>74.8</v>
      </c>
      <c r="P66" s="20" t="str">
        <f t="shared" si="2"/>
        <v>Clinton</v>
      </c>
      <c r="Q66" s="20" t="s">
        <v>214</v>
      </c>
      <c r="R66" s="20" t="str">
        <f t="shared" ca="1" si="10"/>
        <v>CLIN!$J$25:$T$25</v>
      </c>
      <c r="S66" s="20" t="str">
        <f t="shared" ca="1" si="11"/>
        <v>CLIN!$U$25:$AQ$25</v>
      </c>
      <c r="T66" s="20" t="str">
        <f t="shared" ca="1" si="12"/>
        <v>CLIN!$J$26:$T$26</v>
      </c>
      <c r="U66" s="20" t="str">
        <f t="shared" ca="1" si="13"/>
        <v>CLIN!$U$26:$AQ$26</v>
      </c>
      <c r="Z66" t="s">
        <v>215</v>
      </c>
      <c r="AA66" t="s">
        <v>214</v>
      </c>
      <c r="AB66" t="str">
        <f t="shared" si="20"/>
        <v/>
      </c>
    </row>
    <row r="67" spans="2:28" x14ac:dyDescent="0.25">
      <c r="B67" s="35" t="s">
        <v>216</v>
      </c>
      <c r="C67" s="29" t="s">
        <v>16</v>
      </c>
      <c r="E67" s="23">
        <f t="shared" ca="1" si="18"/>
        <v>6.7</v>
      </c>
      <c r="F67" s="23">
        <f t="shared" ca="1" si="18"/>
        <v>6.7</v>
      </c>
      <c r="G67" s="23">
        <f t="shared" ca="1" si="18"/>
        <v>6.7</v>
      </c>
      <c r="H67" s="23">
        <f t="shared" ca="1" si="18"/>
        <v>6.7</v>
      </c>
      <c r="I67" s="23">
        <f t="shared" ca="1" si="18"/>
        <v>6.7</v>
      </c>
      <c r="J67" s="23">
        <f t="shared" ca="1" si="19"/>
        <v>6.9</v>
      </c>
      <c r="K67" s="23">
        <f t="shared" ca="1" si="19"/>
        <v>6.9</v>
      </c>
      <c r="L67" s="23">
        <f t="shared" ca="1" si="19"/>
        <v>6.9</v>
      </c>
      <c r="M67" s="23">
        <f t="shared" ca="1" si="19"/>
        <v>6.9</v>
      </c>
      <c r="N67" s="23">
        <f t="shared" ca="1" si="19"/>
        <v>6.9</v>
      </c>
      <c r="P67" s="20" t="str">
        <f t="shared" si="2"/>
        <v>Cloncurry</v>
      </c>
      <c r="Q67" s="20" t="s">
        <v>217</v>
      </c>
      <c r="R67" s="20" t="str">
        <f t="shared" ca="1" si="10"/>
        <v>CLON!$J$25:$T$25</v>
      </c>
      <c r="S67" s="20" t="str">
        <f t="shared" ca="1" si="11"/>
        <v>CLON!$U$25:$AQ$25</v>
      </c>
      <c r="T67" s="20" t="str">
        <f t="shared" ca="1" si="12"/>
        <v>CLON!$J$26:$T$26</v>
      </c>
      <c r="U67" s="20" t="str">
        <f t="shared" ca="1" si="13"/>
        <v>CLON!$U$26:$AQ$26</v>
      </c>
      <c r="Z67" t="s">
        <v>218</v>
      </c>
      <c r="AA67" t="s">
        <v>217</v>
      </c>
      <c r="AB67" t="str">
        <f t="shared" si="20"/>
        <v/>
      </c>
    </row>
    <row r="68" spans="2:28" x14ac:dyDescent="0.25">
      <c r="B68" s="35" t="s">
        <v>219</v>
      </c>
      <c r="C68" s="29" t="s">
        <v>32</v>
      </c>
      <c r="E68" s="23">
        <f t="shared" ca="1" si="18"/>
        <v>40.200000000000003</v>
      </c>
      <c r="F68" s="23">
        <f t="shared" ca="1" si="18"/>
        <v>40.200000000000003</v>
      </c>
      <c r="G68" s="23">
        <f t="shared" ca="1" si="18"/>
        <v>40.200000000000003</v>
      </c>
      <c r="H68" s="23">
        <f t="shared" ca="1" si="18"/>
        <v>40.200000000000003</v>
      </c>
      <c r="I68" s="23">
        <f t="shared" ca="1" si="18"/>
        <v>40.200000000000003</v>
      </c>
      <c r="J68" s="23">
        <f t="shared" ca="1" si="19"/>
        <v>47.4</v>
      </c>
      <c r="K68" s="23">
        <f t="shared" ca="1" si="19"/>
        <v>47.4</v>
      </c>
      <c r="L68" s="23">
        <f t="shared" ca="1" si="19"/>
        <v>47.4</v>
      </c>
      <c r="M68" s="23">
        <f t="shared" ca="1" si="19"/>
        <v>47.4</v>
      </c>
      <c r="N68" s="23">
        <f t="shared" ca="1" si="19"/>
        <v>47.4</v>
      </c>
      <c r="P68" s="20" t="str">
        <f t="shared" si="2"/>
        <v>Columboola BSP</v>
      </c>
      <c r="Q68" s="20" t="s">
        <v>220</v>
      </c>
      <c r="R68" s="20" t="str">
        <f t="shared" ca="1" si="10"/>
        <v>COLU!$I$23:$S$23</v>
      </c>
      <c r="S68" s="20" t="str">
        <f t="shared" ca="1" si="11"/>
        <v>COLU!$T$23:$AQ$23</v>
      </c>
      <c r="T68" s="20" t="str">
        <f t="shared" ca="1" si="12"/>
        <v>COLU!$I$24:$S$24</v>
      </c>
      <c r="U68" s="20" t="str">
        <f t="shared" ca="1" si="13"/>
        <v>COLU!$T$24:$AQ$24</v>
      </c>
      <c r="Z68" t="s">
        <v>221</v>
      </c>
      <c r="AA68" t="s">
        <v>220</v>
      </c>
      <c r="AB68" t="str">
        <f t="shared" si="20"/>
        <v/>
      </c>
    </row>
    <row r="69" spans="2:28" x14ac:dyDescent="0.25">
      <c r="B69" s="35" t="s">
        <v>222</v>
      </c>
      <c r="C69" s="29" t="s">
        <v>16</v>
      </c>
      <c r="E69" s="23">
        <f t="shared" ca="1" si="18"/>
        <v>6.9</v>
      </c>
      <c r="F69" s="23">
        <f t="shared" ca="1" si="18"/>
        <v>6.9</v>
      </c>
      <c r="G69" s="23">
        <f t="shared" ca="1" si="18"/>
        <v>6.9</v>
      </c>
      <c r="H69" s="23">
        <f t="shared" ca="1" si="18"/>
        <v>6.9</v>
      </c>
      <c r="I69" s="23">
        <f t="shared" ca="1" si="18"/>
        <v>6.9</v>
      </c>
      <c r="J69" s="23">
        <f t="shared" ca="1" si="19"/>
        <v>6.9</v>
      </c>
      <c r="K69" s="23">
        <f t="shared" ca="1" si="19"/>
        <v>6.9</v>
      </c>
      <c r="L69" s="23">
        <f t="shared" ca="1" si="19"/>
        <v>6.9</v>
      </c>
      <c r="M69" s="23">
        <f t="shared" ca="1" si="19"/>
        <v>6.9</v>
      </c>
      <c r="N69" s="23">
        <f t="shared" ca="1" si="19"/>
        <v>6.9</v>
      </c>
      <c r="P69" s="20" t="str">
        <f t="shared" si="2"/>
        <v>Comet</v>
      </c>
      <c r="Q69" s="20" t="s">
        <v>223</v>
      </c>
      <c r="R69" s="20" t="str">
        <f t="shared" ca="1" si="10"/>
        <v>COME!$J$25:$T$25</v>
      </c>
      <c r="S69" s="20" t="str">
        <f t="shared" ca="1" si="11"/>
        <v>COME!$U$25:$AQ$25</v>
      </c>
      <c r="T69" s="20" t="str">
        <f t="shared" ca="1" si="12"/>
        <v>COME!$J$26:$T$26</v>
      </c>
      <c r="U69" s="20" t="str">
        <f t="shared" ca="1" si="13"/>
        <v>COME!$U$26:$AQ$26</v>
      </c>
      <c r="Z69" t="s">
        <v>224</v>
      </c>
      <c r="AA69" t="s">
        <v>223</v>
      </c>
      <c r="AB69" t="str">
        <f t="shared" si="20"/>
        <v/>
      </c>
    </row>
    <row r="70" spans="2:28" x14ac:dyDescent="0.25">
      <c r="B70" s="35" t="s">
        <v>225</v>
      </c>
      <c r="C70" s="29" t="s">
        <v>16</v>
      </c>
      <c r="E70" s="23">
        <f t="shared" ca="1" si="18"/>
        <v>21.5</v>
      </c>
      <c r="F70" s="23">
        <f t="shared" ca="1" si="18"/>
        <v>21.5</v>
      </c>
      <c r="G70" s="23">
        <f t="shared" ca="1" si="18"/>
        <v>21.5</v>
      </c>
      <c r="H70" s="23">
        <f t="shared" ca="1" si="18"/>
        <v>21.5</v>
      </c>
      <c r="I70" s="23">
        <f t="shared" ca="1" si="18"/>
        <v>21.5</v>
      </c>
      <c r="J70" s="23">
        <f t="shared" ca="1" si="19"/>
        <v>24.6</v>
      </c>
      <c r="K70" s="23">
        <f t="shared" ca="1" si="19"/>
        <v>24.6</v>
      </c>
      <c r="L70" s="23">
        <f t="shared" ca="1" si="19"/>
        <v>24.6</v>
      </c>
      <c r="M70" s="23">
        <f t="shared" ca="1" si="19"/>
        <v>24.6</v>
      </c>
      <c r="N70" s="23">
        <f t="shared" ca="1" si="19"/>
        <v>24.6</v>
      </c>
      <c r="P70" s="20" t="str">
        <f t="shared" si="2"/>
        <v>Cooktown</v>
      </c>
      <c r="Q70" s="20" t="s">
        <v>226</v>
      </c>
      <c r="R70" s="20" t="str">
        <f t="shared" ca="1" si="10"/>
        <v>COOK!$J$25:$T$25</v>
      </c>
      <c r="S70" s="20" t="str">
        <f t="shared" ca="1" si="11"/>
        <v>COOK!$U$25:$AQ$25</v>
      </c>
      <c r="T70" s="20" t="str">
        <f t="shared" ca="1" si="12"/>
        <v>COOK!$J$26:$T$26</v>
      </c>
      <c r="U70" s="20" t="str">
        <f t="shared" ca="1" si="13"/>
        <v>COOK!$U$26:$AQ$26</v>
      </c>
      <c r="Z70" t="s">
        <v>227</v>
      </c>
      <c r="AA70" t="s">
        <v>226</v>
      </c>
      <c r="AB70" t="str">
        <f t="shared" si="20"/>
        <v/>
      </c>
    </row>
    <row r="71" spans="2:28" x14ac:dyDescent="0.25">
      <c r="B71" s="35" t="s">
        <v>228</v>
      </c>
      <c r="C71" s="29" t="s">
        <v>16</v>
      </c>
      <c r="E71" s="23">
        <f t="shared" ref="E71:I85" ca="1" si="21">IF(AND($R71&lt;&gt;"", $T71&lt;&gt;"", $E$2&lt;&gt;"", $E$2&lt;&gt;"-"), IF(INDEX(INDIRECT($T71), MATCH(E$5, INDIRECT($R71), 0))&lt;&gt;"", IF(ISNUMBER(INDEX(INDIRECT($T71), MATCH(E$5, INDIRECT($R71), 0))), ROUND(INDEX(INDIRECT($T71), MATCH(E$5, INDIRECT($R71), 0)), 1), IF($E$2="Meets Security Standard", PROPER(INDEX(INDIRECT($T71), MATCH(E$5, INDIRECT($R71), 0))), INDEX(INDIRECT($T71), MATCH(E$5, INDIRECT($R71), 0)))), ""), "")</f>
        <v>5.3</v>
      </c>
      <c r="F71" s="23">
        <f t="shared" ca="1" si="21"/>
        <v>5.3</v>
      </c>
      <c r="G71" s="23">
        <f t="shared" ca="1" si="21"/>
        <v>5.3</v>
      </c>
      <c r="H71" s="23">
        <f t="shared" ca="1" si="21"/>
        <v>5.3</v>
      </c>
      <c r="I71" s="23">
        <f t="shared" ca="1" si="21"/>
        <v>5.3</v>
      </c>
      <c r="J71" s="23">
        <f t="shared" ref="J71:N85" ca="1" si="22">IF(AND($S71&lt;&gt;"", $U71&lt;&gt;"", $E$2&lt;&gt;"", $E$2&lt;&gt;"-"), IF(INDEX(INDIRECT($U71), MATCH(TEXT(J$5, "????"), INDIRECT($S71), 0))&lt;&gt;"", IF(INDEX(INDIRECT($U71), MATCH(TEXT(J$5, "????"), INDIRECT($S71), 0))&lt;&gt;"", IF(ISNUMBER(INDEX(INDIRECT($U71), MATCH(TEXT(J$5, "????"), INDIRECT($S71), 0))), ROUND(INDEX(INDIRECT($U71), MATCH(TEXT(J$5, "????"), INDIRECT($S71), 0)), 1), IF($E$2="Meets Security Standard", PROPER(INDEX(INDIRECT($U71), MATCH(TEXT(J$5, "????"), INDIRECT($S71), 0))), INDEX(INDIRECT($U71), MATCH(TEXT(J$5, "????"), INDIRECT($S71), 0)))), ""), ""), "")</f>
        <v>6</v>
      </c>
      <c r="K71" s="23">
        <f t="shared" ca="1" si="22"/>
        <v>6</v>
      </c>
      <c r="L71" s="23">
        <f t="shared" ca="1" si="22"/>
        <v>6</v>
      </c>
      <c r="M71" s="23">
        <f t="shared" ca="1" si="22"/>
        <v>6</v>
      </c>
      <c r="N71" s="23">
        <f t="shared" ca="1" si="22"/>
        <v>6</v>
      </c>
      <c r="P71" s="20" t="str">
        <f t="shared" ref="P71:P83" si="23">IF($B71&lt;&gt;"",IF(ISERROR(FIND(" (",$B71))=FALSE, IF(ISERROR(FIND("Skid", MID($B71,1,FIND(" (",$B71)-1)))=FALSE, MID($B71, FIND("(", $B71)+1, FIND(")", $B71)-(FIND("(", $B71)+1)), MID($B71,1,FIND(" (",$B71)-1)),""))</f>
        <v>Coominglah</v>
      </c>
      <c r="Q71" s="20" t="s">
        <v>229</v>
      </c>
      <c r="R71" s="20" t="str">
        <f t="shared" ca="1" si="10"/>
        <v>COOM!$J$25:$T$25</v>
      </c>
      <c r="S71" s="20" t="str">
        <f t="shared" ca="1" si="11"/>
        <v>COOM!$U$25:$AQ$25</v>
      </c>
      <c r="T71" s="20" t="str">
        <f t="shared" ca="1" si="12"/>
        <v>COOM!$J$26:$T$26</v>
      </c>
      <c r="U71" s="20" t="str">
        <f t="shared" ca="1" si="13"/>
        <v>COOM!$U$26:$AQ$26</v>
      </c>
      <c r="Z71" t="s">
        <v>230</v>
      </c>
      <c r="AA71" t="s">
        <v>229</v>
      </c>
      <c r="AB71" t="str">
        <f t="shared" si="20"/>
        <v/>
      </c>
    </row>
    <row r="72" spans="2:28" x14ac:dyDescent="0.25">
      <c r="B72" s="35" t="s">
        <v>231</v>
      </c>
      <c r="C72" s="29" t="s">
        <v>16</v>
      </c>
      <c r="E72" s="23">
        <f t="shared" ca="1" si="21"/>
        <v>47.1</v>
      </c>
      <c r="F72" s="23">
        <f t="shared" ca="1" si="21"/>
        <v>47.1</v>
      </c>
      <c r="G72" s="23">
        <f t="shared" ca="1" si="21"/>
        <v>47.1</v>
      </c>
      <c r="H72" s="23">
        <f t="shared" ca="1" si="21"/>
        <v>47.1</v>
      </c>
      <c r="I72" s="23">
        <f t="shared" ca="1" si="21"/>
        <v>47.1</v>
      </c>
      <c r="J72" s="23">
        <f t="shared" ca="1" si="22"/>
        <v>53.4</v>
      </c>
      <c r="K72" s="23">
        <f t="shared" ca="1" si="22"/>
        <v>53.4</v>
      </c>
      <c r="L72" s="23">
        <f t="shared" ca="1" si="22"/>
        <v>53.4</v>
      </c>
      <c r="M72" s="23">
        <f t="shared" ca="1" si="22"/>
        <v>53.4</v>
      </c>
      <c r="N72" s="23">
        <f t="shared" ca="1" si="22"/>
        <v>53.4</v>
      </c>
      <c r="P72" s="20" t="str">
        <f t="shared" si="23"/>
        <v>Craiglie</v>
      </c>
      <c r="Q72" s="20" t="s">
        <v>232</v>
      </c>
      <c r="R72" s="20" t="str">
        <f t="shared" ca="1" si="10"/>
        <v>CRAI!$J$25:$T$25</v>
      </c>
      <c r="S72" s="20" t="str">
        <f t="shared" ca="1" si="11"/>
        <v>CRAI!$U$25:$AQ$25</v>
      </c>
      <c r="T72" s="20" t="str">
        <f t="shared" ca="1" si="12"/>
        <v>CRAI!$J$26:$T$26</v>
      </c>
      <c r="U72" s="20" t="str">
        <f t="shared" ca="1" si="13"/>
        <v>CRAI!$U$26:$AQ$26</v>
      </c>
      <c r="Z72" t="s">
        <v>233</v>
      </c>
      <c r="AA72" t="s">
        <v>232</v>
      </c>
      <c r="AB72" t="str">
        <f t="shared" si="20"/>
        <v/>
      </c>
    </row>
    <row r="73" spans="2:28" x14ac:dyDescent="0.25">
      <c r="B73" s="35" t="s">
        <v>234</v>
      </c>
      <c r="C73" s="29" t="s">
        <v>16</v>
      </c>
      <c r="E73" s="23">
        <f t="shared" ca="1" si="21"/>
        <v>55.6</v>
      </c>
      <c r="F73" s="23">
        <f t="shared" ca="1" si="21"/>
        <v>55.6</v>
      </c>
      <c r="G73" s="23">
        <f t="shared" ca="1" si="21"/>
        <v>55.6</v>
      </c>
      <c r="H73" s="23">
        <f t="shared" ca="1" si="21"/>
        <v>55.6</v>
      </c>
      <c r="I73" s="23">
        <f t="shared" ca="1" si="21"/>
        <v>55.6</v>
      </c>
      <c r="J73" s="23">
        <f t="shared" ca="1" si="22"/>
        <v>57.9</v>
      </c>
      <c r="K73" s="23">
        <f t="shared" ca="1" si="22"/>
        <v>57.9</v>
      </c>
      <c r="L73" s="23">
        <f t="shared" ca="1" si="22"/>
        <v>57.9</v>
      </c>
      <c r="M73" s="23">
        <f t="shared" ca="1" si="22"/>
        <v>57.9</v>
      </c>
      <c r="N73" s="23">
        <f t="shared" ca="1" si="22"/>
        <v>57.9</v>
      </c>
      <c r="P73" s="20" t="str">
        <f t="shared" si="23"/>
        <v>Cranbrook</v>
      </c>
      <c r="Q73" s="20" t="s">
        <v>235</v>
      </c>
      <c r="R73" s="20" t="str">
        <f t="shared" ca="1" si="10"/>
        <v>CRAN!$J$25:$T$25</v>
      </c>
      <c r="S73" s="20" t="str">
        <f t="shared" ca="1" si="11"/>
        <v>CRAN!$U$25:$AQ$25</v>
      </c>
      <c r="T73" s="20" t="str">
        <f t="shared" ca="1" si="12"/>
        <v>CRAN!$J$26:$T$26</v>
      </c>
      <c r="U73" s="20" t="str">
        <f t="shared" ca="1" si="13"/>
        <v>CRAN!$U$26:$AQ$26</v>
      </c>
      <c r="Z73" t="s">
        <v>236</v>
      </c>
      <c r="AA73" t="s">
        <v>235</v>
      </c>
      <c r="AB73" t="str">
        <f t="shared" si="20"/>
        <v/>
      </c>
    </row>
    <row r="74" spans="2:28" x14ac:dyDescent="0.25">
      <c r="B74" s="35" t="s">
        <v>237</v>
      </c>
      <c r="C74" s="29" t="s">
        <v>16</v>
      </c>
      <c r="E74" s="23">
        <f t="shared" ca="1" si="21"/>
        <v>1.1000000000000001</v>
      </c>
      <c r="F74" s="23">
        <f t="shared" ca="1" si="21"/>
        <v>1.1000000000000001</v>
      </c>
      <c r="G74" s="23">
        <f t="shared" ca="1" si="21"/>
        <v>1.1000000000000001</v>
      </c>
      <c r="H74" s="23">
        <f t="shared" ca="1" si="21"/>
        <v>1.1000000000000001</v>
      </c>
      <c r="I74" s="23">
        <f t="shared" ca="1" si="21"/>
        <v>1.1000000000000001</v>
      </c>
      <c r="J74" s="23">
        <f t="shared" ca="1" si="22"/>
        <v>1.1000000000000001</v>
      </c>
      <c r="K74" s="23">
        <f t="shared" ca="1" si="22"/>
        <v>1.1000000000000001</v>
      </c>
      <c r="L74" s="23">
        <f t="shared" ca="1" si="22"/>
        <v>1.1000000000000001</v>
      </c>
      <c r="M74" s="23">
        <f t="shared" ca="1" si="22"/>
        <v>1.1000000000000001</v>
      </c>
      <c r="N74" s="23">
        <f t="shared" ca="1" si="22"/>
        <v>1.1000000000000001</v>
      </c>
      <c r="P74" s="20" t="str">
        <f t="shared" si="23"/>
        <v>Crediton</v>
      </c>
      <c r="Q74" s="20" t="s">
        <v>238</v>
      </c>
      <c r="R74" s="20" t="str">
        <f t="shared" ca="1" si="10"/>
        <v>CRED!$J$25:$T$25</v>
      </c>
      <c r="S74" s="20" t="str">
        <f t="shared" ca="1" si="11"/>
        <v>CRED!$U$25:$AQ$25</v>
      </c>
      <c r="T74" s="20" t="str">
        <f t="shared" ca="1" si="12"/>
        <v>CRED!$J$26:$T$26</v>
      </c>
      <c r="U74" s="20" t="str">
        <f t="shared" ca="1" si="13"/>
        <v>CRED!$U$26:$AQ$26</v>
      </c>
      <c r="Z74" t="s">
        <v>239</v>
      </c>
      <c r="AA74" t="s">
        <v>238</v>
      </c>
      <c r="AB74" t="str">
        <f t="shared" si="20"/>
        <v/>
      </c>
    </row>
    <row r="75" spans="2:28" x14ac:dyDescent="0.25">
      <c r="B75" s="35" t="s">
        <v>240</v>
      </c>
      <c r="C75" s="29" t="s">
        <v>16</v>
      </c>
      <c r="E75" s="23">
        <f t="shared" ca="1" si="21"/>
        <v>8.3000000000000007</v>
      </c>
      <c r="F75" s="23">
        <f t="shared" ca="1" si="21"/>
        <v>8.3000000000000007</v>
      </c>
      <c r="G75" s="23">
        <f t="shared" ca="1" si="21"/>
        <v>8.3000000000000007</v>
      </c>
      <c r="H75" s="23">
        <f t="shared" ca="1" si="21"/>
        <v>8.3000000000000007</v>
      </c>
      <c r="I75" s="23">
        <f t="shared" ca="1" si="21"/>
        <v>8.3000000000000007</v>
      </c>
      <c r="J75" s="23">
        <f t="shared" ca="1" si="22"/>
        <v>9.4</v>
      </c>
      <c r="K75" s="23">
        <f t="shared" ca="1" si="22"/>
        <v>9.4</v>
      </c>
      <c r="L75" s="23">
        <f t="shared" ca="1" si="22"/>
        <v>9.4</v>
      </c>
      <c r="M75" s="23">
        <f t="shared" ca="1" si="22"/>
        <v>9.4</v>
      </c>
      <c r="N75" s="23">
        <f t="shared" ca="1" si="22"/>
        <v>9.4</v>
      </c>
      <c r="P75" s="20" t="str">
        <f t="shared" si="23"/>
        <v>Crows Nest</v>
      </c>
      <c r="Q75" s="20" t="s">
        <v>241</v>
      </c>
      <c r="R75" s="20" t="str">
        <f t="shared" ca="1" si="10"/>
        <v>CRNE!$J$25:$T$25</v>
      </c>
      <c r="S75" s="20" t="str">
        <f t="shared" ca="1" si="11"/>
        <v>CRNE!$U$25:$AQ$25</v>
      </c>
      <c r="T75" s="20" t="str">
        <f t="shared" ca="1" si="12"/>
        <v>CRNE!$J$26:$T$26</v>
      </c>
      <c r="U75" s="20" t="str">
        <f t="shared" ca="1" si="13"/>
        <v>CRNE!$U$26:$AQ$26</v>
      </c>
      <c r="Z75" t="s">
        <v>242</v>
      </c>
      <c r="AA75" t="s">
        <v>241</v>
      </c>
      <c r="AB75" t="str">
        <f t="shared" si="20"/>
        <v/>
      </c>
    </row>
    <row r="76" spans="2:28" x14ac:dyDescent="0.25">
      <c r="B76" s="35" t="s">
        <v>243</v>
      </c>
      <c r="C76" s="29" t="s">
        <v>16</v>
      </c>
      <c r="E76" s="23">
        <f t="shared" ca="1" si="21"/>
        <v>5.0999999999999996</v>
      </c>
      <c r="F76" s="23">
        <f t="shared" ca="1" si="21"/>
        <v>5.0999999999999996</v>
      </c>
      <c r="G76" s="23">
        <f t="shared" ca="1" si="21"/>
        <v>5.0999999999999996</v>
      </c>
      <c r="H76" s="23">
        <f t="shared" ca="1" si="21"/>
        <v>5.0999999999999996</v>
      </c>
      <c r="I76" s="23">
        <f t="shared" ca="1" si="21"/>
        <v>5.0999999999999996</v>
      </c>
      <c r="J76" s="23">
        <f t="shared" ca="1" si="22"/>
        <v>5.4</v>
      </c>
      <c r="K76" s="23">
        <f t="shared" ca="1" si="22"/>
        <v>5.4</v>
      </c>
      <c r="L76" s="23">
        <f t="shared" ca="1" si="22"/>
        <v>5.4</v>
      </c>
      <c r="M76" s="23">
        <f t="shared" ca="1" si="22"/>
        <v>5.4</v>
      </c>
      <c r="N76" s="23">
        <f t="shared" ca="1" si="22"/>
        <v>5.4</v>
      </c>
      <c r="P76" s="20" t="str">
        <f t="shared" si="23"/>
        <v>Croydon</v>
      </c>
      <c r="Q76" s="20" t="s">
        <v>244</v>
      </c>
      <c r="R76" s="20" t="str">
        <f t="shared" ca="1" si="10"/>
        <v>CROY!$J$25:$T$25</v>
      </c>
      <c r="S76" s="20" t="str">
        <f t="shared" ca="1" si="11"/>
        <v>CROY!$U$25:$AQ$25</v>
      </c>
      <c r="T76" s="20" t="str">
        <f t="shared" ca="1" si="12"/>
        <v>CROY!$J$26:$T$26</v>
      </c>
      <c r="U76" s="20" t="str">
        <f t="shared" ca="1" si="13"/>
        <v>CROY!$U$26:$AQ$26</v>
      </c>
      <c r="Z76" t="s">
        <v>245</v>
      </c>
      <c r="AA76" t="s">
        <v>244</v>
      </c>
      <c r="AB76" t="str">
        <f t="shared" si="20"/>
        <v/>
      </c>
    </row>
    <row r="77" spans="2:28" x14ac:dyDescent="0.25">
      <c r="B77" s="35" t="s">
        <v>246</v>
      </c>
      <c r="C77" s="29" t="s">
        <v>16</v>
      </c>
      <c r="E77" s="23">
        <f t="shared" ca="1" si="21"/>
        <v>11.3</v>
      </c>
      <c r="F77" s="23">
        <f t="shared" ca="1" si="21"/>
        <v>11.3</v>
      </c>
      <c r="G77" s="23">
        <f t="shared" ca="1" si="21"/>
        <v>11.3</v>
      </c>
      <c r="H77" s="23">
        <f t="shared" ca="1" si="21"/>
        <v>11.3</v>
      </c>
      <c r="I77" s="23">
        <f t="shared" ca="1" si="21"/>
        <v>11.3</v>
      </c>
      <c r="J77" s="23">
        <f t="shared" ca="1" si="22"/>
        <v>13.9</v>
      </c>
      <c r="K77" s="23">
        <f t="shared" ca="1" si="22"/>
        <v>13.9</v>
      </c>
      <c r="L77" s="23">
        <f t="shared" ca="1" si="22"/>
        <v>13.9</v>
      </c>
      <c r="M77" s="23">
        <f t="shared" ca="1" si="22"/>
        <v>13.9</v>
      </c>
      <c r="N77" s="23">
        <f t="shared" ca="1" si="22"/>
        <v>13.9</v>
      </c>
      <c r="P77" s="20" t="str">
        <f t="shared" si="23"/>
        <v>Cunnamulla</v>
      </c>
      <c r="Q77" s="20" t="s">
        <v>247</v>
      </c>
      <c r="R77" s="20" t="str">
        <f t="shared" ca="1" si="10"/>
        <v>CUNN!$J$25:$T$25</v>
      </c>
      <c r="S77" s="20" t="str">
        <f t="shared" ca="1" si="11"/>
        <v>CUNN!$U$25:$AQ$25</v>
      </c>
      <c r="T77" s="20" t="str">
        <f t="shared" ca="1" si="12"/>
        <v>CUNN!$J$26:$T$26</v>
      </c>
      <c r="U77" s="20" t="str">
        <f t="shared" ca="1" si="13"/>
        <v>CUNN!$U$26:$AQ$26</v>
      </c>
      <c r="Z77" t="s">
        <v>248</v>
      </c>
      <c r="AA77" t="s">
        <v>247</v>
      </c>
      <c r="AB77" t="str">
        <f t="shared" si="20"/>
        <v/>
      </c>
    </row>
    <row r="78" spans="2:28" x14ac:dyDescent="0.25">
      <c r="B78" s="35" t="s">
        <v>249</v>
      </c>
      <c r="C78" s="29" t="s">
        <v>32</v>
      </c>
      <c r="E78" s="23">
        <f t="shared" ca="1" si="21"/>
        <v>37.299999999999997</v>
      </c>
      <c r="F78" s="23">
        <f t="shared" ca="1" si="21"/>
        <v>37.299999999999997</v>
      </c>
      <c r="G78" s="23">
        <f t="shared" ca="1" si="21"/>
        <v>37.299999999999997</v>
      </c>
      <c r="H78" s="23">
        <f t="shared" ca="1" si="21"/>
        <v>37.299999999999997</v>
      </c>
      <c r="I78" s="23">
        <f t="shared" ca="1" si="21"/>
        <v>37.299999999999997</v>
      </c>
      <c r="J78" s="23">
        <f t="shared" ca="1" si="22"/>
        <v>40.5</v>
      </c>
      <c r="K78" s="23">
        <f t="shared" ca="1" si="22"/>
        <v>40.5</v>
      </c>
      <c r="L78" s="23">
        <f t="shared" ca="1" si="22"/>
        <v>40.5</v>
      </c>
      <c r="M78" s="23">
        <f t="shared" ca="1" si="22"/>
        <v>40.5</v>
      </c>
      <c r="N78" s="23">
        <f t="shared" ca="1" si="22"/>
        <v>40.5</v>
      </c>
      <c r="P78" s="20" t="str">
        <f t="shared" si="23"/>
        <v>Daandine BSP</v>
      </c>
      <c r="Q78" s="20" t="s">
        <v>250</v>
      </c>
      <c r="R78" s="20" t="str">
        <f t="shared" ca="1" si="10"/>
        <v>'T188'!$I$23:$S$23</v>
      </c>
      <c r="S78" s="20" t="str">
        <f t="shared" ca="1" si="11"/>
        <v>'T188'!$T$23:$AQ$23</v>
      </c>
      <c r="T78" s="20" t="str">
        <f t="shared" ca="1" si="12"/>
        <v>'T188'!$I$24:$S$24</v>
      </c>
      <c r="U78" s="20" t="str">
        <f t="shared" ca="1" si="13"/>
        <v>'T188'!$T$24:$AQ$24</v>
      </c>
      <c r="Z78" t="s">
        <v>251</v>
      </c>
      <c r="AA78" t="s">
        <v>250</v>
      </c>
      <c r="AB78" t="str">
        <f t="shared" si="20"/>
        <v/>
      </c>
    </row>
    <row r="79" spans="2:28" x14ac:dyDescent="0.25">
      <c r="B79" s="35" t="s">
        <v>252</v>
      </c>
      <c r="C79" s="29" t="s">
        <v>16</v>
      </c>
      <c r="E79" s="23">
        <f t="shared" ca="1" si="21"/>
        <v>47.6</v>
      </c>
      <c r="F79" s="23">
        <f t="shared" ca="1" si="21"/>
        <v>47.6</v>
      </c>
      <c r="G79" s="23">
        <f t="shared" ca="1" si="21"/>
        <v>47.6</v>
      </c>
      <c r="H79" s="23">
        <f t="shared" ca="1" si="21"/>
        <v>47.6</v>
      </c>
      <c r="I79" s="23">
        <f t="shared" ca="1" si="21"/>
        <v>47.6</v>
      </c>
      <c r="J79" s="23">
        <f t="shared" ca="1" si="22"/>
        <v>50.9</v>
      </c>
      <c r="K79" s="23">
        <f t="shared" ca="1" si="22"/>
        <v>50.9</v>
      </c>
      <c r="L79" s="23">
        <f t="shared" ca="1" si="22"/>
        <v>50.9</v>
      </c>
      <c r="M79" s="23">
        <f t="shared" ca="1" si="22"/>
        <v>50.9</v>
      </c>
      <c r="N79" s="23">
        <f t="shared" ca="1" si="22"/>
        <v>50.9</v>
      </c>
      <c r="P79" s="20" t="str">
        <f t="shared" si="23"/>
        <v>Dalby Central</v>
      </c>
      <c r="Q79" s="20" t="s">
        <v>253</v>
      </c>
      <c r="R79" s="20" t="str">
        <f t="shared" ca="1" si="10"/>
        <v>DACE!$J$25:$T$25</v>
      </c>
      <c r="S79" s="20" t="str">
        <f t="shared" ca="1" si="11"/>
        <v>DACE!$U$25:$AQ$25</v>
      </c>
      <c r="T79" s="20" t="str">
        <f t="shared" ca="1" si="12"/>
        <v>DACE!$J$26:$T$26</v>
      </c>
      <c r="U79" s="20" t="str">
        <f t="shared" ca="1" si="13"/>
        <v>DACE!$U$26:$AQ$26</v>
      </c>
      <c r="Z79" t="s">
        <v>254</v>
      </c>
      <c r="AA79" t="s">
        <v>253</v>
      </c>
      <c r="AB79" t="str">
        <f t="shared" si="20"/>
        <v/>
      </c>
    </row>
    <row r="80" spans="2:28" x14ac:dyDescent="0.25">
      <c r="B80" s="35" t="s">
        <v>255</v>
      </c>
      <c r="C80" s="29" t="s">
        <v>32</v>
      </c>
      <c r="E80" s="23">
        <f t="shared" ca="1" si="21"/>
        <v>130.30000000000001</v>
      </c>
      <c r="F80" s="23">
        <f t="shared" ca="1" si="21"/>
        <v>130.30000000000001</v>
      </c>
      <c r="G80" s="23">
        <f t="shared" ca="1" si="21"/>
        <v>130.30000000000001</v>
      </c>
      <c r="H80" s="23">
        <f t="shared" ca="1" si="21"/>
        <v>130.30000000000001</v>
      </c>
      <c r="I80" s="23">
        <f t="shared" ca="1" si="21"/>
        <v>130.30000000000001</v>
      </c>
      <c r="J80" s="23">
        <f t="shared" ca="1" si="22"/>
        <v>149.69999999999999</v>
      </c>
      <c r="K80" s="23">
        <f t="shared" ca="1" si="22"/>
        <v>149.69999999999999</v>
      </c>
      <c r="L80" s="23">
        <f t="shared" ca="1" si="22"/>
        <v>149.69999999999999</v>
      </c>
      <c r="M80" s="23">
        <f t="shared" ca="1" si="22"/>
        <v>149.69999999999999</v>
      </c>
      <c r="N80" s="23">
        <f t="shared" ca="1" si="22"/>
        <v>149.69999999999999</v>
      </c>
      <c r="P80" s="20" t="str">
        <f t="shared" si="23"/>
        <v>Dalby East BSP</v>
      </c>
      <c r="Q80" s="20" t="s">
        <v>256</v>
      </c>
      <c r="R80" s="20" t="str">
        <f t="shared" ca="1" si="10"/>
        <v>'T002'!$I$23:$S$23</v>
      </c>
      <c r="S80" s="20" t="str">
        <f t="shared" ca="1" si="11"/>
        <v>'T002'!$T$23:$AQ$23</v>
      </c>
      <c r="T80" s="20" t="str">
        <f t="shared" ca="1" si="12"/>
        <v>'T002'!$I$24:$S$24</v>
      </c>
      <c r="U80" s="20" t="str">
        <f t="shared" ca="1" si="13"/>
        <v>'T002'!$T$24:$AQ$24</v>
      </c>
      <c r="Z80" t="s">
        <v>257</v>
      </c>
      <c r="AA80" t="s">
        <v>256</v>
      </c>
      <c r="AB80" t="str">
        <f t="shared" si="20"/>
        <v/>
      </c>
    </row>
    <row r="81" spans="2:28" x14ac:dyDescent="0.25">
      <c r="B81" s="35" t="s">
        <v>258</v>
      </c>
      <c r="C81" s="29" t="s">
        <v>16</v>
      </c>
      <c r="E81" s="23">
        <f t="shared" ca="1" si="21"/>
        <v>42.6</v>
      </c>
      <c r="F81" s="23">
        <f t="shared" ca="1" si="21"/>
        <v>42.6</v>
      </c>
      <c r="G81" s="23">
        <f t="shared" ca="1" si="21"/>
        <v>42.6</v>
      </c>
      <c r="H81" s="23">
        <f t="shared" ca="1" si="21"/>
        <v>42.6</v>
      </c>
      <c r="I81" s="23">
        <f t="shared" ca="1" si="21"/>
        <v>42.6</v>
      </c>
      <c r="J81" s="23">
        <f t="shared" ca="1" si="22"/>
        <v>39.799999999999997</v>
      </c>
      <c r="K81" s="23">
        <f t="shared" ca="1" si="22"/>
        <v>39.799999999999997</v>
      </c>
      <c r="L81" s="23">
        <f t="shared" ca="1" si="22"/>
        <v>39.799999999999997</v>
      </c>
      <c r="M81" s="23">
        <f t="shared" ca="1" si="22"/>
        <v>39.799999999999997</v>
      </c>
      <c r="N81" s="23">
        <f t="shared" ca="1" si="22"/>
        <v>39.799999999999997</v>
      </c>
      <c r="P81" s="20" t="str">
        <f t="shared" si="23"/>
        <v>Dan Gleeson</v>
      </c>
      <c r="Q81" s="20" t="s">
        <v>259</v>
      </c>
      <c r="R81" s="20" t="str">
        <f t="shared" ca="1" si="10"/>
        <v>DAGL!$J$25:$T$25</v>
      </c>
      <c r="S81" s="20" t="str">
        <f t="shared" ca="1" si="11"/>
        <v>DAGL!$U$25:$AQ$25</v>
      </c>
      <c r="T81" s="20" t="str">
        <f t="shared" ca="1" si="12"/>
        <v>DAGL!$J$26:$T$26</v>
      </c>
      <c r="U81" s="20" t="str">
        <f t="shared" ca="1" si="13"/>
        <v>DAGL!$U$26:$AQ$26</v>
      </c>
      <c r="Z81" t="s">
        <v>260</v>
      </c>
      <c r="AA81" t="s">
        <v>259</v>
      </c>
      <c r="AB81" t="str">
        <f t="shared" si="20"/>
        <v/>
      </c>
    </row>
    <row r="82" spans="2:28" x14ac:dyDescent="0.25">
      <c r="B82" s="35" t="s">
        <v>261</v>
      </c>
      <c r="C82" s="29" t="s">
        <v>16</v>
      </c>
      <c r="E82" s="23">
        <f t="shared" ca="1" si="21"/>
        <v>5.0999999999999996</v>
      </c>
      <c r="F82" s="23">
        <f t="shared" ca="1" si="21"/>
        <v>5.0999999999999996</v>
      </c>
      <c r="G82" s="23">
        <f t="shared" ca="1" si="21"/>
        <v>5.0999999999999996</v>
      </c>
      <c r="H82" s="23">
        <f t="shared" ca="1" si="21"/>
        <v>5.0999999999999996</v>
      </c>
      <c r="I82" s="23">
        <f t="shared" ca="1" si="21"/>
        <v>5.0999999999999996</v>
      </c>
      <c r="J82" s="23">
        <f t="shared" ca="1" si="22"/>
        <v>5.9</v>
      </c>
      <c r="K82" s="23">
        <f t="shared" ca="1" si="22"/>
        <v>5.9</v>
      </c>
      <c r="L82" s="23">
        <f t="shared" ca="1" si="22"/>
        <v>5.9</v>
      </c>
      <c r="M82" s="23">
        <f t="shared" ca="1" si="22"/>
        <v>5.9</v>
      </c>
      <c r="N82" s="23">
        <f t="shared" ca="1" si="22"/>
        <v>5.9</v>
      </c>
      <c r="P82" s="20" t="str">
        <f t="shared" si="23"/>
        <v>Degilbo</v>
      </c>
      <c r="Q82" s="20" t="s">
        <v>262</v>
      </c>
      <c r="R82" s="20" t="str">
        <f t="shared" ca="1" si="10"/>
        <v>DEGI!$J$25:$T$25</v>
      </c>
      <c r="S82" s="20" t="str">
        <f t="shared" ca="1" si="11"/>
        <v>DEGI!$U$25:$AQ$25</v>
      </c>
      <c r="T82" s="20" t="str">
        <f t="shared" ca="1" si="12"/>
        <v>DEGI!$J$26:$T$26</v>
      </c>
      <c r="U82" s="20" t="str">
        <f t="shared" ca="1" si="13"/>
        <v>DEGI!$U$26:$AQ$26</v>
      </c>
      <c r="Z82" t="s">
        <v>263</v>
      </c>
      <c r="AA82" t="s">
        <v>262</v>
      </c>
      <c r="AB82" t="str">
        <f t="shared" si="20"/>
        <v/>
      </c>
    </row>
    <row r="83" spans="2:28" x14ac:dyDescent="0.25">
      <c r="B83" s="35" t="s">
        <v>264</v>
      </c>
      <c r="C83" s="29" t="s">
        <v>16</v>
      </c>
      <c r="E83" s="23">
        <f t="shared" ca="1" si="21"/>
        <v>24.2</v>
      </c>
      <c r="F83" s="23">
        <f t="shared" ca="1" si="21"/>
        <v>24.2</v>
      </c>
      <c r="G83" s="23">
        <f t="shared" ca="1" si="21"/>
        <v>24.2</v>
      </c>
      <c r="H83" s="23">
        <f t="shared" ca="1" si="21"/>
        <v>24.2</v>
      </c>
      <c r="I83" s="23">
        <f t="shared" ca="1" si="21"/>
        <v>24.2</v>
      </c>
      <c r="J83" s="23">
        <f t="shared" ca="1" si="22"/>
        <v>25.9</v>
      </c>
      <c r="K83" s="23">
        <f t="shared" ca="1" si="22"/>
        <v>25.9</v>
      </c>
      <c r="L83" s="23">
        <f t="shared" ca="1" si="22"/>
        <v>25.9</v>
      </c>
      <c r="M83" s="23">
        <f t="shared" ca="1" si="22"/>
        <v>25.9</v>
      </c>
      <c r="N83" s="23">
        <f t="shared" ca="1" si="22"/>
        <v>25.9</v>
      </c>
      <c r="P83" s="20" t="str">
        <f t="shared" si="23"/>
        <v>Dimbulah</v>
      </c>
      <c r="Q83" s="20" t="s">
        <v>265</v>
      </c>
      <c r="R83" s="20" t="str">
        <f t="shared" ca="1" si="10"/>
        <v>DIMB!$J$25:$T$25</v>
      </c>
      <c r="S83" s="20" t="str">
        <f t="shared" ca="1" si="11"/>
        <v>DIMB!$U$25:$AQ$25</v>
      </c>
      <c r="T83" s="20" t="str">
        <f t="shared" ca="1" si="12"/>
        <v>DIMB!$J$26:$T$26</v>
      </c>
      <c r="U83" s="20" t="str">
        <f t="shared" ca="1" si="13"/>
        <v>DIMB!$U$26:$AQ$26</v>
      </c>
      <c r="Z83" t="s">
        <v>266</v>
      </c>
      <c r="AA83" t="s">
        <v>265</v>
      </c>
      <c r="AB83" t="str">
        <f t="shared" si="20"/>
        <v/>
      </c>
    </row>
    <row r="84" spans="2:28" x14ac:dyDescent="0.25">
      <c r="B84" s="35" t="s">
        <v>267</v>
      </c>
      <c r="C84" s="29" t="s">
        <v>16</v>
      </c>
      <c r="E84" s="23">
        <f t="shared" ca="1" si="21"/>
        <v>0.3</v>
      </c>
      <c r="F84" s="23">
        <f t="shared" ca="1" si="21"/>
        <v>0.3</v>
      </c>
      <c r="G84" s="23">
        <f t="shared" ca="1" si="21"/>
        <v>0.3</v>
      </c>
      <c r="H84" s="23">
        <f t="shared" ca="1" si="21"/>
        <v>0.3</v>
      </c>
      <c r="I84" s="23">
        <f t="shared" ca="1" si="21"/>
        <v>0.3</v>
      </c>
      <c r="J84" s="23">
        <f t="shared" ca="1" si="22"/>
        <v>0.3</v>
      </c>
      <c r="K84" s="23">
        <f t="shared" ca="1" si="22"/>
        <v>0.3</v>
      </c>
      <c r="L84" s="23">
        <f t="shared" ca="1" si="22"/>
        <v>0.3</v>
      </c>
      <c r="M84" s="23">
        <f t="shared" ca="1" si="22"/>
        <v>0.3</v>
      </c>
      <c r="N84" s="23">
        <f t="shared" ca="1" si="22"/>
        <v>0.3</v>
      </c>
      <c r="P84" s="20" t="str">
        <f t="shared" ref="P84:P147" si="24">IF($B84&lt;&gt;"",IF(ISERROR(FIND(" (",$B84))=FALSE, IF(ISERROR(FIND("Skid", MID($B84,1,FIND(" (",$B84)-1)))=FALSE, MID($B84, FIND("(", $B84)+1, FIND(")", $B84)-(FIND("(", $B84)+1)), MID($B84,1,FIND(" (",$B84)-1)),""))</f>
        <v>Disraeli</v>
      </c>
      <c r="Q84" s="20" t="s">
        <v>268</v>
      </c>
      <c r="R84" s="20" t="str">
        <f t="shared" ca="1" si="10"/>
        <v>DISR!$J$25:$T$25</v>
      </c>
      <c r="S84" s="20" t="str">
        <f t="shared" ca="1" si="11"/>
        <v>DISR!$U$25:$AQ$25</v>
      </c>
      <c r="T84" s="20" t="str">
        <f t="shared" ca="1" si="12"/>
        <v>DISR!$J$26:$T$26</v>
      </c>
      <c r="U84" s="20" t="str">
        <f t="shared" ca="1" si="13"/>
        <v>DISR!$U$26:$AQ$26</v>
      </c>
      <c r="Z84" t="s">
        <v>269</v>
      </c>
      <c r="AA84" t="s">
        <v>268</v>
      </c>
      <c r="AB84" t="str">
        <f t="shared" si="20"/>
        <v/>
      </c>
    </row>
    <row r="85" spans="2:28" x14ac:dyDescent="0.25">
      <c r="B85" s="35" t="s">
        <v>270</v>
      </c>
      <c r="C85" s="29" t="s">
        <v>16</v>
      </c>
      <c r="E85" s="23">
        <f t="shared" ca="1" si="21"/>
        <v>79.599999999999994</v>
      </c>
      <c r="F85" s="23">
        <f t="shared" ca="1" si="21"/>
        <v>79.599999999999994</v>
      </c>
      <c r="G85" s="23">
        <f t="shared" ca="1" si="21"/>
        <v>79.599999999999994</v>
      </c>
      <c r="H85" s="23">
        <f t="shared" ca="1" si="21"/>
        <v>79.599999999999994</v>
      </c>
      <c r="I85" s="23">
        <f t="shared" ca="1" si="21"/>
        <v>79.599999999999994</v>
      </c>
      <c r="J85" s="23">
        <f t="shared" ca="1" si="22"/>
        <v>84.4</v>
      </c>
      <c r="K85" s="23">
        <f t="shared" ca="1" si="22"/>
        <v>84.4</v>
      </c>
      <c r="L85" s="23">
        <f t="shared" ca="1" si="22"/>
        <v>84.4</v>
      </c>
      <c r="M85" s="23">
        <f t="shared" ca="1" si="22"/>
        <v>84.4</v>
      </c>
      <c r="N85" s="23">
        <f t="shared" ca="1" si="22"/>
        <v>84.4</v>
      </c>
      <c r="P85" s="20" t="str">
        <f t="shared" si="24"/>
        <v>Duchess Road</v>
      </c>
      <c r="Q85" s="20" t="s">
        <v>271</v>
      </c>
      <c r="R85" s="20" t="str">
        <f t="shared" ca="1" si="10"/>
        <v>DURO!$J$25:$T$25</v>
      </c>
      <c r="S85" s="20" t="str">
        <f t="shared" ca="1" si="11"/>
        <v>DURO!$U$25:$AQ$25</v>
      </c>
      <c r="T85" s="20" t="str">
        <f t="shared" ca="1" si="12"/>
        <v>DURO!$J$26:$T$26</v>
      </c>
      <c r="U85" s="20" t="str">
        <f t="shared" ca="1" si="13"/>
        <v>DURO!$U$26:$AQ$26</v>
      </c>
      <c r="Z85" t="s">
        <v>272</v>
      </c>
      <c r="AA85" t="s">
        <v>271</v>
      </c>
      <c r="AB85" t="str">
        <f t="shared" si="20"/>
        <v/>
      </c>
    </row>
    <row r="86" spans="2:28" x14ac:dyDescent="0.25">
      <c r="B86" s="35" t="s">
        <v>273</v>
      </c>
      <c r="C86" s="29" t="s">
        <v>16</v>
      </c>
      <c r="E86" s="28">
        <f t="shared" ref="E86:I101" ca="1" si="25">IF(AND($R86&lt;&gt;"", $T86&lt;&gt;"", $E$2&lt;&gt;"", $E$2&lt;&gt;"-"), IF(INDEX(INDIRECT($T86), MATCH(E$5, INDIRECT($R86), 0))&lt;&gt;"", IF(ISNUMBER(INDEX(INDIRECT($T86), MATCH(E$5, INDIRECT($R86), 0))), ROUND(INDEX(INDIRECT($T86), MATCH(E$5, INDIRECT($R86), 0)), 1), IF($E$2="Meets Security Standard", PROPER(INDEX(INDIRECT($T86), MATCH(E$5, INDIRECT($R86), 0))), INDEX(INDIRECT($T86), MATCH(E$5, INDIRECT($R86), 0)))), ""), "")</f>
        <v>7.6</v>
      </c>
      <c r="F86" s="28">
        <f t="shared" ca="1" si="25"/>
        <v>7.6</v>
      </c>
      <c r="G86" s="28">
        <f t="shared" ca="1" si="25"/>
        <v>7.6</v>
      </c>
      <c r="H86" s="28">
        <f t="shared" ca="1" si="25"/>
        <v>7.6</v>
      </c>
      <c r="I86" s="28">
        <f t="shared" ca="1" si="25"/>
        <v>7.6</v>
      </c>
      <c r="J86" s="28">
        <f t="shared" ref="J86:N101" ca="1" si="26">IF(AND($S86&lt;&gt;"", $U86&lt;&gt;"", $E$2&lt;&gt;"", $E$2&lt;&gt;"-"), IF(INDEX(INDIRECT($U86), MATCH(TEXT(J$5, "????"), INDIRECT($S86), 0))&lt;&gt;"", IF(INDEX(INDIRECT($U86), MATCH(TEXT(J$5, "????"), INDIRECT($S86), 0))&lt;&gt;"", IF(ISNUMBER(INDEX(INDIRECT($U86), MATCH(TEXT(J$5, "????"), INDIRECT($S86), 0))), ROUND(INDEX(INDIRECT($U86), MATCH(TEXT(J$5, "????"), INDIRECT($S86), 0)), 1), IF($E$2="Meets Security Standard", PROPER(INDEX(INDIRECT($U86), MATCH(TEXT(J$5, "????"), INDIRECT($S86), 0))), INDEX(INDIRECT($U86), MATCH(TEXT(J$5, "????"), INDIRECT($S86), 0)))), ""), ""), "")</f>
        <v>8.8000000000000007</v>
      </c>
      <c r="K86" s="28">
        <f t="shared" ca="1" si="26"/>
        <v>8.8000000000000007</v>
      </c>
      <c r="L86" s="28">
        <f t="shared" ca="1" si="26"/>
        <v>8.8000000000000007</v>
      </c>
      <c r="M86" s="28">
        <f t="shared" ca="1" si="26"/>
        <v>8.8000000000000007</v>
      </c>
      <c r="N86" s="28">
        <f t="shared" ca="1" si="26"/>
        <v>8.8000000000000007</v>
      </c>
      <c r="P86" s="20" t="str">
        <f t="shared" si="24"/>
        <v>Duchess Road</v>
      </c>
      <c r="Q86" s="20" t="s">
        <v>274</v>
      </c>
      <c r="R86" s="20" t="str">
        <f t="shared" ca="1" si="10"/>
        <v>Duchr2!$J$25:$T$25</v>
      </c>
      <c r="S86" s="20" t="str">
        <f t="shared" ca="1" si="11"/>
        <v>Duchr2!$U$25:$AQ$25</v>
      </c>
      <c r="T86" s="20" t="str">
        <f t="shared" ca="1" si="12"/>
        <v>Duchr2!$J$26:$T$26</v>
      </c>
      <c r="U86" s="20" t="str">
        <f t="shared" ca="1" si="13"/>
        <v>Duchr2!$U$26:$AQ$26</v>
      </c>
      <c r="Z86" s="27"/>
      <c r="AA86" s="27"/>
      <c r="AB86" t="str">
        <f t="shared" si="20"/>
        <v>MISMATCH</v>
      </c>
    </row>
    <row r="87" spans="2:28" x14ac:dyDescent="0.25">
      <c r="B87" s="35" t="s">
        <v>275</v>
      </c>
      <c r="C87" s="29" t="s">
        <v>16</v>
      </c>
      <c r="E87" s="23">
        <f t="shared" ca="1" si="25"/>
        <v>44</v>
      </c>
      <c r="F87" s="23">
        <f t="shared" ca="1" si="25"/>
        <v>44</v>
      </c>
      <c r="G87" s="23">
        <f t="shared" ca="1" si="25"/>
        <v>44</v>
      </c>
      <c r="H87" s="23">
        <f t="shared" ca="1" si="25"/>
        <v>44</v>
      </c>
      <c r="I87" s="23">
        <f t="shared" ca="1" si="25"/>
        <v>44</v>
      </c>
      <c r="J87" s="23">
        <f t="shared" ca="1" si="26"/>
        <v>20</v>
      </c>
      <c r="K87" s="23">
        <f t="shared" ca="1" si="26"/>
        <v>44</v>
      </c>
      <c r="L87" s="23">
        <f t="shared" ca="1" si="26"/>
        <v>44</v>
      </c>
      <c r="M87" s="23">
        <f t="shared" ca="1" si="26"/>
        <v>44</v>
      </c>
      <c r="N87" s="23">
        <f t="shared" ca="1" si="26"/>
        <v>44</v>
      </c>
      <c r="P87" s="20" t="str">
        <f t="shared" si="24"/>
        <v>Dysart</v>
      </c>
      <c r="Q87" s="20" t="s">
        <v>276</v>
      </c>
      <c r="R87" s="20" t="str">
        <f t="shared" ca="1" si="10"/>
        <v>DYSA!$J$25:$T$25</v>
      </c>
      <c r="S87" s="20" t="str">
        <f t="shared" ca="1" si="11"/>
        <v>DYSA!$U$25:$AQ$25</v>
      </c>
      <c r="T87" s="20" t="str">
        <f t="shared" ca="1" si="12"/>
        <v>DYSA!$J$26:$T$26</v>
      </c>
      <c r="U87" s="20" t="str">
        <f t="shared" ca="1" si="13"/>
        <v>DYSA!$U$26:$AQ$26</v>
      </c>
      <c r="Z87" t="s">
        <v>277</v>
      </c>
      <c r="AA87" t="s">
        <v>276</v>
      </c>
      <c r="AB87" t="str">
        <f t="shared" si="20"/>
        <v/>
      </c>
    </row>
    <row r="88" spans="2:28" x14ac:dyDescent="0.25">
      <c r="B88" s="35" t="s">
        <v>278</v>
      </c>
      <c r="C88" s="29" t="s">
        <v>16</v>
      </c>
      <c r="E88" s="23">
        <f t="shared" ca="1" si="25"/>
        <v>64.900000000000006</v>
      </c>
      <c r="F88" s="23">
        <f t="shared" ca="1" si="25"/>
        <v>64.900000000000006</v>
      </c>
      <c r="G88" s="23">
        <f t="shared" ca="1" si="25"/>
        <v>64.900000000000006</v>
      </c>
      <c r="H88" s="23">
        <f t="shared" ca="1" si="25"/>
        <v>64.900000000000006</v>
      </c>
      <c r="I88" s="23">
        <f t="shared" ca="1" si="25"/>
        <v>64.900000000000006</v>
      </c>
      <c r="J88" s="23">
        <f t="shared" ca="1" si="26"/>
        <v>69.900000000000006</v>
      </c>
      <c r="K88" s="23">
        <f t="shared" ca="1" si="26"/>
        <v>69.900000000000006</v>
      </c>
      <c r="L88" s="23">
        <f t="shared" ca="1" si="26"/>
        <v>69.900000000000006</v>
      </c>
      <c r="M88" s="23">
        <f t="shared" ca="1" si="26"/>
        <v>69.900000000000006</v>
      </c>
      <c r="N88" s="23">
        <f t="shared" ca="1" si="26"/>
        <v>69.900000000000006</v>
      </c>
      <c r="P88" s="20" t="str">
        <f t="shared" si="24"/>
        <v>East Ayr</v>
      </c>
      <c r="Q88" s="24" t="s">
        <v>279</v>
      </c>
      <c r="R88" s="20" t="str">
        <f t="shared" ca="1" si="10"/>
        <v>EAAY!$J$25:$T$25</v>
      </c>
      <c r="S88" s="20" t="str">
        <f t="shared" ca="1" si="11"/>
        <v>EAAY!$U$25:$AQ$25</v>
      </c>
      <c r="T88" s="20" t="str">
        <f t="shared" ca="1" si="12"/>
        <v>EAAY!$J$26:$T$26</v>
      </c>
      <c r="U88" s="20" t="str">
        <f t="shared" ca="1" si="13"/>
        <v>EAAY!$U$26:$AQ$26</v>
      </c>
      <c r="Z88" t="s">
        <v>280</v>
      </c>
      <c r="AA88" t="s">
        <v>279</v>
      </c>
      <c r="AB88" t="str">
        <f t="shared" si="20"/>
        <v/>
      </c>
    </row>
    <row r="89" spans="2:28" x14ac:dyDescent="0.25">
      <c r="B89" s="35" t="s">
        <v>281</v>
      </c>
      <c r="C89" s="29" t="s">
        <v>16</v>
      </c>
      <c r="E89" s="23">
        <f t="shared" ca="1" si="25"/>
        <v>34.700000000000003</v>
      </c>
      <c r="F89" s="23">
        <f t="shared" ca="1" si="25"/>
        <v>34.700000000000003</v>
      </c>
      <c r="G89" s="23">
        <f t="shared" ca="1" si="25"/>
        <v>44</v>
      </c>
      <c r="H89" s="23">
        <f t="shared" ca="1" si="25"/>
        <v>44</v>
      </c>
      <c r="I89" s="23">
        <f t="shared" ca="1" si="25"/>
        <v>44</v>
      </c>
      <c r="J89" s="23">
        <f t="shared" ca="1" si="26"/>
        <v>44</v>
      </c>
      <c r="K89" s="23">
        <f t="shared" ca="1" si="26"/>
        <v>44</v>
      </c>
      <c r="L89" s="23">
        <f t="shared" ca="1" si="26"/>
        <v>44</v>
      </c>
      <c r="M89" s="23">
        <f t="shared" ca="1" si="26"/>
        <v>44</v>
      </c>
      <c r="N89" s="23">
        <f t="shared" ca="1" si="26"/>
        <v>44</v>
      </c>
      <c r="P89" s="20" t="str">
        <f t="shared" si="24"/>
        <v>East Bundaberg</v>
      </c>
      <c r="Q89" s="20" t="s">
        <v>282</v>
      </c>
      <c r="R89" s="20" t="str">
        <f t="shared" ca="1" si="10"/>
        <v>EABU!$J$25:$T$25</v>
      </c>
      <c r="S89" s="20" t="str">
        <f t="shared" ca="1" si="11"/>
        <v>EABU!$U$25:$AQ$25</v>
      </c>
      <c r="T89" s="20" t="str">
        <f t="shared" ca="1" si="12"/>
        <v>EABU!$J$26:$T$26</v>
      </c>
      <c r="U89" s="20" t="str">
        <f t="shared" ca="1" si="13"/>
        <v>EABU!$U$26:$AQ$26</v>
      </c>
      <c r="Z89" t="s">
        <v>283</v>
      </c>
      <c r="AA89" t="s">
        <v>282</v>
      </c>
      <c r="AB89" t="str">
        <f t="shared" si="20"/>
        <v/>
      </c>
    </row>
    <row r="90" spans="2:28" x14ac:dyDescent="0.25">
      <c r="B90" s="35" t="s">
        <v>284</v>
      </c>
      <c r="C90" s="29" t="s">
        <v>16</v>
      </c>
      <c r="E90" s="23">
        <f t="shared" ca="1" si="25"/>
        <v>56.3</v>
      </c>
      <c r="F90" s="23">
        <f t="shared" ca="1" si="25"/>
        <v>56.3</v>
      </c>
      <c r="G90" s="23">
        <f t="shared" ca="1" si="25"/>
        <v>56.3</v>
      </c>
      <c r="H90" s="23">
        <f t="shared" ca="1" si="25"/>
        <v>56.3</v>
      </c>
      <c r="I90" s="23">
        <f t="shared" ca="1" si="25"/>
        <v>56.3</v>
      </c>
      <c r="J90" s="23">
        <f t="shared" ca="1" si="26"/>
        <v>66.099999999999994</v>
      </c>
      <c r="K90" s="23">
        <f t="shared" ca="1" si="26"/>
        <v>66.099999999999994</v>
      </c>
      <c r="L90" s="23">
        <f t="shared" ca="1" si="26"/>
        <v>66.099999999999994</v>
      </c>
      <c r="M90" s="23">
        <f t="shared" ca="1" si="26"/>
        <v>66.099999999999994</v>
      </c>
      <c r="N90" s="23">
        <f t="shared" ca="1" si="26"/>
        <v>66.099999999999994</v>
      </c>
      <c r="P90" s="20" t="str">
        <f t="shared" si="24"/>
        <v>East Toowoomba</v>
      </c>
      <c r="Q90" s="20" t="s">
        <v>285</v>
      </c>
      <c r="R90" s="20" t="str">
        <f t="shared" ca="1" si="10"/>
        <v>EATO!$J$25:$T$25</v>
      </c>
      <c r="S90" s="20" t="str">
        <f t="shared" ca="1" si="11"/>
        <v>EATO!$U$25:$AQ$25</v>
      </c>
      <c r="T90" s="20" t="str">
        <f t="shared" ca="1" si="12"/>
        <v>EATO!$J$26:$T$26</v>
      </c>
      <c r="U90" s="20" t="str">
        <f t="shared" ca="1" si="13"/>
        <v>EATO!$U$26:$AQ$26</v>
      </c>
      <c r="Z90" t="s">
        <v>286</v>
      </c>
      <c r="AA90" t="s">
        <v>285</v>
      </c>
      <c r="AB90" t="str">
        <f t="shared" si="20"/>
        <v/>
      </c>
    </row>
    <row r="91" spans="2:28" x14ac:dyDescent="0.25">
      <c r="B91" s="35" t="s">
        <v>287</v>
      </c>
      <c r="C91" s="29" t="s">
        <v>16</v>
      </c>
      <c r="E91" s="23">
        <f t="shared" ca="1" si="25"/>
        <v>75</v>
      </c>
      <c r="F91" s="23">
        <f t="shared" ca="1" si="25"/>
        <v>75</v>
      </c>
      <c r="G91" s="23">
        <f t="shared" ca="1" si="25"/>
        <v>75</v>
      </c>
      <c r="H91" s="23">
        <f t="shared" ca="1" si="25"/>
        <v>75</v>
      </c>
      <c r="I91" s="23">
        <f t="shared" ca="1" si="25"/>
        <v>75</v>
      </c>
      <c r="J91" s="23">
        <f t="shared" ca="1" si="26"/>
        <v>75</v>
      </c>
      <c r="K91" s="23">
        <f t="shared" ca="1" si="26"/>
        <v>75</v>
      </c>
      <c r="L91" s="23">
        <f t="shared" ca="1" si="26"/>
        <v>75</v>
      </c>
      <c r="M91" s="23">
        <f t="shared" ca="1" si="26"/>
        <v>75</v>
      </c>
      <c r="N91" s="23">
        <f t="shared" ca="1" si="26"/>
        <v>75</v>
      </c>
      <c r="P91" s="20" t="str">
        <f t="shared" si="24"/>
        <v>Edmonton</v>
      </c>
      <c r="Q91" s="20" t="s">
        <v>288</v>
      </c>
      <c r="R91" s="20" t="str">
        <f t="shared" ca="1" si="10"/>
        <v>EDMO!$J$25:$T$25</v>
      </c>
      <c r="S91" s="20" t="str">
        <f t="shared" ca="1" si="11"/>
        <v>EDMO!$U$25:$AQ$25</v>
      </c>
      <c r="T91" s="20" t="str">
        <f t="shared" ca="1" si="12"/>
        <v>EDMO!$J$26:$T$26</v>
      </c>
      <c r="U91" s="20" t="str">
        <f t="shared" ca="1" si="13"/>
        <v>EDMO!$U$26:$AQ$26</v>
      </c>
      <c r="Z91" t="s">
        <v>289</v>
      </c>
      <c r="AA91" t="s">
        <v>288</v>
      </c>
      <c r="AB91" t="str">
        <f t="shared" si="20"/>
        <v/>
      </c>
    </row>
    <row r="92" spans="2:28" x14ac:dyDescent="0.25">
      <c r="B92" s="35" t="s">
        <v>290</v>
      </c>
      <c r="C92" s="29" t="s">
        <v>16</v>
      </c>
      <c r="E92" s="23">
        <f t="shared" ca="1" si="25"/>
        <v>4.5</v>
      </c>
      <c r="F92" s="23">
        <f t="shared" ca="1" si="25"/>
        <v>4.5</v>
      </c>
      <c r="G92" s="23">
        <f t="shared" ca="1" si="25"/>
        <v>4.5</v>
      </c>
      <c r="H92" s="23">
        <f t="shared" ca="1" si="25"/>
        <v>4.5</v>
      </c>
      <c r="I92" s="23">
        <f t="shared" ca="1" si="25"/>
        <v>4.5</v>
      </c>
      <c r="J92" s="23">
        <f t="shared" ca="1" si="26"/>
        <v>5.3</v>
      </c>
      <c r="K92" s="23">
        <f t="shared" ca="1" si="26"/>
        <v>5.3</v>
      </c>
      <c r="L92" s="23">
        <f t="shared" ca="1" si="26"/>
        <v>5.3</v>
      </c>
      <c r="M92" s="23">
        <f t="shared" ca="1" si="26"/>
        <v>5.3</v>
      </c>
      <c r="N92" s="23">
        <f t="shared" ca="1" si="26"/>
        <v>5.3</v>
      </c>
      <c r="P92" s="20" t="str">
        <f t="shared" si="24"/>
        <v>Eidsvold</v>
      </c>
      <c r="Q92" s="20" t="s">
        <v>291</v>
      </c>
      <c r="R92" s="20" t="str">
        <f t="shared" ca="1" si="10"/>
        <v>EIDS!$J$25:$T$25</v>
      </c>
      <c r="S92" s="20" t="str">
        <f t="shared" ca="1" si="11"/>
        <v>EIDS!$U$25:$AQ$25</v>
      </c>
      <c r="T92" s="20" t="str">
        <f t="shared" ca="1" si="12"/>
        <v>EIDS!$J$26:$T$26</v>
      </c>
      <c r="U92" s="20" t="str">
        <f t="shared" ca="1" si="13"/>
        <v>EIDS!$U$26:$AQ$26</v>
      </c>
      <c r="Z92" t="s">
        <v>292</v>
      </c>
      <c r="AA92" t="s">
        <v>291</v>
      </c>
      <c r="AB92" t="str">
        <f t="shared" si="20"/>
        <v/>
      </c>
    </row>
    <row r="93" spans="2:28" x14ac:dyDescent="0.25">
      <c r="B93" s="35" t="s">
        <v>293</v>
      </c>
      <c r="C93" s="29" t="s">
        <v>16</v>
      </c>
      <c r="E93" s="23">
        <f t="shared" ca="1" si="25"/>
        <v>130</v>
      </c>
      <c r="F93" s="23">
        <f t="shared" ca="1" si="25"/>
        <v>130</v>
      </c>
      <c r="G93" s="23">
        <f t="shared" ca="1" si="25"/>
        <v>130</v>
      </c>
      <c r="H93" s="23">
        <f t="shared" ca="1" si="25"/>
        <v>130</v>
      </c>
      <c r="I93" s="23">
        <f t="shared" ca="1" si="25"/>
        <v>130</v>
      </c>
      <c r="J93" s="23">
        <f t="shared" ca="1" si="26"/>
        <v>130</v>
      </c>
      <c r="K93" s="23">
        <f t="shared" ca="1" si="26"/>
        <v>130</v>
      </c>
      <c r="L93" s="23">
        <f t="shared" ca="1" si="26"/>
        <v>130</v>
      </c>
      <c r="M93" s="23">
        <f t="shared" ca="1" si="26"/>
        <v>130</v>
      </c>
      <c r="N93" s="23">
        <f t="shared" ca="1" si="26"/>
        <v>130</v>
      </c>
      <c r="P93" s="20" t="str">
        <f t="shared" si="24"/>
        <v>El Arish</v>
      </c>
      <c r="Q93" s="20" t="s">
        <v>294</v>
      </c>
      <c r="R93" s="20" t="str">
        <f t="shared" ref="R93:R156" ca="1" si="27">IF(ISERROR(MATCH("PEAK LOAD FORECAST AND CAPACITY", INDIRECT($Q93&amp;"!$e$1:$e$55"), 0))=FALSE, ADDRESS(MATCH("PEAK LOAD FORECAST AND CAPACITY", INDIRECT($Q93&amp;"!$e$1:$e$55"), 0)+1, MATCH("SUMMER", INDIRECT(ADDRESS(MATCH("PEAK LOAD FORECAST AND CAPACITY", INDIRECT($Q93&amp;"!$e$1:$e$55"), 0), 1, 1, TRUE, $Q93)&amp;":$AQ"&amp;MATCH("PEAK LOAD FORECAST AND CAPACITY", INDIRECT($Q93&amp;"!$e$1:$e$55"), 0)), 0), 1, TRUE, $Q93)&amp;":"&amp;ADDRESS(MATCH("PEAK LOAD FORECAST AND CAPACITY", INDIRECT($Q93&amp;"!$e$1:$e$55"), 0)+1, MATCH("WINTER", INDIRECT(ADDRESS(MATCH("PEAK LOAD FORECAST AND CAPACITY", INDIRECT($Q93&amp;"!$e$1:$e$55"), 0), 1, 1, TRUE, $Q93)&amp;":$AQ"&amp;MATCH("PEAK LOAD FORECAST AND CAPACITY", INDIRECT($Q93&amp;"!$e$1:$e$55"), 0)), 0)-1, 1, TRUE),
IF(ISERROR(MATCH("PEAK LOAD FORECAST AND CAPACITY", INDIRECT($Q93&amp;"!$D$1:$D$55"), 0))=FALSE, ADDRESS(MATCH("PEAK LOAD FORECAST AND CAPACITY", INDIRECT($Q93&amp;"!$D$1:$D$55"), 0)+1, MATCH("SUMMER", INDIRECT(ADDRESS(MATCH("PEAK LOAD FORECAST AND CAPACITY", INDIRECT($Q93&amp;"!$D$1:$D$55"), 0), 1, 1, TRUE, $Q93)&amp;":$AQ"&amp;MATCH("PEAK LOAD FORECAST AND CAPACITY", INDIRECT($Q93&amp;"!$D$1:$D$55"), 0)), 0), 1, TRUE, $Q93)&amp;":"&amp;ADDRESS(MATCH("PEAK LOAD FORECAST AND CAPACITY", INDIRECT($Q93&amp;"!$D$1:$D$55"), 0)+1, MATCH("WINTER", INDIRECT(ADDRESS(MATCH("PEAK LOAD FORECAST AND CAPACITY", INDIRECT($Q93&amp;"!$D$1:$D$55"), 0), 1, 1, TRUE, $Q93)&amp;":$AQ"&amp;MATCH("PEAK LOAD FORECAST AND CAPACITY", INDIRECT($Q93&amp;"!$D$1:$D$55"), 0)), 0)-1, 1, TRUE), ""))</f>
        <v>ELAR!$J$25:$T$25</v>
      </c>
      <c r="S93" s="20" t="str">
        <f t="shared" ref="S93:S156" ca="1" si="28">IF(ISERROR(MATCH("PEAK LOAD FORECAST AND CAPACITY", INDIRECT($Q93&amp;"!$e$1:$e$55"), 0))=FALSE, ADDRESS(MATCH("PEAK LOAD FORECAST AND CAPACITY", INDIRECT($Q93&amp;"!$e$1:$e$55"), 0)+1, MATCH("WINTER", INDIRECT(ADDRESS(MATCH("PEAK LOAD FORECAST AND CAPACITY", INDIRECT($Q93&amp;"!$e$1:$e$55"), 0), 1, 1, TRUE, $Q93)&amp;":$AQ"&amp;MATCH("PEAK LOAD FORECAST AND CAPACITY", INDIRECT($Q93&amp;"!$e$1:$e$55"), 0)), 0), 1, TRUE, $Q93)&amp;":"&amp;ADDRESS(MATCH("PEAK LOAD FORECAST AND CAPACITY", INDIRECT($Q93&amp;"!$e$1:$e$55"), 0)+1, 43, 1, TRUE),
IF(ISERROR(MATCH("PEAK LOAD FORECAST AND CAPACITY", INDIRECT($Q93&amp;"!$D$1:$D$55"), 0))=FALSE, ADDRESS(MATCH("PEAK LOAD FORECAST AND CAPACITY", INDIRECT($Q93&amp;"!$D$1:$D$55"), 0)+1, MATCH("WINTER", INDIRECT(ADDRESS(MATCH("PEAK LOAD FORECAST AND CAPACITY", INDIRECT($Q93&amp;"!$D$1:$D$55"), 0), 1, 1, TRUE, $Q93)&amp;":$AQ"&amp;MATCH("PEAK LOAD FORECAST AND CAPACITY", INDIRECT($Q93&amp;"!$D$1:$D$55"), 0)), 0), 1, TRUE, $Q93)&amp;":"&amp;ADDRESS(MATCH("PEAK LOAD FORECAST AND CAPACITY", INDIRECT($Q93&amp;"!$D$1:$D$55"), 0)+1, 43, 1, TRUE), ""))</f>
        <v>ELAR!$U$25:$AQ$25</v>
      </c>
      <c r="T93" s="20" t="str">
        <f t="shared" ref="T93:T156" ca="1" si="29">IF(ISERROR(MATCH($E$2, INDIRECT($Q93&amp;"!$E$1:$E$55"), 0))=FALSE, ADDRESS(MATCH($E$2, INDIRECT($Q93&amp;"!$E$1:$E$55"), 0), MATCH("SUMMER", INDIRECT(ADDRESS(MATCH("PEAK LOAD FORECAST AND CAPACITY", INDIRECT($Q93&amp;"!$E$1:$E$55"), 0), 1, 1, TRUE, $Q93)&amp;":$AQ"&amp;MATCH("PEAK LOAD FORECAST AND CAPACITY", INDIRECT($Q93&amp;"!$E$1:$E$55"), 0)), 0), 1, TRUE, $Q93)&amp;":"&amp;
ADDRESS(MATCH($E$2, INDIRECT($Q93&amp;"!$E$1:$E$55"), 0), MATCH("WINTER", INDIRECT(ADDRESS(MATCH("PEAK LOAD FORECAST AND CAPACITY", INDIRECT($Q93&amp;"!$E$1:$E$55"), 0), 1, 1, TRUE, $Q93)&amp;":$AQ"&amp;MATCH("PEAK LOAD FORECAST AND CAPACITY", INDIRECT($Q93&amp;"!$E$1:$E$55"), 0)), 0)-1, 1, TRUE),
IF(ISERROR(MATCH($E$2, INDIRECT($Q93&amp;"!$d$1:$d$55"), 0))=FALSE, ADDRESS(MATCH($E$2, INDIRECT($Q93&amp;"!$d$1:$d$55"), 0), MATCH("SUMMER", INDIRECT(ADDRESS(MATCH("PEAK LOAD FORECAST AND CAPACITY", INDIRECT($Q93&amp;"!$d$1:$d$55"), 0), 1, 1, TRUE, $Q93)&amp;":$AQ"&amp;MATCH("PEAK LOAD FORECAST AND CAPACITY", INDIRECT($Q93&amp;"!$d$1:$d$55"), 0)), 0), 1, TRUE, $Q93)&amp;":"&amp;
ADDRESS(MATCH($E$2, INDIRECT($Q93&amp;"!$d$1:$d$55"), 0), MATCH("WINTER", INDIRECT(ADDRESS(MATCH("PEAK LOAD FORECAST AND CAPACITY", INDIRECT($Q93&amp;"!$d$1:$d$55"), 0), 1, 1, TRUE, $Q93)&amp;":$AQ"&amp;MATCH("PEAK LOAD FORECAST AND CAPACITY", INDIRECT($Q93&amp;"!$d$1:$d$55"), 0)), 0)-1, 1, TRUE), ""))</f>
        <v>ELAR!$J$26:$T$26</v>
      </c>
      <c r="U93" s="20" t="str">
        <f t="shared" ref="U93:U156" ca="1" si="30">IF(ISERROR(MATCH($E$2, INDIRECT($Q93&amp;"!$E$1:$E$55"), 0))=FALSE, ADDRESS(MATCH($E$2, INDIRECT($Q93&amp;"!$E$1:$E$55"), 0), MATCH("WINTER", INDIRECT(ADDRESS(MATCH("PEAK LOAD FORECAST AND CAPACITY", INDIRECT($Q93&amp;"!$E$1:$E$55"), 0), 1, 1, TRUE, $Q93)&amp;":$AQ"&amp;MATCH("PEAK LOAD FORECAST AND CAPACITY", INDIRECT($Q93&amp;"!$E$1:$E$55"), 0)), 0), 1, TRUE, $Q93)&amp;":"&amp;
ADDRESS(MATCH($E$2, INDIRECT($Q93&amp;"!$E$1:$E$55"), 0), 43, 1, TRUE),
IF(ISERROR(MATCH($E$2, INDIRECT($Q93&amp;"!$d$1:$d$55"), 0))=FALSE, ADDRESS(MATCH($E$2, INDIRECT($Q93&amp;"!$d$1:$d$55"), 0), MATCH("WINTER", INDIRECT(ADDRESS(MATCH("PEAK LOAD FORECAST AND CAPACITY", INDIRECT($Q93&amp;"!$d$1:$d$55"), 0), 1, 1, TRUE, $Q93)&amp;":$AQ"&amp;MATCH("PEAK LOAD FORECAST AND CAPACITY", INDIRECT($Q93&amp;"!$d$1:$d$55"), 0)), 0), 1, TRUE, $Q93)&amp;":"&amp;
ADDRESS(MATCH($E$2, INDIRECT($Q93&amp;"!$d$1:$d$55"), 0), 43, 1, TRUE), ""))</f>
        <v>ELAR!$U$26:$AQ$26</v>
      </c>
      <c r="Z93" s="27"/>
      <c r="AA93" s="27"/>
      <c r="AB93" t="str">
        <f t="shared" si="20"/>
        <v>MISMATCH</v>
      </c>
    </row>
    <row r="94" spans="2:28" x14ac:dyDescent="0.25">
      <c r="B94" s="35" t="s">
        <v>295</v>
      </c>
      <c r="C94" s="29" t="s">
        <v>16</v>
      </c>
      <c r="E94" s="23">
        <f t="shared" ca="1" si="25"/>
        <v>10</v>
      </c>
      <c r="F94" s="23">
        <f t="shared" ca="1" si="25"/>
        <v>10</v>
      </c>
      <c r="G94" s="23">
        <f t="shared" ca="1" si="25"/>
        <v>10</v>
      </c>
      <c r="H94" s="23">
        <f t="shared" ca="1" si="25"/>
        <v>10</v>
      </c>
      <c r="I94" s="23">
        <f t="shared" ca="1" si="25"/>
        <v>10</v>
      </c>
      <c r="J94" s="23">
        <f t="shared" ca="1" si="26"/>
        <v>11</v>
      </c>
      <c r="K94" s="23">
        <f t="shared" ca="1" si="26"/>
        <v>11</v>
      </c>
      <c r="L94" s="23">
        <f t="shared" ca="1" si="26"/>
        <v>11</v>
      </c>
      <c r="M94" s="23">
        <f t="shared" ca="1" si="26"/>
        <v>11</v>
      </c>
      <c r="N94" s="23">
        <f t="shared" ca="1" si="26"/>
        <v>11</v>
      </c>
      <c r="P94" s="20" t="str">
        <f t="shared" si="24"/>
        <v>Ellwoods Road</v>
      </c>
      <c r="Q94" s="20" t="s">
        <v>296</v>
      </c>
      <c r="R94" s="20" t="str">
        <f t="shared" ca="1" si="27"/>
        <v>ELRO!$J$25:$T$25</v>
      </c>
      <c r="S94" s="20" t="str">
        <f t="shared" ca="1" si="28"/>
        <v>ELRO!$U$25:$AQ$25</v>
      </c>
      <c r="T94" s="20" t="str">
        <f t="shared" ca="1" si="29"/>
        <v>ELRO!$J$26:$T$26</v>
      </c>
      <c r="U94" s="20" t="str">
        <f t="shared" ca="1" si="30"/>
        <v>ELRO!$U$26:$AQ$26</v>
      </c>
      <c r="Z94" t="s">
        <v>297</v>
      </c>
      <c r="AA94" t="s">
        <v>296</v>
      </c>
      <c r="AB94" t="str">
        <f t="shared" si="20"/>
        <v/>
      </c>
    </row>
    <row r="95" spans="2:28" x14ac:dyDescent="0.25">
      <c r="B95" s="35" t="s">
        <v>298</v>
      </c>
      <c r="C95" s="29" t="s">
        <v>16</v>
      </c>
      <c r="E95" s="23">
        <f t="shared" ca="1" si="25"/>
        <v>69.599999999999994</v>
      </c>
      <c r="F95" s="23">
        <f t="shared" ca="1" si="25"/>
        <v>69.599999999999994</v>
      </c>
      <c r="G95" s="23">
        <f t="shared" ca="1" si="25"/>
        <v>69.599999999999994</v>
      </c>
      <c r="H95" s="23">
        <f t="shared" ca="1" si="25"/>
        <v>69.599999999999994</v>
      </c>
      <c r="I95" s="23">
        <f t="shared" ca="1" si="25"/>
        <v>69.599999999999994</v>
      </c>
      <c r="J95" s="23">
        <f t="shared" ca="1" si="26"/>
        <v>81.099999999999994</v>
      </c>
      <c r="K95" s="23">
        <f t="shared" ca="1" si="26"/>
        <v>81.099999999999994</v>
      </c>
      <c r="L95" s="23">
        <f t="shared" ca="1" si="26"/>
        <v>81.099999999999994</v>
      </c>
      <c r="M95" s="23">
        <f t="shared" ca="1" si="26"/>
        <v>81.099999999999994</v>
      </c>
      <c r="N95" s="23">
        <f t="shared" ca="1" si="26"/>
        <v>81.099999999999994</v>
      </c>
      <c r="P95" s="20" t="str">
        <f t="shared" si="24"/>
        <v>Emerald</v>
      </c>
      <c r="Q95" s="20" t="s">
        <v>299</v>
      </c>
      <c r="R95" s="20" t="str">
        <f t="shared" ca="1" si="27"/>
        <v>EMER!$J$25:$T$25</v>
      </c>
      <c r="S95" s="20" t="str">
        <f t="shared" ca="1" si="28"/>
        <v>EMER!$U$25:$AQ$25</v>
      </c>
      <c r="T95" s="20" t="str">
        <f t="shared" ca="1" si="29"/>
        <v>EMER!$J$26:$T$26</v>
      </c>
      <c r="U95" s="20" t="str">
        <f t="shared" ca="1" si="30"/>
        <v>EMER!$U$26:$AQ$26</v>
      </c>
      <c r="Z95" t="s">
        <v>300</v>
      </c>
      <c r="AA95" t="s">
        <v>299</v>
      </c>
      <c r="AB95" t="str">
        <f t="shared" si="20"/>
        <v/>
      </c>
    </row>
    <row r="96" spans="2:28" x14ac:dyDescent="0.25">
      <c r="B96" s="35" t="s">
        <v>301</v>
      </c>
      <c r="C96" s="29" t="s">
        <v>16</v>
      </c>
      <c r="E96" s="23">
        <f t="shared" ca="1" si="25"/>
        <v>14.1</v>
      </c>
      <c r="F96" s="23">
        <f t="shared" ca="1" si="25"/>
        <v>14.1</v>
      </c>
      <c r="G96" s="23">
        <f t="shared" ca="1" si="25"/>
        <v>14.1</v>
      </c>
      <c r="H96" s="23">
        <f t="shared" ca="1" si="25"/>
        <v>14.1</v>
      </c>
      <c r="I96" s="23">
        <f t="shared" ca="1" si="25"/>
        <v>14.1</v>
      </c>
      <c r="J96" s="23">
        <f t="shared" ca="1" si="26"/>
        <v>15</v>
      </c>
      <c r="K96" s="23">
        <f t="shared" ca="1" si="26"/>
        <v>15</v>
      </c>
      <c r="L96" s="23">
        <f t="shared" ca="1" si="26"/>
        <v>15</v>
      </c>
      <c r="M96" s="23">
        <f t="shared" ca="1" si="26"/>
        <v>15</v>
      </c>
      <c r="N96" s="23">
        <f t="shared" ca="1" si="26"/>
        <v>15</v>
      </c>
      <c r="P96" s="20" t="str">
        <f t="shared" si="24"/>
        <v>Eton</v>
      </c>
      <c r="Q96" s="20" t="s">
        <v>302</v>
      </c>
      <c r="R96" s="20" t="str">
        <f t="shared" ca="1" si="27"/>
        <v>ETON!$J$25:$T$25</v>
      </c>
      <c r="S96" s="20" t="str">
        <f t="shared" ca="1" si="28"/>
        <v>ETON!$U$25:$AQ$25</v>
      </c>
      <c r="T96" s="20" t="str">
        <f t="shared" ca="1" si="29"/>
        <v>ETON!$J$26:$T$26</v>
      </c>
      <c r="U96" s="20" t="str">
        <f t="shared" ca="1" si="30"/>
        <v>ETON!$U$26:$AQ$26</v>
      </c>
      <c r="Z96" t="s">
        <v>303</v>
      </c>
      <c r="AA96" t="s">
        <v>302</v>
      </c>
      <c r="AB96" t="str">
        <f t="shared" si="20"/>
        <v/>
      </c>
    </row>
    <row r="97" spans="2:28" x14ac:dyDescent="0.25">
      <c r="B97" s="35" t="s">
        <v>304</v>
      </c>
      <c r="C97" s="29" t="s">
        <v>16</v>
      </c>
      <c r="E97" s="23">
        <f t="shared" ca="1" si="25"/>
        <v>6.6</v>
      </c>
      <c r="F97" s="23">
        <f t="shared" ca="1" si="25"/>
        <v>6.6</v>
      </c>
      <c r="G97" s="23">
        <f t="shared" ca="1" si="25"/>
        <v>6.6</v>
      </c>
      <c r="H97" s="23">
        <f t="shared" ca="1" si="25"/>
        <v>6.6</v>
      </c>
      <c r="I97" s="23">
        <f t="shared" ca="1" si="25"/>
        <v>6.6</v>
      </c>
      <c r="J97" s="23">
        <f t="shared" ca="1" si="26"/>
        <v>6.6</v>
      </c>
      <c r="K97" s="23">
        <f t="shared" ca="1" si="26"/>
        <v>6.6</v>
      </c>
      <c r="L97" s="23">
        <f t="shared" ca="1" si="26"/>
        <v>6.6</v>
      </c>
      <c r="M97" s="23">
        <f t="shared" ca="1" si="26"/>
        <v>6.6</v>
      </c>
      <c r="N97" s="23">
        <f t="shared" ca="1" si="26"/>
        <v>6.6</v>
      </c>
      <c r="P97" s="20" t="str">
        <f t="shared" si="24"/>
        <v>Eungella Dam</v>
      </c>
      <c r="Q97" s="20" t="s">
        <v>305</v>
      </c>
      <c r="R97" s="20" t="str">
        <f t="shared" ca="1" si="27"/>
        <v>EUDA!$J$25:$T$25</v>
      </c>
      <c r="S97" s="20" t="str">
        <f t="shared" ca="1" si="28"/>
        <v>EUDA!$U$25:$AQ$25</v>
      </c>
      <c r="T97" s="20" t="str">
        <f t="shared" ca="1" si="29"/>
        <v>EUDA!$J$26:$T$26</v>
      </c>
      <c r="U97" s="20" t="str">
        <f t="shared" ca="1" si="30"/>
        <v>EUDA!$U$26:$AQ$26</v>
      </c>
      <c r="Z97" t="s">
        <v>306</v>
      </c>
      <c r="AA97" t="s">
        <v>305</v>
      </c>
      <c r="AB97" t="str">
        <f t="shared" si="20"/>
        <v/>
      </c>
    </row>
    <row r="98" spans="2:28" x14ac:dyDescent="0.25">
      <c r="B98" s="35" t="s">
        <v>307</v>
      </c>
      <c r="C98" s="29" t="s">
        <v>16</v>
      </c>
      <c r="E98" s="23">
        <f t="shared" ca="1" si="25"/>
        <v>9.4</v>
      </c>
      <c r="F98" s="23">
        <f t="shared" ca="1" si="25"/>
        <v>9.4</v>
      </c>
      <c r="G98" s="23">
        <f t="shared" ca="1" si="25"/>
        <v>9.4</v>
      </c>
      <c r="H98" s="23">
        <f t="shared" ca="1" si="25"/>
        <v>9.4</v>
      </c>
      <c r="I98" s="23">
        <f t="shared" ca="1" si="25"/>
        <v>9.4</v>
      </c>
      <c r="J98" s="23">
        <f t="shared" ca="1" si="26"/>
        <v>9.4</v>
      </c>
      <c r="K98" s="23">
        <f t="shared" ca="1" si="26"/>
        <v>9.4</v>
      </c>
      <c r="L98" s="23">
        <f t="shared" ca="1" si="26"/>
        <v>9.4</v>
      </c>
      <c r="M98" s="23">
        <f t="shared" ca="1" si="26"/>
        <v>9.4</v>
      </c>
      <c r="N98" s="23">
        <f t="shared" ca="1" si="26"/>
        <v>9.4</v>
      </c>
      <c r="P98" s="20" t="str">
        <f t="shared" si="24"/>
        <v>Evelyn</v>
      </c>
      <c r="Q98" s="20" t="s">
        <v>308</v>
      </c>
      <c r="R98" s="20" t="str">
        <f t="shared" ca="1" si="27"/>
        <v>EVEL!$J$25:$T$25</v>
      </c>
      <c r="S98" s="20" t="str">
        <f t="shared" ca="1" si="28"/>
        <v>EVEL!$U$25:$AQ$25</v>
      </c>
      <c r="T98" s="20" t="str">
        <f t="shared" ca="1" si="29"/>
        <v>EVEL!$J$26:$T$26</v>
      </c>
      <c r="U98" s="20" t="str">
        <f t="shared" ca="1" si="30"/>
        <v>EVEL!$U$26:$AQ$26</v>
      </c>
      <c r="Z98" t="s">
        <v>309</v>
      </c>
      <c r="AA98" t="s">
        <v>308</v>
      </c>
      <c r="AB98" t="str">
        <f t="shared" si="20"/>
        <v/>
      </c>
    </row>
    <row r="99" spans="2:28" x14ac:dyDescent="0.25">
      <c r="B99" s="35" t="s">
        <v>310</v>
      </c>
      <c r="C99" s="29" t="s">
        <v>16</v>
      </c>
      <c r="E99" s="23">
        <f t="shared" ca="1" si="25"/>
        <v>11</v>
      </c>
      <c r="F99" s="23">
        <f t="shared" ca="1" si="25"/>
        <v>11</v>
      </c>
      <c r="G99" s="23">
        <f t="shared" ca="1" si="25"/>
        <v>11</v>
      </c>
      <c r="H99" s="23">
        <f t="shared" ca="1" si="25"/>
        <v>11</v>
      </c>
      <c r="I99" s="23">
        <f t="shared" ca="1" si="25"/>
        <v>11</v>
      </c>
      <c r="J99" s="23">
        <f t="shared" ca="1" si="26"/>
        <v>11</v>
      </c>
      <c r="K99" s="23">
        <f t="shared" ca="1" si="26"/>
        <v>11</v>
      </c>
      <c r="L99" s="23">
        <f t="shared" ca="1" si="26"/>
        <v>11</v>
      </c>
      <c r="M99" s="23">
        <f t="shared" ca="1" si="26"/>
        <v>11</v>
      </c>
      <c r="N99" s="23">
        <f t="shared" ca="1" si="26"/>
        <v>11</v>
      </c>
      <c r="P99" s="20" t="str">
        <f t="shared" si="24"/>
        <v>Farleigh</v>
      </c>
      <c r="Q99" s="20" t="s">
        <v>311</v>
      </c>
      <c r="R99" s="20" t="str">
        <f t="shared" ca="1" si="27"/>
        <v>FARL!$J$25:$T$25</v>
      </c>
      <c r="S99" s="20" t="str">
        <f t="shared" ca="1" si="28"/>
        <v>FARL!$U$25:$AQ$25</v>
      </c>
      <c r="T99" s="20" t="str">
        <f t="shared" ca="1" si="29"/>
        <v>FARL!$J$26:$T$26</v>
      </c>
      <c r="U99" s="20" t="str">
        <f t="shared" ca="1" si="30"/>
        <v>FARL!$U$26:$AQ$26</v>
      </c>
      <c r="Z99" t="s">
        <v>312</v>
      </c>
      <c r="AA99" t="s">
        <v>311</v>
      </c>
      <c r="AB99" t="str">
        <f t="shared" si="20"/>
        <v/>
      </c>
    </row>
    <row r="100" spans="2:28" x14ac:dyDescent="0.25">
      <c r="B100" s="35" t="s">
        <v>313</v>
      </c>
      <c r="C100" s="29" t="s">
        <v>16</v>
      </c>
      <c r="E100" s="23">
        <f t="shared" ca="1" si="25"/>
        <v>28.9</v>
      </c>
      <c r="F100" s="23">
        <f t="shared" ca="1" si="25"/>
        <v>28.9</v>
      </c>
      <c r="G100" s="23">
        <f t="shared" ca="1" si="25"/>
        <v>28.9</v>
      </c>
      <c r="H100" s="23">
        <f t="shared" ca="1" si="25"/>
        <v>28.9</v>
      </c>
      <c r="I100" s="23">
        <f t="shared" ca="1" si="25"/>
        <v>28.9</v>
      </c>
      <c r="J100" s="23">
        <f t="shared" ca="1" si="26"/>
        <v>37.4</v>
      </c>
      <c r="K100" s="23">
        <f t="shared" ca="1" si="26"/>
        <v>37.4</v>
      </c>
      <c r="L100" s="23">
        <f t="shared" ca="1" si="26"/>
        <v>37.4</v>
      </c>
      <c r="M100" s="23">
        <f t="shared" ca="1" si="26"/>
        <v>37.4</v>
      </c>
      <c r="N100" s="23">
        <f t="shared" ca="1" si="26"/>
        <v>37.4</v>
      </c>
      <c r="P100" s="20" t="str">
        <f t="shared" si="24"/>
        <v>Farnsfield</v>
      </c>
      <c r="Q100" s="20" t="s">
        <v>314</v>
      </c>
      <c r="R100" s="20" t="str">
        <f t="shared" ca="1" si="27"/>
        <v>FARN!$J$25:$T$25</v>
      </c>
      <c r="S100" s="20" t="str">
        <f t="shared" ca="1" si="28"/>
        <v>FARN!$U$25:$AQ$25</v>
      </c>
      <c r="T100" s="20" t="str">
        <f t="shared" ca="1" si="29"/>
        <v>FARN!$J$26:$T$26</v>
      </c>
      <c r="U100" s="20" t="str">
        <f t="shared" ca="1" si="30"/>
        <v>FARN!$U$26:$AQ$26</v>
      </c>
      <c r="Z100" t="s">
        <v>315</v>
      </c>
      <c r="AA100" t="s">
        <v>314</v>
      </c>
      <c r="AB100" t="str">
        <f t="shared" si="20"/>
        <v/>
      </c>
    </row>
    <row r="101" spans="2:28" x14ac:dyDescent="0.25">
      <c r="B101" s="35" t="s">
        <v>316</v>
      </c>
      <c r="C101" s="29" t="s">
        <v>16</v>
      </c>
      <c r="E101" s="23">
        <f t="shared" ca="1" si="25"/>
        <v>48</v>
      </c>
      <c r="F101" s="23">
        <f t="shared" ca="1" si="25"/>
        <v>48</v>
      </c>
      <c r="G101" s="23">
        <f t="shared" ca="1" si="25"/>
        <v>48</v>
      </c>
      <c r="H101" s="23">
        <f t="shared" ca="1" si="25"/>
        <v>48</v>
      </c>
      <c r="I101" s="23">
        <f t="shared" ca="1" si="25"/>
        <v>48</v>
      </c>
      <c r="J101" s="23">
        <f t="shared" ca="1" si="26"/>
        <v>48</v>
      </c>
      <c r="K101" s="23">
        <f t="shared" ca="1" si="26"/>
        <v>48</v>
      </c>
      <c r="L101" s="23">
        <f t="shared" ca="1" si="26"/>
        <v>48</v>
      </c>
      <c r="M101" s="23">
        <f t="shared" ca="1" si="26"/>
        <v>48</v>
      </c>
      <c r="N101" s="23">
        <f t="shared" ca="1" si="26"/>
        <v>48</v>
      </c>
      <c r="P101" s="20" t="str">
        <f t="shared" si="24"/>
        <v>Frenchville</v>
      </c>
      <c r="Q101" s="20" t="s">
        <v>317</v>
      </c>
      <c r="R101" s="20" t="str">
        <f t="shared" ca="1" si="27"/>
        <v>FREN!$J$25:$T$25</v>
      </c>
      <c r="S101" s="20" t="str">
        <f t="shared" ca="1" si="28"/>
        <v>FREN!$U$25:$AQ$25</v>
      </c>
      <c r="T101" s="20" t="str">
        <f t="shared" ca="1" si="29"/>
        <v>FREN!$J$26:$T$26</v>
      </c>
      <c r="U101" s="20" t="str">
        <f t="shared" ca="1" si="30"/>
        <v>FREN!$U$26:$AQ$26</v>
      </c>
      <c r="Z101" t="s">
        <v>318</v>
      </c>
      <c r="AA101" t="s">
        <v>317</v>
      </c>
      <c r="AB101" t="str">
        <f t="shared" si="20"/>
        <v/>
      </c>
    </row>
    <row r="102" spans="2:28" x14ac:dyDescent="0.25">
      <c r="B102" s="35" t="s">
        <v>319</v>
      </c>
      <c r="C102" s="29" t="s">
        <v>16</v>
      </c>
      <c r="E102" s="23">
        <f t="shared" ref="E102:I117" ca="1" si="31">IF(AND($R102&lt;&gt;"", $T102&lt;&gt;"", $E$2&lt;&gt;"", $E$2&lt;&gt;"-"), IF(INDEX(INDIRECT($T102), MATCH(E$5, INDIRECT($R102), 0))&lt;&gt;"", IF(ISNUMBER(INDEX(INDIRECT($T102), MATCH(E$5, INDIRECT($R102), 0))), ROUND(INDEX(INDIRECT($T102), MATCH(E$5, INDIRECT($R102), 0)), 1), IF($E$2="Meets Security Standard", PROPER(INDEX(INDIRECT($T102), MATCH(E$5, INDIRECT($R102), 0))), INDEX(INDIRECT($T102), MATCH(E$5, INDIRECT($R102), 0)))), ""), "")</f>
        <v>47.4</v>
      </c>
      <c r="F102" s="23">
        <f t="shared" ca="1" si="31"/>
        <v>47.4</v>
      </c>
      <c r="G102" s="23">
        <f t="shared" ca="1" si="31"/>
        <v>47.4</v>
      </c>
      <c r="H102" s="23">
        <f t="shared" ca="1" si="31"/>
        <v>47.4</v>
      </c>
      <c r="I102" s="23">
        <f t="shared" ca="1" si="31"/>
        <v>47.4</v>
      </c>
      <c r="J102" s="23">
        <f t="shared" ref="J102:N117" ca="1" si="32">IF(AND($S102&lt;&gt;"", $U102&lt;&gt;"", $E$2&lt;&gt;"", $E$2&lt;&gt;"-"), IF(INDEX(INDIRECT($U102), MATCH(TEXT(J$5, "????"), INDIRECT($S102), 0))&lt;&gt;"", IF(INDEX(INDIRECT($U102), MATCH(TEXT(J$5, "????"), INDIRECT($S102), 0))&lt;&gt;"", IF(ISNUMBER(INDEX(INDIRECT($U102), MATCH(TEXT(J$5, "????"), INDIRECT($S102), 0))), ROUND(INDEX(INDIRECT($U102), MATCH(TEXT(J$5, "????"), INDIRECT($S102), 0)), 1), IF($E$2="Meets Security Standard", PROPER(INDEX(INDIRECT($U102), MATCH(TEXT(J$5, "????"), INDIRECT($S102), 0))), INDEX(INDIRECT($U102), MATCH(TEXT(J$5, "????"), INDIRECT($S102), 0)))), ""), ""), "")</f>
        <v>53.3</v>
      </c>
      <c r="K102" s="23">
        <f t="shared" ca="1" si="32"/>
        <v>53.3</v>
      </c>
      <c r="L102" s="23">
        <f t="shared" ca="1" si="32"/>
        <v>53.3</v>
      </c>
      <c r="M102" s="23">
        <f t="shared" ca="1" si="32"/>
        <v>53.3</v>
      </c>
      <c r="N102" s="23">
        <f t="shared" ca="1" si="32"/>
        <v>53.3</v>
      </c>
      <c r="P102" s="20" t="str">
        <f t="shared" si="24"/>
        <v>Friend Street</v>
      </c>
      <c r="Q102" s="20" t="s">
        <v>320</v>
      </c>
      <c r="R102" s="20" t="str">
        <f t="shared" ca="1" si="27"/>
        <v>GLFS!$J$25:$T$25</v>
      </c>
      <c r="S102" s="20" t="str">
        <f t="shared" ca="1" si="28"/>
        <v>GLFS!$U$25:$AQ$25</v>
      </c>
      <c r="T102" s="20" t="str">
        <f t="shared" ca="1" si="29"/>
        <v>GLFS!$J$26:$T$26</v>
      </c>
      <c r="U102" s="20" t="str">
        <f t="shared" ca="1" si="30"/>
        <v>GLFS!$U$26:$AQ$26</v>
      </c>
      <c r="Z102" t="s">
        <v>321</v>
      </c>
      <c r="AA102" t="s">
        <v>320</v>
      </c>
      <c r="AB102" t="str">
        <f t="shared" si="20"/>
        <v/>
      </c>
    </row>
    <row r="103" spans="2:28" x14ac:dyDescent="0.25">
      <c r="B103" s="35" t="s">
        <v>322</v>
      </c>
      <c r="C103" s="29" t="s">
        <v>16</v>
      </c>
      <c r="E103" s="23">
        <f t="shared" ca="1" si="31"/>
        <v>53.8</v>
      </c>
      <c r="F103" s="23">
        <f t="shared" ca="1" si="31"/>
        <v>53.8</v>
      </c>
      <c r="G103" s="23">
        <f t="shared" ca="1" si="31"/>
        <v>53.8</v>
      </c>
      <c r="H103" s="23">
        <f t="shared" ca="1" si="31"/>
        <v>53.8</v>
      </c>
      <c r="I103" s="23">
        <f t="shared" ca="1" si="31"/>
        <v>53.8</v>
      </c>
      <c r="J103" s="23">
        <f t="shared" ca="1" si="32"/>
        <v>54</v>
      </c>
      <c r="K103" s="23">
        <f t="shared" ca="1" si="32"/>
        <v>54</v>
      </c>
      <c r="L103" s="23">
        <f t="shared" ca="1" si="32"/>
        <v>54</v>
      </c>
      <c r="M103" s="23">
        <f t="shared" ca="1" si="32"/>
        <v>54</v>
      </c>
      <c r="N103" s="23">
        <f t="shared" ca="1" si="32"/>
        <v>54</v>
      </c>
      <c r="P103" s="20" t="str">
        <f t="shared" si="24"/>
        <v>Garbutt</v>
      </c>
      <c r="Q103" s="20" t="s">
        <v>323</v>
      </c>
      <c r="R103" s="20" t="str">
        <f t="shared" ca="1" si="27"/>
        <v>GARB!$J$25:$T$25</v>
      </c>
      <c r="S103" s="20" t="str">
        <f t="shared" ca="1" si="28"/>
        <v>GARB!$U$25:$AQ$25</v>
      </c>
      <c r="T103" s="20" t="str">
        <f t="shared" ca="1" si="29"/>
        <v>GARB!$J$26:$T$26</v>
      </c>
      <c r="U103" s="20" t="str">
        <f t="shared" ca="1" si="30"/>
        <v>GARB!$U$26:$AQ$26</v>
      </c>
      <c r="Z103" t="s">
        <v>324</v>
      </c>
      <c r="AA103" t="s">
        <v>323</v>
      </c>
      <c r="AB103" t="str">
        <f t="shared" si="20"/>
        <v/>
      </c>
    </row>
    <row r="104" spans="2:28" x14ac:dyDescent="0.25">
      <c r="B104" s="35" t="s">
        <v>325</v>
      </c>
      <c r="C104" s="29" t="s">
        <v>16</v>
      </c>
      <c r="E104" s="23">
        <f t="shared" ca="1" si="31"/>
        <v>24.6</v>
      </c>
      <c r="F104" s="23">
        <f t="shared" ca="1" si="31"/>
        <v>24.6</v>
      </c>
      <c r="G104" s="23">
        <f t="shared" ca="1" si="31"/>
        <v>24.6</v>
      </c>
      <c r="H104" s="23">
        <f t="shared" ca="1" si="31"/>
        <v>24.6</v>
      </c>
      <c r="I104" s="23">
        <f t="shared" ca="1" si="31"/>
        <v>24.6</v>
      </c>
      <c r="J104" s="23">
        <f t="shared" ca="1" si="32"/>
        <v>27.1</v>
      </c>
      <c r="K104" s="23">
        <f t="shared" ca="1" si="32"/>
        <v>27.1</v>
      </c>
      <c r="L104" s="23">
        <f t="shared" ca="1" si="32"/>
        <v>27.1</v>
      </c>
      <c r="M104" s="23">
        <f t="shared" ca="1" si="32"/>
        <v>27.1</v>
      </c>
      <c r="N104" s="23">
        <f t="shared" ca="1" si="32"/>
        <v>27.1</v>
      </c>
      <c r="P104" s="20" t="str">
        <f t="shared" si="24"/>
        <v>Gayndah</v>
      </c>
      <c r="Q104" s="20" t="s">
        <v>326</v>
      </c>
      <c r="R104" s="20" t="str">
        <f t="shared" ca="1" si="27"/>
        <v>GAYN!$J$25:$T$25</v>
      </c>
      <c r="S104" s="20" t="str">
        <f t="shared" ca="1" si="28"/>
        <v>GAYN!$U$25:$AQ$25</v>
      </c>
      <c r="T104" s="20" t="str">
        <f t="shared" ca="1" si="29"/>
        <v>GAYN!$J$26:$T$26</v>
      </c>
      <c r="U104" s="20" t="str">
        <f t="shared" ca="1" si="30"/>
        <v>GAYN!$U$26:$AQ$26</v>
      </c>
      <c r="Z104" t="s">
        <v>327</v>
      </c>
      <c r="AA104" t="s">
        <v>326</v>
      </c>
      <c r="AB104" t="str">
        <f t="shared" si="20"/>
        <v/>
      </c>
    </row>
    <row r="105" spans="2:28" x14ac:dyDescent="0.25">
      <c r="B105" s="35" t="s">
        <v>328</v>
      </c>
      <c r="C105" s="29" t="s">
        <v>16</v>
      </c>
      <c r="E105" s="23">
        <f t="shared" ca="1" si="31"/>
        <v>5.5</v>
      </c>
      <c r="F105" s="23">
        <f t="shared" ca="1" si="31"/>
        <v>5.5</v>
      </c>
      <c r="G105" s="23">
        <f t="shared" ca="1" si="31"/>
        <v>5.5</v>
      </c>
      <c r="H105" s="23">
        <f t="shared" ca="1" si="31"/>
        <v>5.5</v>
      </c>
      <c r="I105" s="23">
        <f t="shared" ca="1" si="31"/>
        <v>5.5</v>
      </c>
      <c r="J105" s="23">
        <f t="shared" ca="1" si="32"/>
        <v>6</v>
      </c>
      <c r="K105" s="23">
        <f t="shared" ca="1" si="32"/>
        <v>6</v>
      </c>
      <c r="L105" s="23">
        <f t="shared" ca="1" si="32"/>
        <v>6</v>
      </c>
      <c r="M105" s="23">
        <f t="shared" ca="1" si="32"/>
        <v>6</v>
      </c>
      <c r="N105" s="23">
        <f t="shared" ca="1" si="32"/>
        <v>6</v>
      </c>
      <c r="P105" s="20" t="str">
        <f t="shared" si="24"/>
        <v>Georgetown</v>
      </c>
      <c r="Q105" s="20" t="s">
        <v>329</v>
      </c>
      <c r="R105" s="20" t="str">
        <f t="shared" ca="1" si="27"/>
        <v>GEOR!$J$25:$T$25</v>
      </c>
      <c r="S105" s="20" t="str">
        <f t="shared" ca="1" si="28"/>
        <v>GEOR!$U$25:$AQ$25</v>
      </c>
      <c r="T105" s="20" t="str">
        <f t="shared" ca="1" si="29"/>
        <v>GEOR!$J$26:$T$26</v>
      </c>
      <c r="U105" s="20" t="str">
        <f t="shared" ca="1" si="30"/>
        <v>GEOR!$U$26:$AQ$26</v>
      </c>
      <c r="Z105" t="s">
        <v>330</v>
      </c>
      <c r="AA105" t="s">
        <v>329</v>
      </c>
      <c r="AB105" t="str">
        <f t="shared" si="20"/>
        <v/>
      </c>
    </row>
    <row r="106" spans="2:28" x14ac:dyDescent="0.25">
      <c r="B106" s="35" t="s">
        <v>331</v>
      </c>
      <c r="C106" s="29" t="s">
        <v>32</v>
      </c>
      <c r="E106" s="23">
        <f t="shared" ca="1" si="31"/>
        <v>16.7</v>
      </c>
      <c r="F106" s="23">
        <f t="shared" ca="1" si="31"/>
        <v>16.7</v>
      </c>
      <c r="G106" s="23">
        <f t="shared" ca="1" si="31"/>
        <v>16.7</v>
      </c>
      <c r="H106" s="23">
        <f t="shared" ca="1" si="31"/>
        <v>16.7</v>
      </c>
      <c r="I106" s="23">
        <f t="shared" ca="1" si="31"/>
        <v>16.7</v>
      </c>
      <c r="J106" s="23">
        <f t="shared" ca="1" si="32"/>
        <v>18</v>
      </c>
      <c r="K106" s="23">
        <f t="shared" ca="1" si="32"/>
        <v>18</v>
      </c>
      <c r="L106" s="23">
        <f t="shared" ca="1" si="32"/>
        <v>18</v>
      </c>
      <c r="M106" s="23">
        <f t="shared" ca="1" si="32"/>
        <v>18</v>
      </c>
      <c r="N106" s="23">
        <f t="shared" ca="1" si="32"/>
        <v>18</v>
      </c>
      <c r="P106" s="20" t="str">
        <f t="shared" si="24"/>
        <v>Georgetown BSP</v>
      </c>
      <c r="Q106" s="20" t="s">
        <v>332</v>
      </c>
      <c r="R106" s="20" t="str">
        <f t="shared" ca="1" si="27"/>
        <v>GEOR1!$I$23:$S$23</v>
      </c>
      <c r="S106" s="20" t="str">
        <f t="shared" ca="1" si="28"/>
        <v>GEOR1!$T$23:$AQ$23</v>
      </c>
      <c r="T106" s="20" t="str">
        <f t="shared" ca="1" si="29"/>
        <v>GEOR1!$I$24:$S$24</v>
      </c>
      <c r="U106" s="20" t="str">
        <f t="shared" ca="1" si="30"/>
        <v>GEOR1!$T$24:$AQ$24</v>
      </c>
      <c r="Z106" t="s">
        <v>333</v>
      </c>
      <c r="AA106" t="s">
        <v>332</v>
      </c>
      <c r="AB106" t="str">
        <f t="shared" si="20"/>
        <v/>
      </c>
    </row>
    <row r="107" spans="2:28" x14ac:dyDescent="0.25">
      <c r="B107" s="35" t="s">
        <v>334</v>
      </c>
      <c r="C107" s="29" t="s">
        <v>16</v>
      </c>
      <c r="E107" s="23">
        <f t="shared" ca="1" si="31"/>
        <v>9.5</v>
      </c>
      <c r="F107" s="23">
        <f t="shared" ca="1" si="31"/>
        <v>9.5</v>
      </c>
      <c r="G107" s="23">
        <f t="shared" ca="1" si="31"/>
        <v>9.5</v>
      </c>
      <c r="H107" s="23">
        <f t="shared" ca="1" si="31"/>
        <v>9.5</v>
      </c>
      <c r="I107" s="23">
        <f t="shared" ca="1" si="31"/>
        <v>9.5</v>
      </c>
      <c r="J107" s="23">
        <f t="shared" ca="1" si="32"/>
        <v>10.5</v>
      </c>
      <c r="K107" s="23">
        <f t="shared" ca="1" si="32"/>
        <v>10.5</v>
      </c>
      <c r="L107" s="23">
        <f t="shared" ca="1" si="32"/>
        <v>10.5</v>
      </c>
      <c r="M107" s="23">
        <f t="shared" ca="1" si="32"/>
        <v>10.5</v>
      </c>
      <c r="N107" s="23">
        <f t="shared" ca="1" si="32"/>
        <v>10.5</v>
      </c>
      <c r="P107" s="20" t="str">
        <f t="shared" si="24"/>
        <v>Giru</v>
      </c>
      <c r="Q107" s="20" t="s">
        <v>335</v>
      </c>
      <c r="R107" s="20" t="str">
        <f t="shared" ca="1" si="27"/>
        <v>GIRU!$J$25:$T$25</v>
      </c>
      <c r="S107" s="20" t="str">
        <f t="shared" ca="1" si="28"/>
        <v>GIRU!$U$25:$AQ$25</v>
      </c>
      <c r="T107" s="20" t="str">
        <f t="shared" ca="1" si="29"/>
        <v>GIRU!$J$26:$T$26</v>
      </c>
      <c r="U107" s="20" t="str">
        <f t="shared" ca="1" si="30"/>
        <v>GIRU!$U$26:$AQ$26</v>
      </c>
      <c r="Z107" t="s">
        <v>336</v>
      </c>
      <c r="AA107" t="s">
        <v>335</v>
      </c>
      <c r="AB107" t="str">
        <f t="shared" si="20"/>
        <v/>
      </c>
    </row>
    <row r="108" spans="2:28" x14ac:dyDescent="0.25">
      <c r="B108" s="35" t="s">
        <v>337</v>
      </c>
      <c r="C108" s="29" t="s">
        <v>16</v>
      </c>
      <c r="E108" s="23">
        <f t="shared" ca="1" si="31"/>
        <v>24.4</v>
      </c>
      <c r="F108" s="23">
        <f t="shared" ca="1" si="31"/>
        <v>24.4</v>
      </c>
      <c r="G108" s="23">
        <f t="shared" ca="1" si="31"/>
        <v>24.4</v>
      </c>
      <c r="H108" s="23">
        <f t="shared" ca="1" si="31"/>
        <v>24.4</v>
      </c>
      <c r="I108" s="23">
        <f t="shared" ca="1" si="31"/>
        <v>24.4</v>
      </c>
      <c r="J108" s="23">
        <f t="shared" ca="1" si="32"/>
        <v>29.6</v>
      </c>
      <c r="K108" s="23">
        <f t="shared" ca="1" si="32"/>
        <v>29.6</v>
      </c>
      <c r="L108" s="23">
        <f t="shared" ca="1" si="32"/>
        <v>29.6</v>
      </c>
      <c r="M108" s="23">
        <f t="shared" ca="1" si="32"/>
        <v>29.6</v>
      </c>
      <c r="N108" s="23">
        <f t="shared" ca="1" si="32"/>
        <v>29.6</v>
      </c>
      <c r="P108" s="20" t="str">
        <f t="shared" si="24"/>
        <v>Givelda</v>
      </c>
      <c r="Q108" s="20" t="s">
        <v>338</v>
      </c>
      <c r="R108" s="20" t="str">
        <f t="shared" ca="1" si="27"/>
        <v>GIVE!$J$25:$T$25</v>
      </c>
      <c r="S108" s="20" t="str">
        <f t="shared" ca="1" si="28"/>
        <v>GIVE!$U$25:$AQ$25</v>
      </c>
      <c r="T108" s="20" t="str">
        <f t="shared" ca="1" si="29"/>
        <v>GIVE!$J$26:$T$26</v>
      </c>
      <c r="U108" s="20" t="str">
        <f t="shared" ca="1" si="30"/>
        <v>GIVE!$U$26:$AQ$26</v>
      </c>
      <c r="Z108" t="s">
        <v>339</v>
      </c>
      <c r="AA108" t="s">
        <v>338</v>
      </c>
      <c r="AB108" t="str">
        <f t="shared" si="20"/>
        <v/>
      </c>
    </row>
    <row r="109" spans="2:28" x14ac:dyDescent="0.25">
      <c r="B109" s="35" t="s">
        <v>340</v>
      </c>
      <c r="C109" s="29" t="s">
        <v>32</v>
      </c>
      <c r="E109" s="23">
        <f t="shared" ca="1" si="31"/>
        <v>184</v>
      </c>
      <c r="F109" s="23">
        <f t="shared" ca="1" si="31"/>
        <v>184</v>
      </c>
      <c r="G109" s="23">
        <f t="shared" ca="1" si="31"/>
        <v>184</v>
      </c>
      <c r="H109" s="23">
        <f t="shared" ca="1" si="31"/>
        <v>184</v>
      </c>
      <c r="I109" s="23">
        <f t="shared" ca="1" si="31"/>
        <v>184</v>
      </c>
      <c r="J109" s="23">
        <f t="shared" ca="1" si="32"/>
        <v>208.8</v>
      </c>
      <c r="K109" s="23">
        <f t="shared" ca="1" si="32"/>
        <v>208.8</v>
      </c>
      <c r="L109" s="23">
        <f t="shared" ca="1" si="32"/>
        <v>208.8</v>
      </c>
      <c r="M109" s="23">
        <f t="shared" ca="1" si="32"/>
        <v>208.8</v>
      </c>
      <c r="N109" s="23">
        <f t="shared" ca="1" si="32"/>
        <v>208.8</v>
      </c>
      <c r="P109" s="20" t="str">
        <f t="shared" si="24"/>
        <v>Gladstone North BSP</v>
      </c>
      <c r="Q109" s="20" t="s">
        <v>341</v>
      </c>
      <c r="R109" s="20" t="str">
        <f t="shared" ca="1" si="27"/>
        <v>GLNO!$I$23:$S$23</v>
      </c>
      <c r="S109" s="20" t="str">
        <f t="shared" ca="1" si="28"/>
        <v>GLNO!$T$23:$AQ$23</v>
      </c>
      <c r="T109" s="20" t="str">
        <f t="shared" ca="1" si="29"/>
        <v>GLNO!$I$24:$S$24</v>
      </c>
      <c r="U109" s="20" t="str">
        <f t="shared" ca="1" si="30"/>
        <v>GLNO!$T$24:$AQ$24</v>
      </c>
      <c r="Z109" t="s">
        <v>342</v>
      </c>
      <c r="AA109" t="s">
        <v>341</v>
      </c>
      <c r="AB109" t="str">
        <f t="shared" si="20"/>
        <v/>
      </c>
    </row>
    <row r="110" spans="2:28" x14ac:dyDescent="0.25">
      <c r="B110" s="35" t="s">
        <v>343</v>
      </c>
      <c r="C110" s="29" t="s">
        <v>16</v>
      </c>
      <c r="E110" s="23">
        <f t="shared" ca="1" si="31"/>
        <v>54.7</v>
      </c>
      <c r="F110" s="23">
        <f t="shared" ca="1" si="31"/>
        <v>54.7</v>
      </c>
      <c r="G110" s="23">
        <f t="shared" ca="1" si="31"/>
        <v>54.7</v>
      </c>
      <c r="H110" s="23">
        <f t="shared" ca="1" si="31"/>
        <v>54.7</v>
      </c>
      <c r="I110" s="23">
        <f t="shared" ca="1" si="31"/>
        <v>54.7</v>
      </c>
      <c r="J110" s="23">
        <f t="shared" ca="1" si="32"/>
        <v>59.8</v>
      </c>
      <c r="K110" s="23">
        <f t="shared" ca="1" si="32"/>
        <v>59.8</v>
      </c>
      <c r="L110" s="23">
        <f t="shared" ca="1" si="32"/>
        <v>59.8</v>
      </c>
      <c r="M110" s="23">
        <f t="shared" ca="1" si="32"/>
        <v>59.8</v>
      </c>
      <c r="N110" s="23">
        <f t="shared" ca="1" si="32"/>
        <v>59.8</v>
      </c>
      <c r="P110" s="20" t="str">
        <f t="shared" si="24"/>
        <v>Gladstone South</v>
      </c>
      <c r="Q110" s="20" t="s">
        <v>344</v>
      </c>
      <c r="R110" s="20" t="str">
        <f t="shared" ca="1" si="27"/>
        <v>GLSO!$J$25:$T$25</v>
      </c>
      <c r="S110" s="20" t="str">
        <f t="shared" ca="1" si="28"/>
        <v>GLSO!$U$25:$AQ$25</v>
      </c>
      <c r="T110" s="20" t="str">
        <f t="shared" ca="1" si="29"/>
        <v>GLSO!$J$26:$T$26</v>
      </c>
      <c r="U110" s="20" t="str">
        <f t="shared" ca="1" si="30"/>
        <v>GLSO!$U$26:$AQ$26</v>
      </c>
      <c r="Z110" t="s">
        <v>345</v>
      </c>
      <c r="AA110" t="s">
        <v>344</v>
      </c>
      <c r="AB110" t="str">
        <f t="shared" si="20"/>
        <v/>
      </c>
    </row>
    <row r="111" spans="2:28" x14ac:dyDescent="0.25">
      <c r="B111" s="35" t="s">
        <v>346</v>
      </c>
      <c r="C111" s="29" t="s">
        <v>32</v>
      </c>
      <c r="E111" s="23">
        <f t="shared" ca="1" si="31"/>
        <v>120</v>
      </c>
      <c r="F111" s="23">
        <f t="shared" ca="1" si="31"/>
        <v>120</v>
      </c>
      <c r="G111" s="23">
        <f t="shared" ca="1" si="31"/>
        <v>120</v>
      </c>
      <c r="H111" s="23">
        <f t="shared" ca="1" si="31"/>
        <v>120</v>
      </c>
      <c r="I111" s="23">
        <f t="shared" ca="1" si="31"/>
        <v>120</v>
      </c>
      <c r="J111" s="23">
        <f t="shared" ca="1" si="32"/>
        <v>120</v>
      </c>
      <c r="K111" s="23">
        <f t="shared" ca="1" si="32"/>
        <v>120</v>
      </c>
      <c r="L111" s="23">
        <f t="shared" ca="1" si="32"/>
        <v>120</v>
      </c>
      <c r="M111" s="23">
        <f t="shared" ca="1" si="32"/>
        <v>120</v>
      </c>
      <c r="N111" s="23">
        <f t="shared" ca="1" si="32"/>
        <v>120</v>
      </c>
      <c r="P111" s="20" t="str">
        <f t="shared" si="24"/>
        <v>Gladstone South BSP</v>
      </c>
      <c r="Q111" s="20" t="s">
        <v>347</v>
      </c>
      <c r="R111" s="20" t="str">
        <f t="shared" ca="1" si="27"/>
        <v>'T019'!$I$23:$S$23</v>
      </c>
      <c r="S111" s="20" t="str">
        <f t="shared" ca="1" si="28"/>
        <v>'T019'!$T$23:$AQ$23</v>
      </c>
      <c r="T111" s="20" t="str">
        <f t="shared" ca="1" si="29"/>
        <v>'T019'!$I$24:$S$24</v>
      </c>
      <c r="U111" s="20" t="str">
        <f t="shared" ca="1" si="30"/>
        <v>'T019'!$T$24:$AQ$24</v>
      </c>
      <c r="Z111" s="27"/>
      <c r="AA111" s="27"/>
      <c r="AB111" t="str">
        <f t="shared" si="20"/>
        <v>MISMATCH</v>
      </c>
    </row>
    <row r="112" spans="2:28" x14ac:dyDescent="0.25">
      <c r="B112" s="35" t="s">
        <v>348</v>
      </c>
      <c r="C112" s="29" t="s">
        <v>16</v>
      </c>
      <c r="E112" s="23">
        <f t="shared" ca="1" si="31"/>
        <v>15.6</v>
      </c>
      <c r="F112" s="23">
        <f t="shared" ca="1" si="31"/>
        <v>15.6</v>
      </c>
      <c r="G112" s="23">
        <f t="shared" ca="1" si="31"/>
        <v>15.6</v>
      </c>
      <c r="H112" s="23">
        <f t="shared" ca="1" si="31"/>
        <v>15.6</v>
      </c>
      <c r="I112" s="23">
        <f t="shared" ca="1" si="31"/>
        <v>15.6</v>
      </c>
      <c r="J112" s="23">
        <f t="shared" ca="1" si="32"/>
        <v>16.7</v>
      </c>
      <c r="K112" s="23">
        <f t="shared" ca="1" si="32"/>
        <v>16.7</v>
      </c>
      <c r="L112" s="23">
        <f t="shared" ca="1" si="32"/>
        <v>16.7</v>
      </c>
      <c r="M112" s="23">
        <f t="shared" ca="1" si="32"/>
        <v>16.7</v>
      </c>
      <c r="N112" s="23">
        <f t="shared" ca="1" si="32"/>
        <v>16.7</v>
      </c>
      <c r="P112" s="20" t="str">
        <f t="shared" si="24"/>
        <v>Glenden</v>
      </c>
      <c r="Q112" s="20" t="s">
        <v>349</v>
      </c>
      <c r="R112" s="20" t="str">
        <f t="shared" ca="1" si="27"/>
        <v>GLEN!$J$25:$T$25</v>
      </c>
      <c r="S112" s="20" t="str">
        <f t="shared" ca="1" si="28"/>
        <v>GLEN!$U$25:$AQ$25</v>
      </c>
      <c r="T112" s="20" t="str">
        <f t="shared" ca="1" si="29"/>
        <v>GLEN!$J$26:$T$26</v>
      </c>
      <c r="U112" s="20" t="str">
        <f t="shared" ca="1" si="30"/>
        <v>GLEN!$U$26:$AQ$26</v>
      </c>
      <c r="Z112" t="s">
        <v>350</v>
      </c>
      <c r="AA112" t="s">
        <v>349</v>
      </c>
      <c r="AB112" t="str">
        <f t="shared" si="20"/>
        <v/>
      </c>
    </row>
    <row r="113" spans="2:28" x14ac:dyDescent="0.25">
      <c r="B113" s="35" t="s">
        <v>351</v>
      </c>
      <c r="C113" s="29" t="s">
        <v>16</v>
      </c>
      <c r="E113" s="23">
        <f t="shared" ca="1" si="31"/>
        <v>0.7</v>
      </c>
      <c r="F113" s="23">
        <f t="shared" ca="1" si="31"/>
        <v>0.7</v>
      </c>
      <c r="G113" s="23">
        <f t="shared" ca="1" si="31"/>
        <v>0.7</v>
      </c>
      <c r="H113" s="23">
        <f t="shared" ca="1" si="31"/>
        <v>0.7</v>
      </c>
      <c r="I113" s="23">
        <f t="shared" ca="1" si="31"/>
        <v>0.7</v>
      </c>
      <c r="J113" s="23">
        <f t="shared" ca="1" si="32"/>
        <v>0.7</v>
      </c>
      <c r="K113" s="23">
        <f t="shared" ca="1" si="32"/>
        <v>0.7</v>
      </c>
      <c r="L113" s="23">
        <f t="shared" ca="1" si="32"/>
        <v>0.7</v>
      </c>
      <c r="M113" s="23">
        <f t="shared" ca="1" si="32"/>
        <v>0.7</v>
      </c>
      <c r="N113" s="23">
        <f t="shared" ca="1" si="32"/>
        <v>0.7</v>
      </c>
      <c r="P113" s="20" t="str">
        <f t="shared" si="24"/>
        <v>Glenelg</v>
      </c>
      <c r="Q113" s="20" t="s">
        <v>352</v>
      </c>
      <c r="R113" s="20" t="str">
        <f t="shared" ca="1" si="27"/>
        <v>GLEE!$J$25:$T$25</v>
      </c>
      <c r="S113" s="20" t="str">
        <f t="shared" ca="1" si="28"/>
        <v>GLEE!$U$25:$AQ$25</v>
      </c>
      <c r="T113" s="20" t="str">
        <f t="shared" ca="1" si="29"/>
        <v>GLEE!$J$26:$T$26</v>
      </c>
      <c r="U113" s="20" t="str">
        <f t="shared" ca="1" si="30"/>
        <v>GLEE!$U$26:$AQ$26</v>
      </c>
      <c r="Z113" t="s">
        <v>353</v>
      </c>
      <c r="AA113" t="s">
        <v>352</v>
      </c>
      <c r="AB113" t="str">
        <f t="shared" si="20"/>
        <v/>
      </c>
    </row>
    <row r="114" spans="2:28" x14ac:dyDescent="0.25">
      <c r="B114" s="35" t="s">
        <v>354</v>
      </c>
      <c r="C114" s="29" t="s">
        <v>16</v>
      </c>
      <c r="E114" s="23">
        <f t="shared" ca="1" si="31"/>
        <v>75.2</v>
      </c>
      <c r="F114" s="23">
        <f t="shared" ca="1" si="31"/>
        <v>75.2</v>
      </c>
      <c r="G114" s="23">
        <f t="shared" ca="1" si="31"/>
        <v>75.2</v>
      </c>
      <c r="H114" s="23">
        <f t="shared" ca="1" si="31"/>
        <v>75.2</v>
      </c>
      <c r="I114" s="23">
        <f t="shared" ca="1" si="31"/>
        <v>75.2</v>
      </c>
      <c r="J114" s="23">
        <f t="shared" ca="1" si="32"/>
        <v>83.8</v>
      </c>
      <c r="K114" s="23">
        <f t="shared" ca="1" si="32"/>
        <v>83.8</v>
      </c>
      <c r="L114" s="23">
        <f t="shared" ca="1" si="32"/>
        <v>83.8</v>
      </c>
      <c r="M114" s="23">
        <f t="shared" ca="1" si="32"/>
        <v>83.8</v>
      </c>
      <c r="N114" s="23">
        <f t="shared" ca="1" si="32"/>
        <v>83.8</v>
      </c>
      <c r="P114" s="20" t="str">
        <f t="shared" si="24"/>
        <v>Glenella 11kV</v>
      </c>
      <c r="Q114" s="20" t="s">
        <v>355</v>
      </c>
      <c r="R114" s="20" t="str">
        <f t="shared" ca="1" si="27"/>
        <v>GLEL!$J$25:$T$25</v>
      </c>
      <c r="S114" s="20" t="str">
        <f t="shared" ca="1" si="28"/>
        <v>GLEL!$U$25:$AQ$25</v>
      </c>
      <c r="T114" s="20" t="str">
        <f t="shared" ca="1" si="29"/>
        <v>GLEL!$J$26:$T$26</v>
      </c>
      <c r="U114" s="20" t="str">
        <f t="shared" ca="1" si="30"/>
        <v>GLEL!$U$26:$AQ$26</v>
      </c>
      <c r="Z114" t="s">
        <v>356</v>
      </c>
      <c r="AA114" t="s">
        <v>355</v>
      </c>
      <c r="AB114" t="str">
        <f t="shared" si="20"/>
        <v/>
      </c>
    </row>
    <row r="115" spans="2:28" x14ac:dyDescent="0.25">
      <c r="B115" s="35" t="s">
        <v>357</v>
      </c>
      <c r="C115" s="29" t="s">
        <v>16</v>
      </c>
      <c r="E115" s="23">
        <f t="shared" ca="1" si="31"/>
        <v>14.3</v>
      </c>
      <c r="F115" s="23">
        <f t="shared" ca="1" si="31"/>
        <v>14.3</v>
      </c>
      <c r="G115" s="23">
        <f t="shared" ca="1" si="31"/>
        <v>14.3</v>
      </c>
      <c r="H115" s="23">
        <f t="shared" ca="1" si="31"/>
        <v>14.3</v>
      </c>
      <c r="I115" s="23">
        <f t="shared" ca="1" si="31"/>
        <v>14.3</v>
      </c>
      <c r="J115" s="23">
        <f t="shared" ca="1" si="32"/>
        <v>15</v>
      </c>
      <c r="K115" s="23">
        <f t="shared" ca="1" si="32"/>
        <v>15</v>
      </c>
      <c r="L115" s="23">
        <f t="shared" ca="1" si="32"/>
        <v>15</v>
      </c>
      <c r="M115" s="23">
        <f t="shared" ca="1" si="32"/>
        <v>15</v>
      </c>
      <c r="N115" s="23">
        <f t="shared" ca="1" si="32"/>
        <v>15</v>
      </c>
      <c r="P115" s="20" t="str">
        <f t="shared" si="24"/>
        <v>Gooburrum</v>
      </c>
      <c r="Q115" s="20" t="s">
        <v>358</v>
      </c>
      <c r="R115" s="20" t="str">
        <f t="shared" ca="1" si="27"/>
        <v>GOOB!$J$25:$T$25</v>
      </c>
      <c r="S115" s="20" t="str">
        <f t="shared" ca="1" si="28"/>
        <v>GOOB!$U$25:$AQ$25</v>
      </c>
      <c r="T115" s="20" t="str">
        <f t="shared" ca="1" si="29"/>
        <v>GOOB!$J$26:$T$26</v>
      </c>
      <c r="U115" s="20" t="str">
        <f t="shared" ca="1" si="30"/>
        <v>GOOB!$U$26:$AQ$26</v>
      </c>
      <c r="Z115" t="s">
        <v>359</v>
      </c>
      <c r="AA115" t="s">
        <v>358</v>
      </c>
      <c r="AB115" t="str">
        <f t="shared" si="20"/>
        <v/>
      </c>
    </row>
    <row r="116" spans="2:28" x14ac:dyDescent="0.25">
      <c r="B116" s="35" t="s">
        <v>360</v>
      </c>
      <c r="C116" s="29" t="s">
        <v>16</v>
      </c>
      <c r="E116" s="23">
        <f t="shared" ca="1" si="31"/>
        <v>5</v>
      </c>
      <c r="F116" s="23">
        <f t="shared" ca="1" si="31"/>
        <v>5</v>
      </c>
      <c r="G116" s="23">
        <f t="shared" ca="1" si="31"/>
        <v>5</v>
      </c>
      <c r="H116" s="23">
        <f t="shared" ca="1" si="31"/>
        <v>5</v>
      </c>
      <c r="I116" s="23">
        <f t="shared" ca="1" si="31"/>
        <v>5</v>
      </c>
      <c r="J116" s="23">
        <f t="shared" ca="1" si="32"/>
        <v>5.8</v>
      </c>
      <c r="K116" s="23">
        <f t="shared" ca="1" si="32"/>
        <v>5.8</v>
      </c>
      <c r="L116" s="23">
        <f t="shared" ca="1" si="32"/>
        <v>5.8</v>
      </c>
      <c r="M116" s="23">
        <f t="shared" ca="1" si="32"/>
        <v>5.8</v>
      </c>
      <c r="N116" s="23">
        <f t="shared" ca="1" si="32"/>
        <v>5.8</v>
      </c>
      <c r="P116" s="20" t="str">
        <f t="shared" si="24"/>
        <v>Gootchie</v>
      </c>
      <c r="Q116" s="20" t="s">
        <v>361</v>
      </c>
      <c r="R116" s="20" t="str">
        <f t="shared" ca="1" si="27"/>
        <v>GOOT!$J$25:$T$25</v>
      </c>
      <c r="S116" s="20" t="str">
        <f t="shared" ca="1" si="28"/>
        <v>GOOT!$U$25:$AQ$25</v>
      </c>
      <c r="T116" s="20" t="str">
        <f t="shared" ca="1" si="29"/>
        <v>GOOT!$J$26:$T$26</v>
      </c>
      <c r="U116" s="20" t="str">
        <f t="shared" ca="1" si="30"/>
        <v>GOOT!$U$26:$AQ$26</v>
      </c>
      <c r="Z116" t="s">
        <v>362</v>
      </c>
      <c r="AA116" t="s">
        <v>361</v>
      </c>
      <c r="AB116" t="str">
        <f t="shared" si="20"/>
        <v/>
      </c>
    </row>
    <row r="117" spans="2:28" x14ac:dyDescent="0.25">
      <c r="B117" s="35" t="s">
        <v>363</v>
      </c>
      <c r="C117" s="29" t="s">
        <v>16</v>
      </c>
      <c r="E117" s="23" t="str">
        <f t="shared" ca="1" si="31"/>
        <v/>
      </c>
      <c r="F117" s="23">
        <f t="shared" ca="1" si="31"/>
        <v>22</v>
      </c>
      <c r="G117" s="23">
        <f t="shared" ca="1" si="31"/>
        <v>22</v>
      </c>
      <c r="H117" s="23">
        <f t="shared" ca="1" si="31"/>
        <v>22</v>
      </c>
      <c r="I117" s="23">
        <f t="shared" ca="1" si="31"/>
        <v>22</v>
      </c>
      <c r="J117" s="23" t="str">
        <f t="shared" ca="1" si="32"/>
        <v/>
      </c>
      <c r="K117" s="23">
        <f t="shared" ca="1" si="32"/>
        <v>22</v>
      </c>
      <c r="L117" s="23">
        <f t="shared" ca="1" si="32"/>
        <v>22</v>
      </c>
      <c r="M117" s="23">
        <f t="shared" ca="1" si="32"/>
        <v>22</v>
      </c>
      <c r="N117" s="23">
        <f t="shared" ca="1" si="32"/>
        <v>22</v>
      </c>
      <c r="P117" s="20" t="str">
        <f t="shared" si="24"/>
        <v>Gracemere</v>
      </c>
      <c r="Q117" s="20" t="s">
        <v>364</v>
      </c>
      <c r="R117" s="20" t="str">
        <f t="shared" ca="1" si="27"/>
        <v>Gracem!$I$22:$Q$22</v>
      </c>
      <c r="S117" s="20" t="str">
        <f t="shared" ca="1" si="28"/>
        <v>Gracem!$R$22:$AQ$22</v>
      </c>
      <c r="T117" s="20" t="str">
        <f t="shared" ca="1" si="29"/>
        <v>Gracem!$I$23:$Q$23</v>
      </c>
      <c r="U117" s="20" t="str">
        <f t="shared" ca="1" si="30"/>
        <v>Gracem!$R$23:$AQ$23</v>
      </c>
      <c r="Z117" t="s">
        <v>365</v>
      </c>
      <c r="AA117" t="s">
        <v>364</v>
      </c>
      <c r="AB117" t="str">
        <f t="shared" si="20"/>
        <v/>
      </c>
    </row>
    <row r="118" spans="2:28" x14ac:dyDescent="0.25">
      <c r="B118" s="35" t="s">
        <v>366</v>
      </c>
      <c r="C118" s="29" t="s">
        <v>16</v>
      </c>
      <c r="E118" s="23">
        <f t="shared" ref="E118:I133" ca="1" si="33">IF(AND($R118&lt;&gt;"", $T118&lt;&gt;"", $E$2&lt;&gt;"", $E$2&lt;&gt;"-"), IF(INDEX(INDIRECT($T118), MATCH(E$5, INDIRECT($R118), 0))&lt;&gt;"", IF(ISNUMBER(INDEX(INDIRECT($T118), MATCH(E$5, INDIRECT($R118), 0))), ROUND(INDEX(INDIRECT($T118), MATCH(E$5, INDIRECT($R118), 0)), 1), IF($E$2="Meets Security Standard", PROPER(INDEX(INDIRECT($T118), MATCH(E$5, INDIRECT($R118), 0))), INDEX(INDIRECT($T118), MATCH(E$5, INDIRECT($R118), 0)))), ""), "")</f>
        <v>3.8</v>
      </c>
      <c r="F118" s="23">
        <f t="shared" ca="1" si="33"/>
        <v>3.8</v>
      </c>
      <c r="G118" s="23">
        <f t="shared" ca="1" si="33"/>
        <v>3.8</v>
      </c>
      <c r="H118" s="23">
        <f t="shared" ca="1" si="33"/>
        <v>3.8</v>
      </c>
      <c r="I118" s="23">
        <f t="shared" ca="1" si="33"/>
        <v>3.8</v>
      </c>
      <c r="J118" s="23">
        <f t="shared" ref="J118:N133" ca="1" si="34">IF(AND($S118&lt;&gt;"", $U118&lt;&gt;"", $E$2&lt;&gt;"", $E$2&lt;&gt;"-"), IF(INDEX(INDIRECT($U118), MATCH(TEXT(J$5, "????"), INDIRECT($S118), 0))&lt;&gt;"", IF(INDEX(INDIRECT($U118), MATCH(TEXT(J$5, "????"), INDIRECT($S118), 0))&lt;&gt;"", IF(ISNUMBER(INDEX(INDIRECT($U118), MATCH(TEXT(J$5, "????"), INDIRECT($S118), 0))), ROUND(INDEX(INDIRECT($U118), MATCH(TEXT(J$5, "????"), INDIRECT($S118), 0)), 1), IF($E$2="Meets Security Standard", PROPER(INDEX(INDIRECT($U118), MATCH(TEXT(J$5, "????"), INDIRECT($S118), 0))), INDEX(INDIRECT($U118), MATCH(TEXT(J$5, "????"), INDIRECT($S118), 0)))), ""), ""), "")</f>
        <v>3.8</v>
      </c>
      <c r="K118" s="23">
        <f t="shared" ca="1" si="34"/>
        <v>3.8</v>
      </c>
      <c r="L118" s="23">
        <f t="shared" ca="1" si="34"/>
        <v>3.8</v>
      </c>
      <c r="M118" s="23">
        <f t="shared" ca="1" si="34"/>
        <v>3.8</v>
      </c>
      <c r="N118" s="23">
        <f t="shared" ca="1" si="34"/>
        <v>3.8</v>
      </c>
      <c r="P118" s="20" t="str">
        <f t="shared" si="24"/>
        <v>Granite Creek</v>
      </c>
      <c r="Q118" s="20" t="s">
        <v>367</v>
      </c>
      <c r="R118" s="20" t="str">
        <f t="shared" ca="1" si="27"/>
        <v>GRCR!$J$25:$T$25</v>
      </c>
      <c r="S118" s="20" t="str">
        <f t="shared" ca="1" si="28"/>
        <v>GRCR!$U$25:$AQ$25</v>
      </c>
      <c r="T118" s="20" t="str">
        <f t="shared" ca="1" si="29"/>
        <v>GRCR!$J$26:$T$26</v>
      </c>
      <c r="U118" s="20" t="str">
        <f t="shared" ca="1" si="30"/>
        <v>GRCR!$U$26:$AQ$26</v>
      </c>
      <c r="Z118" t="s">
        <v>368</v>
      </c>
      <c r="AA118" t="s">
        <v>367</v>
      </c>
      <c r="AB118" t="str">
        <f t="shared" si="20"/>
        <v/>
      </c>
    </row>
    <row r="119" spans="2:28" x14ac:dyDescent="0.25">
      <c r="B119" s="35" t="s">
        <v>369</v>
      </c>
      <c r="C119" s="29" t="s">
        <v>32</v>
      </c>
      <c r="E119" s="23">
        <f t="shared" ca="1" si="33"/>
        <v>32</v>
      </c>
      <c r="F119" s="23">
        <f t="shared" ca="1" si="33"/>
        <v>32</v>
      </c>
      <c r="G119" s="23">
        <f t="shared" ca="1" si="33"/>
        <v>32</v>
      </c>
      <c r="H119" s="23">
        <f t="shared" ca="1" si="33"/>
        <v>32</v>
      </c>
      <c r="I119" s="23">
        <f t="shared" ca="1" si="33"/>
        <v>32</v>
      </c>
      <c r="J119" s="23">
        <f t="shared" ca="1" si="34"/>
        <v>32</v>
      </c>
      <c r="K119" s="23">
        <f t="shared" ca="1" si="34"/>
        <v>32</v>
      </c>
      <c r="L119" s="23">
        <f t="shared" ca="1" si="34"/>
        <v>32</v>
      </c>
      <c r="M119" s="23">
        <f t="shared" ca="1" si="34"/>
        <v>32</v>
      </c>
      <c r="N119" s="23">
        <f t="shared" ca="1" si="34"/>
        <v>32</v>
      </c>
      <c r="P119" s="20" t="str">
        <f t="shared" si="24"/>
        <v>Granite Creek BSP</v>
      </c>
      <c r="Q119" s="20" t="s">
        <v>370</v>
      </c>
      <c r="R119" s="20" t="str">
        <f t="shared" ca="1" si="27"/>
        <v>'T166'!$I$23:$S$23</v>
      </c>
      <c r="S119" s="20" t="str">
        <f t="shared" ca="1" si="28"/>
        <v>'T166'!$T$23:$AQ$23</v>
      </c>
      <c r="T119" s="20" t="str">
        <f t="shared" ca="1" si="29"/>
        <v>'T166'!$I$24:$S$24</v>
      </c>
      <c r="U119" s="20" t="str">
        <f t="shared" ca="1" si="30"/>
        <v>'T166'!$T$24:$AQ$24</v>
      </c>
      <c r="Z119" t="s">
        <v>371</v>
      </c>
      <c r="AA119" t="s">
        <v>370</v>
      </c>
      <c r="AB119" t="str">
        <f t="shared" si="20"/>
        <v/>
      </c>
    </row>
    <row r="120" spans="2:28" x14ac:dyDescent="0.25">
      <c r="B120" s="35" t="s">
        <v>372</v>
      </c>
      <c r="C120" s="29" t="s">
        <v>16</v>
      </c>
      <c r="E120" s="23">
        <f t="shared" ca="1" si="33"/>
        <v>0.7</v>
      </c>
      <c r="F120" s="23">
        <f t="shared" ca="1" si="33"/>
        <v>0.7</v>
      </c>
      <c r="G120" s="23">
        <f t="shared" ca="1" si="33"/>
        <v>0.7</v>
      </c>
      <c r="H120" s="23">
        <f t="shared" ca="1" si="33"/>
        <v>0.7</v>
      </c>
      <c r="I120" s="23">
        <f t="shared" ca="1" si="33"/>
        <v>0.7</v>
      </c>
      <c r="J120" s="23">
        <f t="shared" ca="1" si="34"/>
        <v>0.7</v>
      </c>
      <c r="K120" s="23">
        <f t="shared" ca="1" si="34"/>
        <v>0.7</v>
      </c>
      <c r="L120" s="23">
        <f t="shared" ca="1" si="34"/>
        <v>0.7</v>
      </c>
      <c r="M120" s="23">
        <f t="shared" ca="1" si="34"/>
        <v>0.7</v>
      </c>
      <c r="N120" s="23">
        <f t="shared" ca="1" si="34"/>
        <v>0.7</v>
      </c>
      <c r="P120" s="20" t="str">
        <f t="shared" si="24"/>
        <v>Greenvale</v>
      </c>
      <c r="Q120" s="20" t="s">
        <v>373</v>
      </c>
      <c r="R120" s="20" t="str">
        <f t="shared" ca="1" si="27"/>
        <v>GREN!$J$25:$T$25</v>
      </c>
      <c r="S120" s="20" t="str">
        <f t="shared" ca="1" si="28"/>
        <v>GREN!$U$25:$AQ$25</v>
      </c>
      <c r="T120" s="20" t="str">
        <f t="shared" ca="1" si="29"/>
        <v>GREN!$J$26:$T$26</v>
      </c>
      <c r="U120" s="20" t="str">
        <f t="shared" ca="1" si="30"/>
        <v>GREN!$U$26:$AQ$26</v>
      </c>
      <c r="Z120" t="s">
        <v>374</v>
      </c>
      <c r="AA120" t="s">
        <v>373</v>
      </c>
      <c r="AB120" t="str">
        <f t="shared" ref="AB120:AB142" si="35">IF(Z120=P120, "", "MISMATCH")</f>
        <v/>
      </c>
    </row>
    <row r="121" spans="2:28" x14ac:dyDescent="0.25">
      <c r="B121" s="35" t="s">
        <v>375</v>
      </c>
      <c r="C121" s="29" t="s">
        <v>16</v>
      </c>
      <c r="E121" s="23">
        <f t="shared" ca="1" si="33"/>
        <v>1.7</v>
      </c>
      <c r="F121" s="23">
        <f t="shared" ca="1" si="33"/>
        <v>1.7</v>
      </c>
      <c r="G121" s="23">
        <f t="shared" ca="1" si="33"/>
        <v>1.7</v>
      </c>
      <c r="H121" s="23">
        <f t="shared" ca="1" si="33"/>
        <v>1.7</v>
      </c>
      <c r="I121" s="23">
        <f t="shared" ca="1" si="33"/>
        <v>1.7</v>
      </c>
      <c r="J121" s="23">
        <f t="shared" ca="1" si="34"/>
        <v>1.8</v>
      </c>
      <c r="K121" s="23">
        <f t="shared" ca="1" si="34"/>
        <v>1.8</v>
      </c>
      <c r="L121" s="23">
        <f t="shared" ca="1" si="34"/>
        <v>1.8</v>
      </c>
      <c r="M121" s="23">
        <f t="shared" ca="1" si="34"/>
        <v>1.8</v>
      </c>
      <c r="N121" s="23">
        <f t="shared" ca="1" si="34"/>
        <v>1.8</v>
      </c>
      <c r="P121" s="20" t="str">
        <f t="shared" si="24"/>
        <v>Gumlu</v>
      </c>
      <c r="Q121" s="20" t="s">
        <v>376</v>
      </c>
      <c r="R121" s="20" t="str">
        <f t="shared" ca="1" si="27"/>
        <v>GUML!$J$25:$T$25</v>
      </c>
      <c r="S121" s="20" t="str">
        <f t="shared" ca="1" si="28"/>
        <v>GUML!$U$25:$AQ$25</v>
      </c>
      <c r="T121" s="20" t="str">
        <f t="shared" ca="1" si="29"/>
        <v>GUML!$J$26:$T$26</v>
      </c>
      <c r="U121" s="20" t="str">
        <f t="shared" ca="1" si="30"/>
        <v>GUML!$U$26:$AQ$26</v>
      </c>
      <c r="Z121" t="s">
        <v>377</v>
      </c>
      <c r="AA121" t="s">
        <v>376</v>
      </c>
      <c r="AB121" t="str">
        <f t="shared" si="35"/>
        <v/>
      </c>
    </row>
    <row r="122" spans="2:28" x14ac:dyDescent="0.25">
      <c r="B122" s="35" t="s">
        <v>378</v>
      </c>
      <c r="C122" s="29" t="s">
        <v>16</v>
      </c>
      <c r="E122" s="23">
        <f t="shared" ca="1" si="33"/>
        <v>0.6</v>
      </c>
      <c r="F122" s="23">
        <f t="shared" ca="1" si="33"/>
        <v>0.6</v>
      </c>
      <c r="G122" s="23">
        <f t="shared" ca="1" si="33"/>
        <v>0.6</v>
      </c>
      <c r="H122" s="23">
        <f t="shared" ca="1" si="33"/>
        <v>0.6</v>
      </c>
      <c r="I122" s="23">
        <f t="shared" ca="1" si="33"/>
        <v>0.6</v>
      </c>
      <c r="J122" s="23">
        <f t="shared" ca="1" si="34"/>
        <v>0.6</v>
      </c>
      <c r="K122" s="23">
        <f t="shared" ca="1" si="34"/>
        <v>0.6</v>
      </c>
      <c r="L122" s="23">
        <f t="shared" ca="1" si="34"/>
        <v>0.6</v>
      </c>
      <c r="M122" s="23">
        <f t="shared" ca="1" si="34"/>
        <v>0.6</v>
      </c>
      <c r="N122" s="23">
        <f t="shared" ca="1" si="34"/>
        <v>0.6</v>
      </c>
      <c r="P122" s="20" t="str">
        <f t="shared" si="24"/>
        <v>Guthalungra</v>
      </c>
      <c r="Q122" s="24" t="s">
        <v>379</v>
      </c>
      <c r="R122" s="20" t="str">
        <f t="shared" ca="1" si="27"/>
        <v>GUTH!$J$25:$T$25</v>
      </c>
      <c r="S122" s="20" t="str">
        <f t="shared" ca="1" si="28"/>
        <v>GUTH!$U$25:$AQ$25</v>
      </c>
      <c r="T122" s="20" t="str">
        <f t="shared" ca="1" si="29"/>
        <v>GUTH!$J$26:$T$26</v>
      </c>
      <c r="U122" s="20" t="str">
        <f t="shared" ca="1" si="30"/>
        <v>GUTH!$U$26:$AQ$26</v>
      </c>
      <c r="Z122" t="s">
        <v>380</v>
      </c>
      <c r="AA122" t="s">
        <v>379</v>
      </c>
      <c r="AB122" t="str">
        <f t="shared" si="35"/>
        <v/>
      </c>
    </row>
    <row r="123" spans="2:28" x14ac:dyDescent="0.25">
      <c r="B123" s="35" t="s">
        <v>381</v>
      </c>
      <c r="C123" s="29" t="s">
        <v>16</v>
      </c>
      <c r="E123" s="23">
        <f t="shared" ca="1" si="33"/>
        <v>150</v>
      </c>
      <c r="F123" s="23">
        <f t="shared" ca="1" si="33"/>
        <v>150</v>
      </c>
      <c r="G123" s="23">
        <f t="shared" ca="1" si="33"/>
        <v>150</v>
      </c>
      <c r="H123" s="23">
        <f t="shared" ca="1" si="33"/>
        <v>150</v>
      </c>
      <c r="I123" s="23">
        <f t="shared" ca="1" si="33"/>
        <v>150</v>
      </c>
      <c r="J123" s="23">
        <f t="shared" ca="1" si="34"/>
        <v>150</v>
      </c>
      <c r="K123" s="23">
        <f t="shared" ca="1" si="34"/>
        <v>150</v>
      </c>
      <c r="L123" s="23">
        <f t="shared" ca="1" si="34"/>
        <v>150</v>
      </c>
      <c r="M123" s="23">
        <f t="shared" ca="1" si="34"/>
        <v>150</v>
      </c>
      <c r="N123" s="23">
        <f t="shared" ca="1" si="34"/>
        <v>150</v>
      </c>
      <c r="P123" s="20" t="str">
        <f t="shared" si="24"/>
        <v>Hartley Street</v>
      </c>
      <c r="Q123" s="20" t="s">
        <v>382</v>
      </c>
      <c r="R123" s="20" t="str">
        <f t="shared" ca="1" si="27"/>
        <v>'T051'!$J$25:$T$25</v>
      </c>
      <c r="S123" s="20" t="str">
        <f t="shared" ca="1" si="28"/>
        <v>'T051'!$U$25:$AQ$25</v>
      </c>
      <c r="T123" s="20" t="str">
        <f t="shared" ca="1" si="29"/>
        <v>'T051'!$J$26:$T$26</v>
      </c>
      <c r="U123" s="20" t="str">
        <f t="shared" ca="1" si="30"/>
        <v>'T051'!$U$26:$AQ$26</v>
      </c>
      <c r="Z123" s="27"/>
      <c r="AA123" s="27"/>
      <c r="AB123" t="str">
        <f t="shared" si="35"/>
        <v>MISMATCH</v>
      </c>
    </row>
    <row r="124" spans="2:28" x14ac:dyDescent="0.25">
      <c r="B124" s="35" t="s">
        <v>383</v>
      </c>
      <c r="C124" s="29" t="s">
        <v>16</v>
      </c>
      <c r="E124" s="23">
        <f t="shared" ca="1" si="33"/>
        <v>6.2</v>
      </c>
      <c r="F124" s="23">
        <f t="shared" ca="1" si="33"/>
        <v>6.2</v>
      </c>
      <c r="G124" s="23">
        <f t="shared" ca="1" si="33"/>
        <v>6.2</v>
      </c>
      <c r="H124" s="23">
        <f t="shared" ca="1" si="33"/>
        <v>6.2</v>
      </c>
      <c r="I124" s="23">
        <f t="shared" ca="1" si="33"/>
        <v>6.2</v>
      </c>
      <c r="J124" s="23">
        <f t="shared" ca="1" si="34"/>
        <v>6.7</v>
      </c>
      <c r="K124" s="23">
        <f t="shared" ca="1" si="34"/>
        <v>6.7</v>
      </c>
      <c r="L124" s="23">
        <f t="shared" ca="1" si="34"/>
        <v>6.7</v>
      </c>
      <c r="M124" s="23">
        <f t="shared" ca="1" si="34"/>
        <v>6.7</v>
      </c>
      <c r="N124" s="23">
        <f t="shared" ca="1" si="34"/>
        <v>6.7</v>
      </c>
      <c r="P124" s="20" t="str">
        <f t="shared" si="24"/>
        <v>Haughton</v>
      </c>
      <c r="Q124" s="20" t="s">
        <v>384</v>
      </c>
      <c r="R124" s="20" t="str">
        <f t="shared" ca="1" si="27"/>
        <v>HAPU!$J$25:$T$25</v>
      </c>
      <c r="S124" s="20" t="str">
        <f t="shared" ca="1" si="28"/>
        <v>HAPU!$U$25:$AQ$25</v>
      </c>
      <c r="T124" s="20" t="str">
        <f t="shared" ca="1" si="29"/>
        <v>HAPU!$J$26:$T$26</v>
      </c>
      <c r="U124" s="20" t="str">
        <f t="shared" ca="1" si="30"/>
        <v>HAPU!$U$26:$AQ$26</v>
      </c>
      <c r="Z124" t="s">
        <v>385</v>
      </c>
      <c r="AA124" t="s">
        <v>384</v>
      </c>
      <c r="AB124" t="str">
        <f t="shared" si="35"/>
        <v/>
      </c>
    </row>
    <row r="125" spans="2:28" x14ac:dyDescent="0.25">
      <c r="B125" s="35" t="s">
        <v>386</v>
      </c>
      <c r="C125" s="29" t="s">
        <v>16</v>
      </c>
      <c r="E125" s="23">
        <f t="shared" ca="1" si="33"/>
        <v>5.7</v>
      </c>
      <c r="F125" s="23">
        <f t="shared" ca="1" si="33"/>
        <v>5.7</v>
      </c>
      <c r="G125" s="23">
        <f t="shared" ca="1" si="33"/>
        <v>5.7</v>
      </c>
      <c r="H125" s="23">
        <f t="shared" ca="1" si="33"/>
        <v>5.7</v>
      </c>
      <c r="I125" s="23">
        <f t="shared" ca="1" si="33"/>
        <v>5.7</v>
      </c>
      <c r="J125" s="23">
        <f t="shared" ca="1" si="34"/>
        <v>6.3</v>
      </c>
      <c r="K125" s="23">
        <f t="shared" ca="1" si="34"/>
        <v>6.3</v>
      </c>
      <c r="L125" s="23">
        <f t="shared" ca="1" si="34"/>
        <v>6.3</v>
      </c>
      <c r="M125" s="23">
        <f t="shared" ca="1" si="34"/>
        <v>6.3</v>
      </c>
      <c r="N125" s="23">
        <f t="shared" ca="1" si="34"/>
        <v>6.3</v>
      </c>
      <c r="P125" s="20" t="str">
        <f t="shared" si="24"/>
        <v>Helenvale</v>
      </c>
      <c r="Q125" s="20" t="s">
        <v>387</v>
      </c>
      <c r="R125" s="20" t="str">
        <f t="shared" ca="1" si="27"/>
        <v>HELE!$J$25:$T$25</v>
      </c>
      <c r="S125" s="20" t="str">
        <f t="shared" ca="1" si="28"/>
        <v>HELE!$U$25:$AQ$25</v>
      </c>
      <c r="T125" s="20" t="str">
        <f t="shared" ca="1" si="29"/>
        <v>HELE!$J$26:$T$26</v>
      </c>
      <c r="U125" s="20" t="str">
        <f t="shared" ca="1" si="30"/>
        <v>HELE!$U$26:$AQ$26</v>
      </c>
      <c r="Z125" t="s">
        <v>388</v>
      </c>
      <c r="AA125" t="s">
        <v>387</v>
      </c>
      <c r="AB125" t="str">
        <f t="shared" si="35"/>
        <v/>
      </c>
    </row>
    <row r="126" spans="2:28" x14ac:dyDescent="0.25">
      <c r="B126" s="35" t="s">
        <v>389</v>
      </c>
      <c r="C126" s="29" t="s">
        <v>16</v>
      </c>
      <c r="E126" s="23">
        <f t="shared" ca="1" si="33"/>
        <v>56.6</v>
      </c>
      <c r="F126" s="23">
        <f t="shared" ca="1" si="33"/>
        <v>56.6</v>
      </c>
      <c r="G126" s="23">
        <f t="shared" ca="1" si="33"/>
        <v>56.6</v>
      </c>
      <c r="H126" s="23">
        <f t="shared" ca="1" si="33"/>
        <v>56.6</v>
      </c>
      <c r="I126" s="23">
        <f t="shared" ca="1" si="33"/>
        <v>56.6</v>
      </c>
      <c r="J126" s="23">
        <f t="shared" ca="1" si="34"/>
        <v>58.6</v>
      </c>
      <c r="K126" s="23">
        <f t="shared" ca="1" si="34"/>
        <v>58.6</v>
      </c>
      <c r="L126" s="23">
        <f t="shared" ca="1" si="34"/>
        <v>58.6</v>
      </c>
      <c r="M126" s="23">
        <f t="shared" ca="1" si="34"/>
        <v>58.6</v>
      </c>
      <c r="N126" s="23">
        <f t="shared" ca="1" si="34"/>
        <v>58.6</v>
      </c>
      <c r="P126" s="20" t="str">
        <f t="shared" si="24"/>
        <v>Hermit Park</v>
      </c>
      <c r="Q126" s="20" t="s">
        <v>390</v>
      </c>
      <c r="R126" s="20" t="str">
        <f t="shared" ca="1" si="27"/>
        <v>HEPA!$J$25:$T$25</v>
      </c>
      <c r="S126" s="20" t="str">
        <f t="shared" ca="1" si="28"/>
        <v>HEPA!$U$25:$AQ$25</v>
      </c>
      <c r="T126" s="20" t="str">
        <f t="shared" ca="1" si="29"/>
        <v>HEPA!$J$26:$T$26</v>
      </c>
      <c r="U126" s="20" t="str">
        <f t="shared" ca="1" si="30"/>
        <v>HEPA!$U$26:$AQ$26</v>
      </c>
      <c r="Z126" t="s">
        <v>391</v>
      </c>
      <c r="AA126" t="s">
        <v>390</v>
      </c>
      <c r="AB126" t="str">
        <f t="shared" si="35"/>
        <v/>
      </c>
    </row>
    <row r="127" spans="2:28" x14ac:dyDescent="0.25">
      <c r="B127" s="35" t="s">
        <v>392</v>
      </c>
      <c r="C127" s="29" t="s">
        <v>16</v>
      </c>
      <c r="E127" s="23">
        <f t="shared" ca="1" si="33"/>
        <v>5</v>
      </c>
      <c r="F127" s="23">
        <f t="shared" ca="1" si="33"/>
        <v>5</v>
      </c>
      <c r="G127" s="23">
        <f t="shared" ca="1" si="33"/>
        <v>5</v>
      </c>
      <c r="H127" s="23">
        <f t="shared" ca="1" si="33"/>
        <v>5</v>
      </c>
      <c r="I127" s="23">
        <f t="shared" ca="1" si="33"/>
        <v>5</v>
      </c>
      <c r="J127" s="23">
        <f t="shared" ca="1" si="34"/>
        <v>5</v>
      </c>
      <c r="K127" s="23">
        <f t="shared" ca="1" si="34"/>
        <v>5</v>
      </c>
      <c r="L127" s="23">
        <f t="shared" ca="1" si="34"/>
        <v>5</v>
      </c>
      <c r="M127" s="23">
        <f t="shared" ca="1" si="34"/>
        <v>5</v>
      </c>
      <c r="N127" s="23">
        <f t="shared" ca="1" si="34"/>
        <v>5</v>
      </c>
      <c r="P127" s="20" t="str">
        <f t="shared" si="24"/>
        <v>Highfields</v>
      </c>
      <c r="Q127" s="20" t="s">
        <v>393</v>
      </c>
      <c r="R127" s="20" t="str">
        <f t="shared" ca="1" si="27"/>
        <v>HIGH!$J$25:$T$25</v>
      </c>
      <c r="S127" s="20" t="str">
        <f t="shared" ca="1" si="28"/>
        <v>HIGH!$U$25:$AQ$25</v>
      </c>
      <c r="T127" s="20" t="str">
        <f t="shared" ca="1" si="29"/>
        <v>HIGH!$J$26:$T$26</v>
      </c>
      <c r="U127" s="20" t="str">
        <f t="shared" ca="1" si="30"/>
        <v>HIGH!$U$26:$AQ$26</v>
      </c>
      <c r="Z127" t="s">
        <v>394</v>
      </c>
      <c r="AA127" t="s">
        <v>393</v>
      </c>
      <c r="AB127" t="str">
        <f t="shared" si="35"/>
        <v/>
      </c>
    </row>
    <row r="128" spans="2:28" x14ac:dyDescent="0.25">
      <c r="B128" s="35" t="s">
        <v>395</v>
      </c>
      <c r="C128" s="29" t="s">
        <v>16</v>
      </c>
      <c r="E128" s="23">
        <f t="shared" ca="1" si="33"/>
        <v>0.1</v>
      </c>
      <c r="F128" s="23">
        <f t="shared" ca="1" si="33"/>
        <v>0.1</v>
      </c>
      <c r="G128" s="23">
        <f t="shared" ca="1" si="33"/>
        <v>0.1</v>
      </c>
      <c r="H128" s="23">
        <f t="shared" ca="1" si="33"/>
        <v>0.1</v>
      </c>
      <c r="I128" s="23">
        <f t="shared" ca="1" si="33"/>
        <v>0.1</v>
      </c>
      <c r="J128" s="23">
        <f t="shared" ca="1" si="34"/>
        <v>0.1</v>
      </c>
      <c r="K128" s="23">
        <f t="shared" ca="1" si="34"/>
        <v>0.1</v>
      </c>
      <c r="L128" s="23">
        <f t="shared" ca="1" si="34"/>
        <v>0.1</v>
      </c>
      <c r="M128" s="23">
        <f t="shared" ca="1" si="34"/>
        <v>0.1</v>
      </c>
      <c r="N128" s="23">
        <f t="shared" ca="1" si="34"/>
        <v>0.1</v>
      </c>
      <c r="P128" s="20" t="str">
        <f t="shared" si="24"/>
        <v>Hillsborough</v>
      </c>
      <c r="Q128" s="20" t="s">
        <v>396</v>
      </c>
      <c r="R128" s="20" t="str">
        <f t="shared" ca="1" si="27"/>
        <v>HILL!$J$25:$T$25</v>
      </c>
      <c r="S128" s="20" t="str">
        <f t="shared" ca="1" si="28"/>
        <v>HILL!$U$25:$AQ$25</v>
      </c>
      <c r="T128" s="20" t="str">
        <f t="shared" ca="1" si="29"/>
        <v>HILL!$J$26:$T$26</v>
      </c>
      <c r="U128" s="20" t="str">
        <f t="shared" ca="1" si="30"/>
        <v>HILL!$U$26:$AQ$26</v>
      </c>
      <c r="Z128" t="s">
        <v>397</v>
      </c>
      <c r="AA128" t="s">
        <v>396</v>
      </c>
      <c r="AB128" t="str">
        <f t="shared" si="35"/>
        <v/>
      </c>
    </row>
    <row r="129" spans="2:28" x14ac:dyDescent="0.25">
      <c r="B129" s="35" t="s">
        <v>398</v>
      </c>
      <c r="C129" s="29" t="s">
        <v>16</v>
      </c>
      <c r="E129" s="23">
        <f t="shared" ca="1" si="33"/>
        <v>59.3</v>
      </c>
      <c r="F129" s="23">
        <f t="shared" ca="1" si="33"/>
        <v>59.3</v>
      </c>
      <c r="G129" s="23">
        <f t="shared" ca="1" si="33"/>
        <v>59.3</v>
      </c>
      <c r="H129" s="23">
        <f t="shared" ca="1" si="33"/>
        <v>59.3</v>
      </c>
      <c r="I129" s="23">
        <f t="shared" ca="1" si="33"/>
        <v>59.3</v>
      </c>
      <c r="J129" s="23">
        <f t="shared" ca="1" si="34"/>
        <v>65.099999999999994</v>
      </c>
      <c r="K129" s="23">
        <f t="shared" ca="1" si="34"/>
        <v>65.099999999999994</v>
      </c>
      <c r="L129" s="23">
        <f t="shared" ca="1" si="34"/>
        <v>65.099999999999994</v>
      </c>
      <c r="M129" s="23">
        <f t="shared" ca="1" si="34"/>
        <v>65.099999999999994</v>
      </c>
      <c r="N129" s="23">
        <f t="shared" ca="1" si="34"/>
        <v>65.099999999999994</v>
      </c>
      <c r="P129" s="20" t="str">
        <f t="shared" si="24"/>
        <v>Home Hill</v>
      </c>
      <c r="Q129" s="20" t="s">
        <v>399</v>
      </c>
      <c r="R129" s="20" t="str">
        <f t="shared" ca="1" si="27"/>
        <v>HOHI!$J$25:$T$25</v>
      </c>
      <c r="S129" s="20" t="str">
        <f t="shared" ca="1" si="28"/>
        <v>HOHI!$U$25:$AQ$25</v>
      </c>
      <c r="T129" s="20" t="str">
        <f t="shared" ca="1" si="29"/>
        <v>HOHI!$J$26:$T$26</v>
      </c>
      <c r="U129" s="20" t="str">
        <f t="shared" ca="1" si="30"/>
        <v>HOHI!$U$26:$AQ$26</v>
      </c>
      <c r="Z129" t="s">
        <v>400</v>
      </c>
      <c r="AA129" t="s">
        <v>399</v>
      </c>
      <c r="AB129" t="str">
        <f t="shared" si="35"/>
        <v/>
      </c>
    </row>
    <row r="130" spans="2:28" x14ac:dyDescent="0.25">
      <c r="B130" s="35" t="s">
        <v>401</v>
      </c>
      <c r="C130" s="29" t="s">
        <v>16</v>
      </c>
      <c r="E130" s="23">
        <f t="shared" ca="1" si="33"/>
        <v>24</v>
      </c>
      <c r="F130" s="23">
        <f t="shared" ca="1" si="33"/>
        <v>24</v>
      </c>
      <c r="G130" s="23">
        <f t="shared" ca="1" si="33"/>
        <v>24</v>
      </c>
      <c r="H130" s="23">
        <f t="shared" ca="1" si="33"/>
        <v>24</v>
      </c>
      <c r="I130" s="23">
        <f t="shared" ca="1" si="33"/>
        <v>24</v>
      </c>
      <c r="J130" s="23">
        <f t="shared" ca="1" si="34"/>
        <v>24</v>
      </c>
      <c r="K130" s="23">
        <f t="shared" ca="1" si="34"/>
        <v>24</v>
      </c>
      <c r="L130" s="23">
        <f t="shared" ca="1" si="34"/>
        <v>24</v>
      </c>
      <c r="M130" s="23">
        <f t="shared" ca="1" si="34"/>
        <v>24</v>
      </c>
      <c r="N130" s="23">
        <f t="shared" ca="1" si="34"/>
        <v>24</v>
      </c>
      <c r="P130" s="20" t="str">
        <f t="shared" si="24"/>
        <v>Howard</v>
      </c>
      <c r="Q130" s="20" t="s">
        <v>402</v>
      </c>
      <c r="R130" s="20" t="str">
        <f t="shared" ca="1" si="27"/>
        <v>HOWA!$J$25:$T$25</v>
      </c>
      <c r="S130" s="20" t="str">
        <f t="shared" ca="1" si="28"/>
        <v>HOWA!$U$25:$AQ$25</v>
      </c>
      <c r="T130" s="20" t="str">
        <f t="shared" ca="1" si="29"/>
        <v>HOWA!$J$26:$T$26</v>
      </c>
      <c r="U130" s="20" t="str">
        <f t="shared" ca="1" si="30"/>
        <v>HOWA!$U$26:$AQ$26</v>
      </c>
      <c r="Z130" t="s">
        <v>403</v>
      </c>
      <c r="AA130" t="s">
        <v>402</v>
      </c>
      <c r="AB130" t="str">
        <f t="shared" si="35"/>
        <v/>
      </c>
    </row>
    <row r="131" spans="2:28" x14ac:dyDescent="0.25">
      <c r="B131" s="35" t="s">
        <v>404</v>
      </c>
      <c r="C131" s="29" t="s">
        <v>16</v>
      </c>
      <c r="E131" s="23">
        <f t="shared" ca="1" si="33"/>
        <v>20</v>
      </c>
      <c r="F131" s="23">
        <f t="shared" ca="1" si="33"/>
        <v>20</v>
      </c>
      <c r="G131" s="23">
        <f t="shared" ca="1" si="33"/>
        <v>20</v>
      </c>
      <c r="H131" s="23">
        <f t="shared" ca="1" si="33"/>
        <v>20</v>
      </c>
      <c r="I131" s="23">
        <f t="shared" ca="1" si="33"/>
        <v>20</v>
      </c>
      <c r="J131" s="23">
        <f t="shared" ca="1" si="34"/>
        <v>22.9</v>
      </c>
      <c r="K131" s="23">
        <f t="shared" ca="1" si="34"/>
        <v>22.9</v>
      </c>
      <c r="L131" s="23">
        <f t="shared" ca="1" si="34"/>
        <v>22.9</v>
      </c>
      <c r="M131" s="23">
        <f t="shared" ca="1" si="34"/>
        <v>22.9</v>
      </c>
      <c r="N131" s="23">
        <f t="shared" ca="1" si="34"/>
        <v>22.9</v>
      </c>
      <c r="P131" s="20" t="str">
        <f t="shared" si="24"/>
        <v>Hughenden</v>
      </c>
      <c r="Q131" s="20" t="s">
        <v>405</v>
      </c>
      <c r="R131" s="20" t="str">
        <f t="shared" ca="1" si="27"/>
        <v>HUGH!$J$25:$T$25</v>
      </c>
      <c r="S131" s="20" t="str">
        <f t="shared" ca="1" si="28"/>
        <v>HUGH!$U$25:$AQ$25</v>
      </c>
      <c r="T131" s="20" t="str">
        <f t="shared" ca="1" si="29"/>
        <v>HUGH!$J$26:$T$26</v>
      </c>
      <c r="U131" s="20" t="str">
        <f t="shared" ca="1" si="30"/>
        <v>HUGH!$U$26:$AQ$26</v>
      </c>
      <c r="Z131" t="s">
        <v>406</v>
      </c>
      <c r="AA131" t="s">
        <v>405</v>
      </c>
      <c r="AB131" t="str">
        <f t="shared" si="35"/>
        <v/>
      </c>
    </row>
    <row r="132" spans="2:28" x14ac:dyDescent="0.25">
      <c r="B132" s="35" t="s">
        <v>407</v>
      </c>
      <c r="C132" s="29" t="s">
        <v>16</v>
      </c>
      <c r="E132" s="23">
        <f t="shared" ca="1" si="33"/>
        <v>1.2</v>
      </c>
      <c r="F132" s="23">
        <f t="shared" ca="1" si="33"/>
        <v>1.2</v>
      </c>
      <c r="G132" s="23">
        <f t="shared" ca="1" si="33"/>
        <v>1.2</v>
      </c>
      <c r="H132" s="23">
        <f t="shared" ca="1" si="33"/>
        <v>1.2</v>
      </c>
      <c r="I132" s="23">
        <f t="shared" ca="1" si="33"/>
        <v>1.2</v>
      </c>
      <c r="J132" s="23">
        <f t="shared" ca="1" si="34"/>
        <v>1.4</v>
      </c>
      <c r="K132" s="23">
        <f t="shared" ca="1" si="34"/>
        <v>1.4</v>
      </c>
      <c r="L132" s="23">
        <f t="shared" ca="1" si="34"/>
        <v>1.4</v>
      </c>
      <c r="M132" s="23">
        <f t="shared" ca="1" si="34"/>
        <v>1.4</v>
      </c>
      <c r="N132" s="23">
        <f t="shared" ca="1" si="34"/>
        <v>1.4</v>
      </c>
      <c r="P132" s="20" t="str">
        <f t="shared" si="24"/>
        <v>Ilbilbie</v>
      </c>
      <c r="Q132" s="20" t="s">
        <v>408</v>
      </c>
      <c r="R132" s="20" t="str">
        <f t="shared" ca="1" si="27"/>
        <v>ILBI!$J$25:$T$25</v>
      </c>
      <c r="S132" s="20" t="str">
        <f t="shared" ca="1" si="28"/>
        <v>ILBI!$U$25:$AQ$25</v>
      </c>
      <c r="T132" s="20" t="str">
        <f t="shared" ca="1" si="29"/>
        <v>ILBI!$J$26:$T$26</v>
      </c>
      <c r="U132" s="20" t="str">
        <f t="shared" ca="1" si="30"/>
        <v>ILBI!$U$26:$AQ$26</v>
      </c>
      <c r="Z132" t="s">
        <v>409</v>
      </c>
      <c r="AA132" t="s">
        <v>408</v>
      </c>
      <c r="AB132" t="str">
        <f t="shared" si="35"/>
        <v/>
      </c>
    </row>
    <row r="133" spans="2:28" x14ac:dyDescent="0.25">
      <c r="B133" s="35" t="s">
        <v>410</v>
      </c>
      <c r="C133" s="29" t="s">
        <v>16</v>
      </c>
      <c r="E133" s="23">
        <f t="shared" ca="1" si="33"/>
        <v>26.7</v>
      </c>
      <c r="F133" s="23">
        <f t="shared" ca="1" si="33"/>
        <v>26.7</v>
      </c>
      <c r="G133" s="23">
        <f t="shared" ca="1" si="33"/>
        <v>26.7</v>
      </c>
      <c r="H133" s="23">
        <f t="shared" ca="1" si="33"/>
        <v>26.7</v>
      </c>
      <c r="I133" s="23">
        <f t="shared" ca="1" si="33"/>
        <v>26.7</v>
      </c>
      <c r="J133" s="23">
        <f t="shared" ca="1" si="34"/>
        <v>28.1</v>
      </c>
      <c r="K133" s="23">
        <f t="shared" ca="1" si="34"/>
        <v>28.1</v>
      </c>
      <c r="L133" s="23">
        <f t="shared" ca="1" si="34"/>
        <v>28.1</v>
      </c>
      <c r="M133" s="23">
        <f t="shared" ca="1" si="34"/>
        <v>28.1</v>
      </c>
      <c r="N133" s="23">
        <f t="shared" ca="1" si="34"/>
        <v>28.1</v>
      </c>
      <c r="P133" s="20" t="str">
        <f t="shared" si="24"/>
        <v>Ingham</v>
      </c>
      <c r="Q133" s="20" t="s">
        <v>411</v>
      </c>
      <c r="R133" s="20" t="str">
        <f t="shared" ca="1" si="27"/>
        <v>INGH!$J$25:$T$25</v>
      </c>
      <c r="S133" s="20" t="str">
        <f t="shared" ca="1" si="28"/>
        <v>INGH!$U$25:$AQ$25</v>
      </c>
      <c r="T133" s="20" t="str">
        <f t="shared" ca="1" si="29"/>
        <v>INGH!$J$26:$T$26</v>
      </c>
      <c r="U133" s="20" t="str">
        <f t="shared" ca="1" si="30"/>
        <v>INGH!$U$26:$AQ$26</v>
      </c>
      <c r="Z133" t="s">
        <v>412</v>
      </c>
      <c r="AA133" t="s">
        <v>411</v>
      </c>
      <c r="AB133" t="str">
        <f t="shared" si="35"/>
        <v/>
      </c>
    </row>
    <row r="134" spans="2:28" x14ac:dyDescent="0.25">
      <c r="B134" s="35" t="s">
        <v>413</v>
      </c>
      <c r="C134" s="29" t="s">
        <v>32</v>
      </c>
      <c r="E134" s="23">
        <f t="shared" ref="E134:I149" ca="1" si="36">IF(AND($R134&lt;&gt;"", $T134&lt;&gt;"", $E$2&lt;&gt;"", $E$2&lt;&gt;"-"), IF(INDEX(INDIRECT($T134), MATCH(E$5, INDIRECT($R134), 0))&lt;&gt;"", IF(ISNUMBER(INDEX(INDIRECT($T134), MATCH(E$5, INDIRECT($R134), 0))), ROUND(INDEX(INDIRECT($T134), MATCH(E$5, INDIRECT($R134), 0)), 1), IF($E$2="Meets Security Standard", PROPER(INDEX(INDIRECT($T134), MATCH(E$5, INDIRECT($R134), 0))), INDEX(INDIRECT($T134), MATCH(E$5, INDIRECT($R134), 0)))), ""), "")</f>
        <v>68</v>
      </c>
      <c r="F134" s="23">
        <f t="shared" ca="1" si="36"/>
        <v>68</v>
      </c>
      <c r="G134" s="23">
        <f t="shared" ca="1" si="36"/>
        <v>68</v>
      </c>
      <c r="H134" s="23">
        <f t="shared" ca="1" si="36"/>
        <v>68</v>
      </c>
      <c r="I134" s="23">
        <f t="shared" ca="1" si="36"/>
        <v>68</v>
      </c>
      <c r="J134" s="23">
        <f t="shared" ref="J134:N149" ca="1" si="37">IF(AND($S134&lt;&gt;"", $U134&lt;&gt;"", $E$2&lt;&gt;"", $E$2&lt;&gt;"-"), IF(INDEX(INDIRECT($U134), MATCH(TEXT(J$5, "????"), INDIRECT($S134), 0))&lt;&gt;"", IF(INDEX(INDIRECT($U134), MATCH(TEXT(J$5, "????"), INDIRECT($S134), 0))&lt;&gt;"", IF(ISNUMBER(INDEX(INDIRECT($U134), MATCH(TEXT(J$5, "????"), INDIRECT($S134), 0))), ROUND(INDEX(INDIRECT($U134), MATCH(TEXT(J$5, "????"), INDIRECT($S134), 0)), 1), IF($E$2="Meets Security Standard", PROPER(INDEX(INDIRECT($U134), MATCH(TEXT(J$5, "????"), INDIRECT($S134), 0))), INDEX(INDIRECT($U134), MATCH(TEXT(J$5, "????"), INDIRECT($S134), 0)))), ""), ""), "")</f>
        <v>68</v>
      </c>
      <c r="K134" s="23">
        <f t="shared" ca="1" si="37"/>
        <v>68</v>
      </c>
      <c r="L134" s="23">
        <f t="shared" ca="1" si="37"/>
        <v>68</v>
      </c>
      <c r="M134" s="23">
        <f t="shared" ca="1" si="37"/>
        <v>68</v>
      </c>
      <c r="N134" s="23">
        <f t="shared" ca="1" si="37"/>
        <v>68</v>
      </c>
      <c r="P134" s="20" t="str">
        <f t="shared" si="24"/>
        <v>Ingham BSP</v>
      </c>
      <c r="Q134" s="20" t="s">
        <v>414</v>
      </c>
      <c r="R134" s="20" t="str">
        <f t="shared" ca="1" si="27"/>
        <v>'T047'!$I$23:$S$23</v>
      </c>
      <c r="S134" s="20" t="str">
        <f t="shared" ca="1" si="28"/>
        <v>'T047'!$T$23:$AQ$23</v>
      </c>
      <c r="T134" s="20" t="str">
        <f t="shared" ca="1" si="29"/>
        <v>'T047'!$I$24:$S$24</v>
      </c>
      <c r="U134" s="20" t="str">
        <f t="shared" ca="1" si="30"/>
        <v>'T047'!$T$24:$AQ$24</v>
      </c>
      <c r="Z134" s="27"/>
      <c r="AA134" s="27"/>
      <c r="AB134" t="str">
        <f t="shared" si="35"/>
        <v>MISMATCH</v>
      </c>
    </row>
    <row r="135" spans="2:28" x14ac:dyDescent="0.25">
      <c r="B135" s="35" t="s">
        <v>415</v>
      </c>
      <c r="C135" s="29" t="s">
        <v>16</v>
      </c>
      <c r="E135" s="23">
        <f t="shared" ca="1" si="36"/>
        <v>100</v>
      </c>
      <c r="F135" s="23">
        <f t="shared" ca="1" si="36"/>
        <v>100</v>
      </c>
      <c r="G135" s="23">
        <f t="shared" ca="1" si="36"/>
        <v>100</v>
      </c>
      <c r="H135" s="23">
        <f t="shared" ca="1" si="36"/>
        <v>100</v>
      </c>
      <c r="I135" s="23">
        <f t="shared" ca="1" si="36"/>
        <v>100</v>
      </c>
      <c r="J135" s="23">
        <f t="shared" ca="1" si="37"/>
        <v>100</v>
      </c>
      <c r="K135" s="23">
        <f t="shared" ca="1" si="37"/>
        <v>100</v>
      </c>
      <c r="L135" s="23">
        <f t="shared" ca="1" si="37"/>
        <v>100</v>
      </c>
      <c r="M135" s="23">
        <f t="shared" ca="1" si="37"/>
        <v>100</v>
      </c>
      <c r="N135" s="23">
        <f t="shared" ca="1" si="37"/>
        <v>100</v>
      </c>
      <c r="P135" s="20" t="str">
        <f t="shared" si="24"/>
        <v>Innisfail</v>
      </c>
      <c r="Q135" s="20" t="s">
        <v>416</v>
      </c>
      <c r="R135" s="20" t="str">
        <f t="shared" ca="1" si="27"/>
        <v>'T050'!$J$25:$T$25</v>
      </c>
      <c r="S135" s="20" t="str">
        <f t="shared" ca="1" si="28"/>
        <v>'T050'!$U$25:$AQ$25</v>
      </c>
      <c r="T135" s="20" t="str">
        <f t="shared" ca="1" si="29"/>
        <v>'T050'!$J$26:$T$26</v>
      </c>
      <c r="U135" s="20" t="str">
        <f t="shared" ca="1" si="30"/>
        <v>'T050'!$U$26:$AQ$26</v>
      </c>
      <c r="Z135" s="27"/>
      <c r="AA135" s="27"/>
      <c r="AB135" t="str">
        <f t="shared" si="35"/>
        <v>MISMATCH</v>
      </c>
    </row>
    <row r="136" spans="2:28" x14ac:dyDescent="0.25">
      <c r="B136" s="35" t="s">
        <v>417</v>
      </c>
      <c r="C136" s="29" t="s">
        <v>32</v>
      </c>
      <c r="E136" s="23">
        <f t="shared" ca="1" si="36"/>
        <v>134</v>
      </c>
      <c r="F136" s="23">
        <f t="shared" ca="1" si="36"/>
        <v>134</v>
      </c>
      <c r="G136" s="23">
        <f t="shared" ca="1" si="36"/>
        <v>134</v>
      </c>
      <c r="H136" s="23">
        <f t="shared" ca="1" si="36"/>
        <v>134</v>
      </c>
      <c r="I136" s="23">
        <f t="shared" ca="1" si="36"/>
        <v>134</v>
      </c>
      <c r="J136" s="23">
        <f t="shared" ca="1" si="37"/>
        <v>145</v>
      </c>
      <c r="K136" s="23">
        <f t="shared" ca="1" si="37"/>
        <v>145</v>
      </c>
      <c r="L136" s="23">
        <f t="shared" ca="1" si="37"/>
        <v>145</v>
      </c>
      <c r="M136" s="23">
        <f t="shared" ca="1" si="37"/>
        <v>145</v>
      </c>
      <c r="N136" s="23">
        <f t="shared" ca="1" si="37"/>
        <v>145</v>
      </c>
      <c r="P136" s="20" t="str">
        <f t="shared" si="24"/>
        <v>Isis BSP</v>
      </c>
      <c r="Q136" s="20" t="s">
        <v>418</v>
      </c>
      <c r="R136" s="20" t="str">
        <f t="shared" ca="1" si="27"/>
        <v>ISIS!$I$23:$S$23</v>
      </c>
      <c r="S136" s="20" t="str">
        <f t="shared" ca="1" si="28"/>
        <v>ISIS!$T$23:$AQ$23</v>
      </c>
      <c r="T136" s="20" t="str">
        <f t="shared" ca="1" si="29"/>
        <v>ISIS!$I$24:$S$24</v>
      </c>
      <c r="U136" s="20" t="str">
        <f t="shared" ca="1" si="30"/>
        <v>ISIS!$T$24:$AQ$24</v>
      </c>
      <c r="Z136" t="s">
        <v>419</v>
      </c>
      <c r="AA136" t="s">
        <v>418</v>
      </c>
      <c r="AB136" t="str">
        <f t="shared" si="35"/>
        <v/>
      </c>
    </row>
    <row r="137" spans="2:28" x14ac:dyDescent="0.25">
      <c r="B137" s="35" t="s">
        <v>420</v>
      </c>
      <c r="C137" s="29" t="s">
        <v>16</v>
      </c>
      <c r="E137" s="23">
        <f t="shared" ca="1" si="36"/>
        <v>3.5</v>
      </c>
      <c r="F137" s="23">
        <f t="shared" ca="1" si="36"/>
        <v>3.5</v>
      </c>
      <c r="G137" s="23">
        <f t="shared" ca="1" si="36"/>
        <v>3.5</v>
      </c>
      <c r="H137" s="23">
        <f t="shared" ca="1" si="36"/>
        <v>3.5</v>
      </c>
      <c r="I137" s="23">
        <f t="shared" ca="1" si="36"/>
        <v>3.5</v>
      </c>
      <c r="J137" s="23">
        <f t="shared" ca="1" si="37"/>
        <v>3.5</v>
      </c>
      <c r="K137" s="23">
        <f t="shared" ca="1" si="37"/>
        <v>3.5</v>
      </c>
      <c r="L137" s="23">
        <f t="shared" ca="1" si="37"/>
        <v>3.5</v>
      </c>
      <c r="M137" s="23">
        <f t="shared" ca="1" si="37"/>
        <v>3.5</v>
      </c>
      <c r="N137" s="23">
        <f t="shared" ca="1" si="37"/>
        <v>3.5</v>
      </c>
      <c r="P137" s="20" t="str">
        <f t="shared" si="24"/>
        <v>Jandowae</v>
      </c>
      <c r="Q137" s="20" t="s">
        <v>421</v>
      </c>
      <c r="R137" s="20" t="str">
        <f t="shared" ca="1" si="27"/>
        <v>JAND!$J$25:$T$25</v>
      </c>
      <c r="S137" s="20" t="str">
        <f t="shared" ca="1" si="28"/>
        <v>JAND!$U$25:$AQ$25</v>
      </c>
      <c r="T137" s="20" t="str">
        <f t="shared" ca="1" si="29"/>
        <v>JAND!$J$26:$T$26</v>
      </c>
      <c r="U137" s="20" t="str">
        <f t="shared" ca="1" si="30"/>
        <v>JAND!$U$26:$AQ$26</v>
      </c>
      <c r="Z137" t="s">
        <v>422</v>
      </c>
      <c r="AA137" t="s">
        <v>421</v>
      </c>
      <c r="AB137" t="str">
        <f t="shared" si="35"/>
        <v/>
      </c>
    </row>
    <row r="138" spans="2:28" x14ac:dyDescent="0.25">
      <c r="B138" s="35" t="s">
        <v>423</v>
      </c>
      <c r="C138" s="29" t="s">
        <v>16</v>
      </c>
      <c r="E138" s="23">
        <f t="shared" ca="1" si="36"/>
        <v>12.1</v>
      </c>
      <c r="F138" s="23">
        <f t="shared" ca="1" si="36"/>
        <v>12.1</v>
      </c>
      <c r="G138" s="23">
        <f t="shared" ca="1" si="36"/>
        <v>12.1</v>
      </c>
      <c r="H138" s="23">
        <f t="shared" ca="1" si="36"/>
        <v>12.1</v>
      </c>
      <c r="I138" s="23">
        <f t="shared" ca="1" si="36"/>
        <v>12.1</v>
      </c>
      <c r="J138" s="23">
        <f t="shared" ca="1" si="37"/>
        <v>12.4</v>
      </c>
      <c r="K138" s="23">
        <f t="shared" ca="1" si="37"/>
        <v>12.4</v>
      </c>
      <c r="L138" s="23">
        <f t="shared" ca="1" si="37"/>
        <v>12.4</v>
      </c>
      <c r="M138" s="23">
        <f t="shared" ca="1" si="37"/>
        <v>12.4</v>
      </c>
      <c r="N138" s="23">
        <f t="shared" ca="1" si="37"/>
        <v>12.4</v>
      </c>
      <c r="P138" s="20" t="str">
        <f t="shared" si="24"/>
        <v>Jarvisfield</v>
      </c>
      <c r="Q138" s="20" t="s">
        <v>424</v>
      </c>
      <c r="R138" s="20" t="str">
        <f t="shared" ca="1" si="27"/>
        <v>JARV!$J$25:$T$25</v>
      </c>
      <c r="S138" s="20" t="str">
        <f t="shared" ca="1" si="28"/>
        <v>JARV!$U$25:$AQ$25</v>
      </c>
      <c r="T138" s="20" t="str">
        <f t="shared" ca="1" si="29"/>
        <v>JARV!$J$26:$T$26</v>
      </c>
      <c r="U138" s="20" t="str">
        <f t="shared" ca="1" si="30"/>
        <v>JARV!$U$26:$AQ$26</v>
      </c>
      <c r="Z138" t="s">
        <v>425</v>
      </c>
      <c r="AA138" t="s">
        <v>424</v>
      </c>
      <c r="AB138" t="str">
        <f t="shared" si="35"/>
        <v/>
      </c>
    </row>
    <row r="139" spans="2:28" x14ac:dyDescent="0.25">
      <c r="B139" s="35" t="s">
        <v>426</v>
      </c>
      <c r="C139" s="29" t="s">
        <v>16</v>
      </c>
      <c r="E139" s="23">
        <f t="shared" ca="1" si="36"/>
        <v>39.6</v>
      </c>
      <c r="F139" s="23">
        <f t="shared" ca="1" si="36"/>
        <v>39.6</v>
      </c>
      <c r="G139" s="23">
        <f t="shared" ca="1" si="36"/>
        <v>39.6</v>
      </c>
      <c r="H139" s="23">
        <f t="shared" ca="1" si="36"/>
        <v>39.6</v>
      </c>
      <c r="I139" s="23">
        <f t="shared" ca="1" si="36"/>
        <v>39.6</v>
      </c>
      <c r="J139" s="23">
        <f t="shared" ca="1" si="37"/>
        <v>43.4</v>
      </c>
      <c r="K139" s="23">
        <f t="shared" ca="1" si="37"/>
        <v>43.4</v>
      </c>
      <c r="L139" s="23">
        <f t="shared" ca="1" si="37"/>
        <v>43.4</v>
      </c>
      <c r="M139" s="23">
        <f t="shared" ca="1" si="37"/>
        <v>43.4</v>
      </c>
      <c r="N139" s="23">
        <f t="shared" ca="1" si="37"/>
        <v>43.4</v>
      </c>
      <c r="P139" s="20" t="str">
        <f t="shared" si="24"/>
        <v>Jubilee Pocket</v>
      </c>
      <c r="Q139" s="20" t="s">
        <v>427</v>
      </c>
      <c r="R139" s="20" t="str">
        <f t="shared" ca="1" si="27"/>
        <v>JUPO!$J$25:$T$25</v>
      </c>
      <c r="S139" s="20" t="str">
        <f t="shared" ca="1" si="28"/>
        <v>JUPO!$U$25:$AQ$25</v>
      </c>
      <c r="T139" s="20" t="str">
        <f t="shared" ca="1" si="29"/>
        <v>JUPO!$J$26:$T$26</v>
      </c>
      <c r="U139" s="20" t="str">
        <f t="shared" ca="1" si="30"/>
        <v>JUPO!$U$26:$AQ$26</v>
      </c>
      <c r="Z139" t="s">
        <v>428</v>
      </c>
      <c r="AA139" t="s">
        <v>427</v>
      </c>
      <c r="AB139" t="str">
        <f t="shared" si="35"/>
        <v/>
      </c>
    </row>
    <row r="140" spans="2:28" x14ac:dyDescent="0.25">
      <c r="B140" s="35" t="s">
        <v>429</v>
      </c>
      <c r="C140" s="29" t="s">
        <v>16</v>
      </c>
      <c r="E140" s="23">
        <f t="shared" ca="1" si="36"/>
        <v>7.4</v>
      </c>
      <c r="F140" s="23">
        <f t="shared" ca="1" si="36"/>
        <v>7.4</v>
      </c>
      <c r="G140" s="23">
        <f t="shared" ca="1" si="36"/>
        <v>7.4</v>
      </c>
      <c r="H140" s="23">
        <f t="shared" ca="1" si="36"/>
        <v>7.4</v>
      </c>
      <c r="I140" s="23">
        <f t="shared" ca="1" si="36"/>
        <v>7.4</v>
      </c>
      <c r="J140" s="23">
        <f t="shared" ca="1" si="37"/>
        <v>8.8000000000000007</v>
      </c>
      <c r="K140" s="23">
        <f t="shared" ca="1" si="37"/>
        <v>8.8000000000000007</v>
      </c>
      <c r="L140" s="23">
        <f t="shared" ca="1" si="37"/>
        <v>8.8000000000000007</v>
      </c>
      <c r="M140" s="23">
        <f t="shared" ca="1" si="37"/>
        <v>8.8000000000000007</v>
      </c>
      <c r="N140" s="23">
        <f t="shared" ca="1" si="37"/>
        <v>8.8000000000000007</v>
      </c>
      <c r="P140" s="20" t="str">
        <f t="shared" si="24"/>
        <v>Julia Creek</v>
      </c>
      <c r="Q140" s="20" t="s">
        <v>430</v>
      </c>
      <c r="R140" s="20" t="str">
        <f t="shared" ca="1" si="27"/>
        <v>JUCR!$J$25:$T$25</v>
      </c>
      <c r="S140" s="20" t="str">
        <f t="shared" ca="1" si="28"/>
        <v>JUCR!$U$25:$AQ$25</v>
      </c>
      <c r="T140" s="20" t="str">
        <f t="shared" ca="1" si="29"/>
        <v>JUCR!$J$26:$T$26</v>
      </c>
      <c r="U140" s="20" t="str">
        <f t="shared" ca="1" si="30"/>
        <v>JUCR!$U$26:$AQ$26</v>
      </c>
      <c r="Z140" t="s">
        <v>431</v>
      </c>
      <c r="AA140" t="s">
        <v>430</v>
      </c>
      <c r="AB140" t="str">
        <f t="shared" si="35"/>
        <v/>
      </c>
    </row>
    <row r="141" spans="2:28" x14ac:dyDescent="0.25">
      <c r="B141" s="35" t="s">
        <v>432</v>
      </c>
      <c r="C141" s="29" t="s">
        <v>16</v>
      </c>
      <c r="E141" s="23">
        <f t="shared" ca="1" si="36"/>
        <v>1</v>
      </c>
      <c r="F141" s="23">
        <f t="shared" ca="1" si="36"/>
        <v>1</v>
      </c>
      <c r="G141" s="23">
        <f t="shared" ca="1" si="36"/>
        <v>1</v>
      </c>
      <c r="H141" s="23">
        <f t="shared" ca="1" si="36"/>
        <v>1</v>
      </c>
      <c r="I141" s="23">
        <f t="shared" ca="1" si="36"/>
        <v>1</v>
      </c>
      <c r="J141" s="23">
        <f t="shared" ca="1" si="37"/>
        <v>1</v>
      </c>
      <c r="K141" s="23">
        <f t="shared" ca="1" si="37"/>
        <v>1</v>
      </c>
      <c r="L141" s="23">
        <f t="shared" ca="1" si="37"/>
        <v>1</v>
      </c>
      <c r="M141" s="23">
        <f t="shared" ca="1" si="37"/>
        <v>1</v>
      </c>
      <c r="N141" s="23">
        <f t="shared" ca="1" si="37"/>
        <v>1</v>
      </c>
      <c r="P141" s="20" t="str">
        <f t="shared" si="24"/>
        <v>Kaimkillenbun</v>
      </c>
      <c r="Q141" s="20" t="s">
        <v>433</v>
      </c>
      <c r="R141" s="20" t="str">
        <f t="shared" ca="1" si="27"/>
        <v>KAIM!$J$25:$T$25</v>
      </c>
      <c r="S141" s="20" t="str">
        <f t="shared" ca="1" si="28"/>
        <v>KAIM!$U$25:$AQ$25</v>
      </c>
      <c r="T141" s="20" t="str">
        <f t="shared" ca="1" si="29"/>
        <v>KAIM!$J$26:$T$26</v>
      </c>
      <c r="U141" s="20" t="str">
        <f t="shared" ca="1" si="30"/>
        <v>KAIM!$U$26:$AQ$26</v>
      </c>
      <c r="Z141" t="s">
        <v>434</v>
      </c>
      <c r="AA141" t="s">
        <v>433</v>
      </c>
      <c r="AB141" t="str">
        <f t="shared" si="35"/>
        <v/>
      </c>
    </row>
    <row r="142" spans="2:28" x14ac:dyDescent="0.25">
      <c r="B142" s="35" t="s">
        <v>435</v>
      </c>
      <c r="C142" s="29" t="s">
        <v>16</v>
      </c>
      <c r="E142" s="23">
        <f t="shared" ca="1" si="36"/>
        <v>13</v>
      </c>
      <c r="F142" s="23">
        <f t="shared" ca="1" si="36"/>
        <v>13</v>
      </c>
      <c r="G142" s="23">
        <f t="shared" ca="1" si="36"/>
        <v>13</v>
      </c>
      <c r="H142" s="23">
        <f t="shared" ca="1" si="36"/>
        <v>13</v>
      </c>
      <c r="I142" s="23">
        <f t="shared" ca="1" si="36"/>
        <v>13</v>
      </c>
      <c r="J142" s="23">
        <f t="shared" ca="1" si="37"/>
        <v>14.2</v>
      </c>
      <c r="K142" s="23">
        <f t="shared" ca="1" si="37"/>
        <v>14.2</v>
      </c>
      <c r="L142" s="23">
        <f t="shared" ca="1" si="37"/>
        <v>14.2</v>
      </c>
      <c r="M142" s="23">
        <f t="shared" ca="1" si="37"/>
        <v>14.2</v>
      </c>
      <c r="N142" s="23">
        <f t="shared" ca="1" si="37"/>
        <v>14.2</v>
      </c>
      <c r="P142" s="20" t="str">
        <f t="shared" si="24"/>
        <v>Kalamia</v>
      </c>
      <c r="Q142" s="20" t="s">
        <v>436</v>
      </c>
      <c r="R142" s="20" t="str">
        <f t="shared" ca="1" si="27"/>
        <v>KALA!$J$25:$T$25</v>
      </c>
      <c r="S142" s="20" t="str">
        <f t="shared" ca="1" si="28"/>
        <v>KALA!$U$25:$AQ$25</v>
      </c>
      <c r="T142" s="20" t="str">
        <f t="shared" ca="1" si="29"/>
        <v>KALA!$J$26:$T$26</v>
      </c>
      <c r="U142" s="20" t="str">
        <f t="shared" ca="1" si="30"/>
        <v>KALA!$U$26:$AQ$26</v>
      </c>
      <c r="Z142" t="s">
        <v>437</v>
      </c>
      <c r="AA142" t="s">
        <v>436</v>
      </c>
      <c r="AB142" t="str">
        <f t="shared" si="35"/>
        <v/>
      </c>
    </row>
    <row r="143" spans="2:28" x14ac:dyDescent="0.25">
      <c r="B143" s="35" t="s">
        <v>438</v>
      </c>
      <c r="C143" s="29" t="s">
        <v>16</v>
      </c>
      <c r="E143" s="23">
        <f t="shared" ca="1" si="36"/>
        <v>100</v>
      </c>
      <c r="F143" s="23">
        <f t="shared" ca="1" si="36"/>
        <v>100</v>
      </c>
      <c r="G143" s="23">
        <f t="shared" ca="1" si="36"/>
        <v>100</v>
      </c>
      <c r="H143" s="23">
        <f t="shared" ca="1" si="36"/>
        <v>100</v>
      </c>
      <c r="I143" s="23">
        <f t="shared" ca="1" si="36"/>
        <v>100</v>
      </c>
      <c r="J143" s="23">
        <f t="shared" ca="1" si="37"/>
        <v>100</v>
      </c>
      <c r="K143" s="23">
        <f t="shared" ca="1" si="37"/>
        <v>100</v>
      </c>
      <c r="L143" s="23">
        <f t="shared" ca="1" si="37"/>
        <v>100</v>
      </c>
      <c r="M143" s="23">
        <f t="shared" ca="1" si="37"/>
        <v>100</v>
      </c>
      <c r="N143" s="23">
        <f t="shared" ca="1" si="37"/>
        <v>100</v>
      </c>
      <c r="P143" s="20" t="str">
        <f t="shared" si="24"/>
        <v>Kamerunga</v>
      </c>
      <c r="Q143" s="20" t="s">
        <v>439</v>
      </c>
      <c r="R143" s="20" t="str">
        <f t="shared" ca="1" si="27"/>
        <v>'T053'!$J$25:$T$25</v>
      </c>
      <c r="S143" s="20" t="str">
        <f t="shared" ca="1" si="28"/>
        <v>'T053'!$U$25:$AQ$25</v>
      </c>
      <c r="T143" s="20" t="str">
        <f t="shared" ca="1" si="29"/>
        <v>'T053'!$J$26:$T$26</v>
      </c>
      <c r="U143" s="20" t="str">
        <f t="shared" ca="1" si="30"/>
        <v>'T053'!$U$26:$AQ$26</v>
      </c>
      <c r="Z143" s="27"/>
      <c r="AA143" s="27"/>
      <c r="AB143" t="str">
        <f t="shared" ref="AB143:AB170" si="38">IF(Z143=P143, "", "MISMATCH")</f>
        <v>MISMATCH</v>
      </c>
    </row>
    <row r="144" spans="2:28" x14ac:dyDescent="0.25">
      <c r="B144" s="35" t="s">
        <v>440</v>
      </c>
      <c r="C144" s="29" t="s">
        <v>16</v>
      </c>
      <c r="E144" s="23">
        <f t="shared" ca="1" si="36"/>
        <v>79.099999999999994</v>
      </c>
      <c r="F144" s="23">
        <f t="shared" ca="1" si="36"/>
        <v>79.099999999999994</v>
      </c>
      <c r="G144" s="23">
        <f t="shared" ca="1" si="36"/>
        <v>79.099999999999994</v>
      </c>
      <c r="H144" s="23">
        <f t="shared" ca="1" si="36"/>
        <v>79.099999999999994</v>
      </c>
      <c r="I144" s="23">
        <f t="shared" ca="1" si="36"/>
        <v>79.099999999999994</v>
      </c>
      <c r="J144" s="23">
        <f t="shared" ca="1" si="37"/>
        <v>89.8</v>
      </c>
      <c r="K144" s="23">
        <f t="shared" ca="1" si="37"/>
        <v>89.8</v>
      </c>
      <c r="L144" s="23">
        <f t="shared" ca="1" si="37"/>
        <v>89.8</v>
      </c>
      <c r="M144" s="23">
        <f t="shared" ca="1" si="37"/>
        <v>89.8</v>
      </c>
      <c r="N144" s="23">
        <f t="shared" ca="1" si="37"/>
        <v>89.8</v>
      </c>
      <c r="P144" s="20" t="str">
        <f t="shared" si="24"/>
        <v>Kearneys Spring</v>
      </c>
      <c r="Q144" s="20" t="s">
        <v>441</v>
      </c>
      <c r="R144" s="20" t="str">
        <f t="shared" ca="1" si="27"/>
        <v>KESP!$J$25:$T$25</v>
      </c>
      <c r="S144" s="20" t="str">
        <f t="shared" ca="1" si="28"/>
        <v>KESP!$U$25:$AQ$25</v>
      </c>
      <c r="T144" s="20" t="str">
        <f t="shared" ca="1" si="29"/>
        <v>KESP!$J$26:$T$26</v>
      </c>
      <c r="U144" s="20" t="str">
        <f t="shared" ca="1" si="30"/>
        <v>KESP!$U$26:$AQ$26</v>
      </c>
      <c r="Z144" t="s">
        <v>442</v>
      </c>
      <c r="AA144" t="s">
        <v>441</v>
      </c>
      <c r="AB144" t="str">
        <f t="shared" si="38"/>
        <v/>
      </c>
    </row>
    <row r="145" spans="2:28" x14ac:dyDescent="0.25">
      <c r="B145" s="35" t="s">
        <v>443</v>
      </c>
      <c r="C145" s="29" t="s">
        <v>16</v>
      </c>
      <c r="E145" s="23">
        <f t="shared" ca="1" si="36"/>
        <v>36.799999999999997</v>
      </c>
      <c r="F145" s="23">
        <f t="shared" ca="1" si="36"/>
        <v>36.799999999999997</v>
      </c>
      <c r="G145" s="23">
        <f t="shared" ca="1" si="36"/>
        <v>36.799999999999997</v>
      </c>
      <c r="H145" s="23">
        <f t="shared" ca="1" si="36"/>
        <v>36.799999999999997</v>
      </c>
      <c r="I145" s="23">
        <f t="shared" ca="1" si="36"/>
        <v>36.799999999999997</v>
      </c>
      <c r="J145" s="23">
        <f t="shared" ca="1" si="37"/>
        <v>38.4</v>
      </c>
      <c r="K145" s="23">
        <f t="shared" ca="1" si="37"/>
        <v>38.4</v>
      </c>
      <c r="L145" s="23">
        <f t="shared" ca="1" si="37"/>
        <v>38.4</v>
      </c>
      <c r="M145" s="23">
        <f t="shared" ca="1" si="37"/>
        <v>38.4</v>
      </c>
      <c r="N145" s="23">
        <f t="shared" ca="1" si="37"/>
        <v>38.4</v>
      </c>
      <c r="P145" s="20" t="str">
        <f t="shared" si="24"/>
        <v>Kelsey Creek East</v>
      </c>
      <c r="Q145" s="20" t="s">
        <v>444</v>
      </c>
      <c r="R145" s="20" t="str">
        <f t="shared" ca="1" si="27"/>
        <v>KECE!$J$25:$T$25</v>
      </c>
      <c r="S145" s="20" t="str">
        <f t="shared" ca="1" si="28"/>
        <v>KECE!$U$25:$AQ$25</v>
      </c>
      <c r="T145" s="20" t="str">
        <f t="shared" ca="1" si="29"/>
        <v>KECE!$J$26:$T$26</v>
      </c>
      <c r="U145" s="20" t="str">
        <f t="shared" ca="1" si="30"/>
        <v>KECE!$U$26:$AQ$26</v>
      </c>
      <c r="Z145" t="s">
        <v>445</v>
      </c>
      <c r="AA145" t="s">
        <v>444</v>
      </c>
      <c r="AB145" t="str">
        <f t="shared" si="38"/>
        <v/>
      </c>
    </row>
    <row r="146" spans="2:28" x14ac:dyDescent="0.25">
      <c r="B146" s="35" t="s">
        <v>446</v>
      </c>
      <c r="C146" s="29" t="s">
        <v>16</v>
      </c>
      <c r="E146" s="23">
        <f t="shared" ca="1" si="36"/>
        <v>42.5</v>
      </c>
      <c r="F146" s="23">
        <f t="shared" ca="1" si="36"/>
        <v>42.5</v>
      </c>
      <c r="G146" s="23">
        <f t="shared" ca="1" si="36"/>
        <v>42.5</v>
      </c>
      <c r="H146" s="23">
        <f t="shared" ca="1" si="36"/>
        <v>42.5</v>
      </c>
      <c r="I146" s="23">
        <f t="shared" ca="1" si="36"/>
        <v>42.5</v>
      </c>
      <c r="J146" s="23">
        <f t="shared" ca="1" si="37"/>
        <v>44.9</v>
      </c>
      <c r="K146" s="23">
        <f t="shared" ca="1" si="37"/>
        <v>44.9</v>
      </c>
      <c r="L146" s="23">
        <f t="shared" ca="1" si="37"/>
        <v>44.9</v>
      </c>
      <c r="M146" s="23">
        <f t="shared" ca="1" si="37"/>
        <v>44.9</v>
      </c>
      <c r="N146" s="23">
        <f t="shared" ca="1" si="37"/>
        <v>44.9</v>
      </c>
      <c r="P146" s="20" t="str">
        <f t="shared" si="24"/>
        <v>Kidston</v>
      </c>
      <c r="Q146" s="20" t="s">
        <v>447</v>
      </c>
      <c r="R146" s="20" t="str">
        <f t="shared" ca="1" si="27"/>
        <v>KIDS!$J$25:$T$25</v>
      </c>
      <c r="S146" s="20" t="str">
        <f t="shared" ca="1" si="28"/>
        <v>KIDS!$U$25:$AQ$25</v>
      </c>
      <c r="T146" s="20" t="str">
        <f t="shared" ca="1" si="29"/>
        <v>KIDS!$J$26:$T$26</v>
      </c>
      <c r="U146" s="20" t="str">
        <f t="shared" ca="1" si="30"/>
        <v>KIDS!$U$26:$AQ$26</v>
      </c>
      <c r="Z146" t="s">
        <v>448</v>
      </c>
      <c r="AA146" t="s">
        <v>447</v>
      </c>
      <c r="AB146" t="str">
        <f t="shared" si="38"/>
        <v/>
      </c>
    </row>
    <row r="147" spans="2:28" x14ac:dyDescent="0.25">
      <c r="B147" s="35" t="s">
        <v>449</v>
      </c>
      <c r="C147" s="29" t="s">
        <v>32</v>
      </c>
      <c r="E147" s="23">
        <f t="shared" ca="1" si="36"/>
        <v>34</v>
      </c>
      <c r="F147" s="23">
        <f t="shared" ca="1" si="36"/>
        <v>34</v>
      </c>
      <c r="G147" s="23">
        <f t="shared" ca="1" si="36"/>
        <v>34</v>
      </c>
      <c r="H147" s="23">
        <f t="shared" ca="1" si="36"/>
        <v>34</v>
      </c>
      <c r="I147" s="23">
        <f t="shared" ca="1" si="36"/>
        <v>34</v>
      </c>
      <c r="J147" s="23">
        <f t="shared" ca="1" si="37"/>
        <v>34</v>
      </c>
      <c r="K147" s="23">
        <f t="shared" ca="1" si="37"/>
        <v>34</v>
      </c>
      <c r="L147" s="23">
        <f t="shared" ca="1" si="37"/>
        <v>34</v>
      </c>
      <c r="M147" s="23">
        <f t="shared" ca="1" si="37"/>
        <v>34</v>
      </c>
      <c r="N147" s="23">
        <f t="shared" ca="1" si="37"/>
        <v>34</v>
      </c>
      <c r="P147" s="20" t="str">
        <f t="shared" si="24"/>
        <v>Kilkivan BSP</v>
      </c>
      <c r="Q147" s="20" t="s">
        <v>450</v>
      </c>
      <c r="R147" s="20" t="str">
        <f t="shared" ca="1" si="27"/>
        <v>KILK!$I$23:$S$23</v>
      </c>
      <c r="S147" s="20" t="str">
        <f t="shared" ca="1" si="28"/>
        <v>KILK!$T$23:$AQ$23</v>
      </c>
      <c r="T147" s="20" t="str">
        <f t="shared" ca="1" si="29"/>
        <v>KILK!$I$24:$S$24</v>
      </c>
      <c r="U147" s="20" t="str">
        <f t="shared" ca="1" si="30"/>
        <v>KILK!$T$24:$AQ$24</v>
      </c>
      <c r="Z147" t="s">
        <v>451</v>
      </c>
      <c r="AA147" t="s">
        <v>450</v>
      </c>
      <c r="AB147" t="str">
        <f t="shared" si="38"/>
        <v/>
      </c>
    </row>
    <row r="148" spans="2:28" x14ac:dyDescent="0.25">
      <c r="B148" s="35" t="s">
        <v>452</v>
      </c>
      <c r="C148" s="29" t="s">
        <v>16</v>
      </c>
      <c r="E148" s="23">
        <f t="shared" ca="1" si="36"/>
        <v>2</v>
      </c>
      <c r="F148" s="23">
        <f t="shared" ca="1" si="36"/>
        <v>2</v>
      </c>
      <c r="G148" s="23">
        <f t="shared" ca="1" si="36"/>
        <v>2</v>
      </c>
      <c r="H148" s="23">
        <f t="shared" ca="1" si="36"/>
        <v>2</v>
      </c>
      <c r="I148" s="23">
        <f t="shared" ca="1" si="36"/>
        <v>2</v>
      </c>
      <c r="J148" s="23">
        <f t="shared" ca="1" si="37"/>
        <v>2</v>
      </c>
      <c r="K148" s="23">
        <f t="shared" ca="1" si="37"/>
        <v>2</v>
      </c>
      <c r="L148" s="23">
        <f t="shared" ca="1" si="37"/>
        <v>2</v>
      </c>
      <c r="M148" s="23">
        <f t="shared" ca="1" si="37"/>
        <v>2</v>
      </c>
      <c r="N148" s="23">
        <f t="shared" ca="1" si="37"/>
        <v>2</v>
      </c>
      <c r="P148" s="20" t="str">
        <f t="shared" ref="P148:P210" si="39">IF($B148&lt;&gt;"",IF(ISERROR(FIND(" (",$B148))=FALSE, IF(ISERROR(FIND("Skid", MID($B148,1,FIND(" (",$B148)-1)))=FALSE, MID($B148, FIND("(", $B148)+1, FIND(")", $B148)-(FIND("(", $B148)+1)), MID($B148,1,FIND(" (",$B148)-1)),""))</f>
        <v>Kilkivan Town</v>
      </c>
      <c r="Q148" s="20" t="s">
        <v>453</v>
      </c>
      <c r="R148" s="20" t="str">
        <f t="shared" ca="1" si="27"/>
        <v>KITO!$J$25:$T$25</v>
      </c>
      <c r="S148" s="20" t="str">
        <f t="shared" ca="1" si="28"/>
        <v>KITO!$U$25:$AQ$25</v>
      </c>
      <c r="T148" s="20" t="str">
        <f t="shared" ca="1" si="29"/>
        <v>KITO!$J$26:$T$26</v>
      </c>
      <c r="U148" s="20" t="str">
        <f t="shared" ca="1" si="30"/>
        <v>KITO!$U$26:$AQ$26</v>
      </c>
      <c r="Z148" t="s">
        <v>454</v>
      </c>
      <c r="AA148" t="s">
        <v>453</v>
      </c>
      <c r="AB148" t="str">
        <f t="shared" si="38"/>
        <v/>
      </c>
    </row>
    <row r="149" spans="2:28" x14ac:dyDescent="0.25">
      <c r="B149" s="35" t="s">
        <v>455</v>
      </c>
      <c r="C149" s="29" t="s">
        <v>16</v>
      </c>
      <c r="E149" s="23">
        <f t="shared" ca="1" si="36"/>
        <v>7.5</v>
      </c>
      <c r="F149" s="23">
        <f t="shared" ca="1" si="36"/>
        <v>7.5</v>
      </c>
      <c r="G149" s="23">
        <f t="shared" ca="1" si="36"/>
        <v>7.5</v>
      </c>
      <c r="H149" s="23">
        <f t="shared" ca="1" si="36"/>
        <v>7.5</v>
      </c>
      <c r="I149" s="23">
        <f t="shared" ca="1" si="36"/>
        <v>7.5</v>
      </c>
      <c r="J149" s="23">
        <f t="shared" ca="1" si="37"/>
        <v>8.9</v>
      </c>
      <c r="K149" s="23">
        <f t="shared" ca="1" si="37"/>
        <v>8.9</v>
      </c>
      <c r="L149" s="23">
        <f t="shared" ca="1" si="37"/>
        <v>8.9</v>
      </c>
      <c r="M149" s="23">
        <f t="shared" ca="1" si="37"/>
        <v>8.9</v>
      </c>
      <c r="N149" s="23">
        <f t="shared" ca="1" si="37"/>
        <v>8.9</v>
      </c>
      <c r="P149" s="20" t="str">
        <f t="shared" si="39"/>
        <v>Killarney</v>
      </c>
      <c r="Q149" s="20" t="s">
        <v>456</v>
      </c>
      <c r="R149" s="20" t="str">
        <f t="shared" ca="1" si="27"/>
        <v>KILL!$J$25:$T$25</v>
      </c>
      <c r="S149" s="20" t="str">
        <f t="shared" ca="1" si="28"/>
        <v>KILL!$U$25:$AQ$25</v>
      </c>
      <c r="T149" s="20" t="str">
        <f t="shared" ca="1" si="29"/>
        <v>KILL!$J$26:$T$26</v>
      </c>
      <c r="U149" s="20" t="str">
        <f t="shared" ca="1" si="30"/>
        <v>KILL!$U$26:$AQ$26</v>
      </c>
      <c r="Z149" t="s">
        <v>457</v>
      </c>
      <c r="AA149" t="s">
        <v>456</v>
      </c>
      <c r="AB149" t="str">
        <f t="shared" si="38"/>
        <v/>
      </c>
    </row>
    <row r="150" spans="2:28" x14ac:dyDescent="0.25">
      <c r="B150" s="35" t="s">
        <v>458</v>
      </c>
      <c r="C150" s="29" t="s">
        <v>16</v>
      </c>
      <c r="E150" s="23">
        <f t="shared" ref="E150:I166" ca="1" si="40">IF(AND($R150&lt;&gt;"", $T150&lt;&gt;"", $E$2&lt;&gt;"", $E$2&lt;&gt;"-"), IF(INDEX(INDIRECT($T150), MATCH(E$5, INDIRECT($R150), 0))&lt;&gt;"", IF(ISNUMBER(INDEX(INDIRECT($T150), MATCH(E$5, INDIRECT($R150), 0))), ROUND(INDEX(INDIRECT($T150), MATCH(E$5, INDIRECT($R150), 0)), 1), IF($E$2="Meets Security Standard", PROPER(INDEX(INDIRECT($T150), MATCH(E$5, INDIRECT($R150), 0))), INDEX(INDIRECT($T150), MATCH(E$5, INDIRECT($R150), 0)))), ""), "")</f>
        <v>46</v>
      </c>
      <c r="F150" s="23">
        <f t="shared" ca="1" si="40"/>
        <v>46</v>
      </c>
      <c r="G150" s="23">
        <f t="shared" ca="1" si="40"/>
        <v>46</v>
      </c>
      <c r="H150" s="23">
        <f t="shared" ca="1" si="40"/>
        <v>46</v>
      </c>
      <c r="I150" s="23">
        <f t="shared" ca="1" si="40"/>
        <v>46</v>
      </c>
      <c r="J150" s="23">
        <f t="shared" ref="J150:N166" ca="1" si="41">IF(AND($S150&lt;&gt;"", $U150&lt;&gt;"", $E$2&lt;&gt;"", $E$2&lt;&gt;"-"), IF(INDEX(INDIRECT($U150), MATCH(TEXT(J$5, "????"), INDIRECT($S150), 0))&lt;&gt;"", IF(INDEX(INDIRECT($U150), MATCH(TEXT(J$5, "????"), INDIRECT($S150), 0))&lt;&gt;"", IF(ISNUMBER(INDEX(INDIRECT($U150), MATCH(TEXT(J$5, "????"), INDIRECT($S150), 0))), ROUND(INDEX(INDIRECT($U150), MATCH(TEXT(J$5, "????"), INDIRECT($S150), 0)), 1), IF($E$2="Meets Security Standard", PROPER(INDEX(INDIRECT($U150), MATCH(TEXT(J$5, "????"), INDIRECT($S150), 0))), INDEX(INDIRECT($U150), MATCH(TEXT(J$5, "????"), INDIRECT($S150), 0)))), ""), ""), "")</f>
        <v>46</v>
      </c>
      <c r="K150" s="23">
        <f t="shared" ca="1" si="41"/>
        <v>46</v>
      </c>
      <c r="L150" s="23">
        <f t="shared" ca="1" si="41"/>
        <v>46</v>
      </c>
      <c r="M150" s="23">
        <f t="shared" ca="1" si="41"/>
        <v>46</v>
      </c>
      <c r="N150" s="23">
        <f t="shared" ca="1" si="41"/>
        <v>46</v>
      </c>
      <c r="P150" s="20" t="str">
        <f t="shared" si="39"/>
        <v>Kingaroy</v>
      </c>
      <c r="Q150" s="20" t="s">
        <v>459</v>
      </c>
      <c r="R150" s="20" t="str">
        <f t="shared" ca="1" si="27"/>
        <v>KING!$J$25:$T$25</v>
      </c>
      <c r="S150" s="20" t="str">
        <f t="shared" ca="1" si="28"/>
        <v>KING!$U$25:$AQ$25</v>
      </c>
      <c r="T150" s="20" t="str">
        <f t="shared" ca="1" si="29"/>
        <v>KING!$J$26:$T$26</v>
      </c>
      <c r="U150" s="20" t="str">
        <f t="shared" ca="1" si="30"/>
        <v>KING!$U$26:$AQ$26</v>
      </c>
      <c r="Z150" t="s">
        <v>460</v>
      </c>
      <c r="AA150" t="s">
        <v>459</v>
      </c>
      <c r="AB150" t="str">
        <f t="shared" si="38"/>
        <v/>
      </c>
    </row>
    <row r="151" spans="2:28" x14ac:dyDescent="0.25">
      <c r="B151" s="35" t="s">
        <v>461</v>
      </c>
      <c r="C151" s="29" t="s">
        <v>16</v>
      </c>
      <c r="E151" s="23">
        <f t="shared" ca="1" si="40"/>
        <v>9.6999999999999993</v>
      </c>
      <c r="F151" s="23">
        <f t="shared" ca="1" si="40"/>
        <v>9.6999999999999993</v>
      </c>
      <c r="G151" s="23">
        <f t="shared" ca="1" si="40"/>
        <v>9.6999999999999993</v>
      </c>
      <c r="H151" s="23">
        <f t="shared" ca="1" si="40"/>
        <v>9.6999999999999993</v>
      </c>
      <c r="I151" s="23">
        <f t="shared" ca="1" si="40"/>
        <v>9.6999999999999993</v>
      </c>
      <c r="J151" s="23">
        <f t="shared" ca="1" si="41"/>
        <v>10.9</v>
      </c>
      <c r="K151" s="23">
        <f t="shared" ca="1" si="41"/>
        <v>10.9</v>
      </c>
      <c r="L151" s="23">
        <f t="shared" ca="1" si="41"/>
        <v>10.9</v>
      </c>
      <c r="M151" s="23">
        <f t="shared" ca="1" si="41"/>
        <v>10.9</v>
      </c>
      <c r="N151" s="23">
        <f t="shared" ca="1" si="41"/>
        <v>10.9</v>
      </c>
      <c r="P151" s="20" t="str">
        <f t="shared" si="39"/>
        <v>Kirknie</v>
      </c>
      <c r="Q151" s="20" t="s">
        <v>462</v>
      </c>
      <c r="R151" s="20" t="str">
        <f t="shared" ca="1" si="27"/>
        <v>KIRK!$J$25:$T$25</v>
      </c>
      <c r="S151" s="20" t="str">
        <f t="shared" ca="1" si="28"/>
        <v>KIRK!$U$25:$AQ$25</v>
      </c>
      <c r="T151" s="20" t="str">
        <f t="shared" ca="1" si="29"/>
        <v>KIRK!$J$26:$T$26</v>
      </c>
      <c r="U151" s="20" t="str">
        <f t="shared" ca="1" si="30"/>
        <v>KIRK!$U$26:$AQ$26</v>
      </c>
      <c r="Z151" t="s">
        <v>463</v>
      </c>
      <c r="AA151" t="s">
        <v>462</v>
      </c>
      <c r="AB151" t="str">
        <f t="shared" si="38"/>
        <v/>
      </c>
    </row>
    <row r="152" spans="2:28" x14ac:dyDescent="0.25">
      <c r="B152" s="35" t="s">
        <v>464</v>
      </c>
      <c r="C152" s="29" t="s">
        <v>16</v>
      </c>
      <c r="E152" s="23">
        <f t="shared" ca="1" si="40"/>
        <v>5</v>
      </c>
      <c r="F152" s="23">
        <f t="shared" ca="1" si="40"/>
        <v>5</v>
      </c>
      <c r="G152" s="23">
        <f t="shared" ca="1" si="40"/>
        <v>5</v>
      </c>
      <c r="H152" s="23">
        <f t="shared" ca="1" si="40"/>
        <v>5</v>
      </c>
      <c r="I152" s="23">
        <f t="shared" ca="1" si="40"/>
        <v>5</v>
      </c>
      <c r="J152" s="23">
        <f t="shared" ca="1" si="41"/>
        <v>5</v>
      </c>
      <c r="K152" s="23">
        <f t="shared" ca="1" si="41"/>
        <v>5</v>
      </c>
      <c r="L152" s="23">
        <f t="shared" ca="1" si="41"/>
        <v>5</v>
      </c>
      <c r="M152" s="23">
        <f t="shared" ca="1" si="41"/>
        <v>5</v>
      </c>
      <c r="N152" s="23">
        <f t="shared" ca="1" si="41"/>
        <v>5</v>
      </c>
      <c r="P152" s="20" t="str">
        <f t="shared" si="39"/>
        <v>Kogan Creek</v>
      </c>
      <c r="Q152" s="20" t="s">
        <v>465</v>
      </c>
      <c r="R152" s="20" t="str">
        <f t="shared" ca="1" si="27"/>
        <v>KOCR!$J$25:$T$25</v>
      </c>
      <c r="S152" s="20" t="str">
        <f t="shared" ca="1" si="28"/>
        <v>KOCR!$U$25:$AQ$25</v>
      </c>
      <c r="T152" s="20" t="str">
        <f t="shared" ca="1" si="29"/>
        <v>KOCR!$J$26:$T$26</v>
      </c>
      <c r="U152" s="20" t="str">
        <f t="shared" ca="1" si="30"/>
        <v>KOCR!$U$26:$AQ$26</v>
      </c>
      <c r="Z152" t="s">
        <v>466</v>
      </c>
      <c r="AA152" t="s">
        <v>465</v>
      </c>
      <c r="AB152" t="str">
        <f t="shared" si="38"/>
        <v/>
      </c>
    </row>
    <row r="153" spans="2:28" x14ac:dyDescent="0.25">
      <c r="B153" s="35" t="s">
        <v>467</v>
      </c>
      <c r="C153" s="29" t="s">
        <v>16</v>
      </c>
      <c r="E153" s="23">
        <f t="shared" ca="1" si="40"/>
        <v>7</v>
      </c>
      <c r="F153" s="23">
        <f t="shared" ca="1" si="40"/>
        <v>7</v>
      </c>
      <c r="G153" s="23">
        <f t="shared" ca="1" si="40"/>
        <v>7</v>
      </c>
      <c r="H153" s="23">
        <f t="shared" ca="1" si="40"/>
        <v>7</v>
      </c>
      <c r="I153" s="23">
        <f t="shared" ca="1" si="40"/>
        <v>7</v>
      </c>
      <c r="J153" s="23">
        <f t="shared" ca="1" si="41"/>
        <v>7.5</v>
      </c>
      <c r="K153" s="23">
        <f t="shared" ca="1" si="41"/>
        <v>7.5</v>
      </c>
      <c r="L153" s="23">
        <f t="shared" ca="1" si="41"/>
        <v>7.5</v>
      </c>
      <c r="M153" s="23">
        <f t="shared" ca="1" si="41"/>
        <v>7.5</v>
      </c>
      <c r="N153" s="23">
        <f t="shared" ca="1" si="41"/>
        <v>7.5</v>
      </c>
      <c r="P153" s="20" t="str">
        <f t="shared" si="39"/>
        <v>Koumala</v>
      </c>
      <c r="Q153" s="20" t="s">
        <v>468</v>
      </c>
      <c r="R153" s="20" t="str">
        <f t="shared" ca="1" si="27"/>
        <v>KOUM!$J$25:$T$25</v>
      </c>
      <c r="S153" s="20" t="str">
        <f t="shared" ca="1" si="28"/>
        <v>KOUM!$U$25:$AQ$25</v>
      </c>
      <c r="T153" s="20" t="str">
        <f t="shared" ca="1" si="29"/>
        <v>KOUM!$J$26:$T$26</v>
      </c>
      <c r="U153" s="20" t="str">
        <f t="shared" ca="1" si="30"/>
        <v>KOUM!$U$26:$AQ$26</v>
      </c>
      <c r="Z153" t="s">
        <v>469</v>
      </c>
      <c r="AA153" t="s">
        <v>468</v>
      </c>
      <c r="AB153" t="str">
        <f t="shared" si="38"/>
        <v/>
      </c>
    </row>
    <row r="154" spans="2:28" x14ac:dyDescent="0.25">
      <c r="B154" s="35" t="s">
        <v>470</v>
      </c>
      <c r="C154" s="29" t="s">
        <v>16</v>
      </c>
      <c r="E154" s="23">
        <f t="shared" ca="1" si="40"/>
        <v>17.600000000000001</v>
      </c>
      <c r="F154" s="23">
        <f t="shared" ca="1" si="40"/>
        <v>17.600000000000001</v>
      </c>
      <c r="G154" s="23">
        <f t="shared" ca="1" si="40"/>
        <v>17.600000000000001</v>
      </c>
      <c r="H154" s="23">
        <f t="shared" ca="1" si="40"/>
        <v>17.600000000000001</v>
      </c>
      <c r="I154" s="23">
        <f t="shared" ca="1" si="40"/>
        <v>17.600000000000001</v>
      </c>
      <c r="J154" s="23">
        <f t="shared" ca="1" si="41"/>
        <v>19</v>
      </c>
      <c r="K154" s="23">
        <f t="shared" ca="1" si="41"/>
        <v>19</v>
      </c>
      <c r="L154" s="23">
        <f t="shared" ca="1" si="41"/>
        <v>19</v>
      </c>
      <c r="M154" s="23">
        <f t="shared" ca="1" si="41"/>
        <v>19</v>
      </c>
      <c r="N154" s="23">
        <f t="shared" ca="1" si="41"/>
        <v>19</v>
      </c>
      <c r="P154" s="20" t="str">
        <f t="shared" si="39"/>
        <v>Laguna Quays</v>
      </c>
      <c r="Q154" s="20" t="s">
        <v>471</v>
      </c>
      <c r="R154" s="20" t="str">
        <f t="shared" ca="1" si="27"/>
        <v>LAQU!$J$25:$T$25</v>
      </c>
      <c r="S154" s="20" t="str">
        <f t="shared" ca="1" si="28"/>
        <v>LAQU!$U$25:$AQ$25</v>
      </c>
      <c r="T154" s="20" t="str">
        <f t="shared" ca="1" si="29"/>
        <v>LAQU!$J$26:$T$26</v>
      </c>
      <c r="U154" s="20" t="str">
        <f t="shared" ca="1" si="30"/>
        <v>LAQU!$U$26:$AQ$26</v>
      </c>
      <c r="Z154" t="s">
        <v>472</v>
      </c>
      <c r="AA154" t="s">
        <v>471</v>
      </c>
      <c r="AB154" t="str">
        <f t="shared" si="38"/>
        <v/>
      </c>
    </row>
    <row r="155" spans="2:28" x14ac:dyDescent="0.25">
      <c r="B155" s="35" t="s">
        <v>473</v>
      </c>
      <c r="C155" s="29" t="s">
        <v>16</v>
      </c>
      <c r="E155" s="23">
        <f t="shared" ca="1" si="40"/>
        <v>16</v>
      </c>
      <c r="F155" s="23">
        <f t="shared" ca="1" si="40"/>
        <v>16</v>
      </c>
      <c r="G155" s="23">
        <f t="shared" ca="1" si="40"/>
        <v>16</v>
      </c>
      <c r="H155" s="23">
        <f t="shared" ca="1" si="40"/>
        <v>16</v>
      </c>
      <c r="I155" s="23">
        <f t="shared" ca="1" si="40"/>
        <v>16</v>
      </c>
      <c r="J155" s="23">
        <f t="shared" ca="1" si="41"/>
        <v>16</v>
      </c>
      <c r="K155" s="23">
        <f t="shared" ca="1" si="41"/>
        <v>16</v>
      </c>
      <c r="L155" s="23">
        <f t="shared" ca="1" si="41"/>
        <v>16</v>
      </c>
      <c r="M155" s="23">
        <f t="shared" ca="1" si="41"/>
        <v>16</v>
      </c>
      <c r="N155" s="23">
        <f t="shared" ca="1" si="41"/>
        <v>16</v>
      </c>
      <c r="P155" s="20" t="str">
        <f t="shared" si="39"/>
        <v>Lakeland</v>
      </c>
      <c r="Q155" s="20" t="s">
        <v>474</v>
      </c>
      <c r="R155" s="20" t="str">
        <f t="shared" ca="1" si="27"/>
        <v>LAKE!$J$25:$T$25</v>
      </c>
      <c r="S155" s="20" t="str">
        <f t="shared" ca="1" si="28"/>
        <v>LAKE!$U$25:$AQ$25</v>
      </c>
      <c r="T155" s="20" t="str">
        <f t="shared" ca="1" si="29"/>
        <v>LAKE!$J$26:$T$26</v>
      </c>
      <c r="U155" s="20" t="str">
        <f t="shared" ca="1" si="30"/>
        <v>LAKE!$U$26:$AQ$26</v>
      </c>
      <c r="Z155" t="s">
        <v>475</v>
      </c>
      <c r="AA155" t="s">
        <v>474</v>
      </c>
      <c r="AB155" t="str">
        <f t="shared" si="38"/>
        <v/>
      </c>
    </row>
    <row r="156" spans="2:28" x14ac:dyDescent="0.25">
      <c r="B156" s="35" t="s">
        <v>476</v>
      </c>
      <c r="C156" s="29" t="s">
        <v>32</v>
      </c>
      <c r="E156" s="23">
        <f t="shared" ca="1" si="40"/>
        <v>49.8</v>
      </c>
      <c r="F156" s="23">
        <f t="shared" ca="1" si="40"/>
        <v>49.8</v>
      </c>
      <c r="G156" s="23">
        <f t="shared" ca="1" si="40"/>
        <v>49.8</v>
      </c>
      <c r="H156" s="23">
        <f t="shared" ca="1" si="40"/>
        <v>49.8</v>
      </c>
      <c r="I156" s="23">
        <f t="shared" ca="1" si="40"/>
        <v>49.8</v>
      </c>
      <c r="J156" s="23">
        <f t="shared" ca="1" si="41"/>
        <v>55.8</v>
      </c>
      <c r="K156" s="23">
        <f t="shared" ca="1" si="41"/>
        <v>55.8</v>
      </c>
      <c r="L156" s="23">
        <f t="shared" ca="1" si="41"/>
        <v>55.8</v>
      </c>
      <c r="M156" s="23">
        <f t="shared" ca="1" si="41"/>
        <v>55.8</v>
      </c>
      <c r="N156" s="23">
        <f t="shared" ca="1" si="41"/>
        <v>55.8</v>
      </c>
      <c r="P156" s="20" t="str">
        <f t="shared" si="39"/>
        <v>Lakeland BSP</v>
      </c>
      <c r="Q156" s="20" t="s">
        <v>477</v>
      </c>
      <c r="R156" s="20" t="str">
        <f t="shared" ca="1" si="27"/>
        <v>'T159'!$I$23:$S$23</v>
      </c>
      <c r="S156" s="20" t="str">
        <f t="shared" ca="1" si="28"/>
        <v>'T159'!$T$23:$AQ$23</v>
      </c>
      <c r="T156" s="20" t="str">
        <f t="shared" ca="1" si="29"/>
        <v>'T159'!$I$24:$S$24</v>
      </c>
      <c r="U156" s="20" t="str">
        <f t="shared" ca="1" si="30"/>
        <v>'T159'!$T$24:$AQ$24</v>
      </c>
      <c r="Z156" t="s">
        <v>478</v>
      </c>
      <c r="AA156" t="s">
        <v>477</v>
      </c>
      <c r="AB156" t="str">
        <f t="shared" si="38"/>
        <v/>
      </c>
    </row>
    <row r="157" spans="2:28" x14ac:dyDescent="0.25">
      <c r="B157" s="35" t="s">
        <v>479</v>
      </c>
      <c r="C157" s="29" t="s">
        <v>16</v>
      </c>
      <c r="E157" s="23">
        <f t="shared" ca="1" si="40"/>
        <v>45.9</v>
      </c>
      <c r="F157" s="23">
        <f t="shared" ca="1" si="40"/>
        <v>45.9</v>
      </c>
      <c r="G157" s="23">
        <f t="shared" ca="1" si="40"/>
        <v>45.9</v>
      </c>
      <c r="H157" s="23">
        <f t="shared" ca="1" si="40"/>
        <v>45.9</v>
      </c>
      <c r="I157" s="23">
        <f t="shared" ca="1" si="40"/>
        <v>45.9</v>
      </c>
      <c r="J157" s="23">
        <f t="shared" ca="1" si="41"/>
        <v>50.9</v>
      </c>
      <c r="K157" s="23">
        <f t="shared" ca="1" si="41"/>
        <v>50.9</v>
      </c>
      <c r="L157" s="23">
        <f t="shared" ca="1" si="41"/>
        <v>50.9</v>
      </c>
      <c r="M157" s="23">
        <f t="shared" ca="1" si="41"/>
        <v>50.9</v>
      </c>
      <c r="N157" s="23">
        <f t="shared" ca="1" si="41"/>
        <v>50.9</v>
      </c>
      <c r="P157" s="20" t="str">
        <f t="shared" si="39"/>
        <v>Lakes Creek</v>
      </c>
      <c r="Q157" s="20" t="s">
        <v>480</v>
      </c>
      <c r="R157" s="20" t="str">
        <f t="shared" ref="R157:R220" ca="1" si="42">IF(ISERROR(MATCH("PEAK LOAD FORECAST AND CAPACITY", INDIRECT($Q157&amp;"!$e$1:$e$55"), 0))=FALSE, ADDRESS(MATCH("PEAK LOAD FORECAST AND CAPACITY", INDIRECT($Q157&amp;"!$e$1:$e$55"), 0)+1, MATCH("SUMMER", INDIRECT(ADDRESS(MATCH("PEAK LOAD FORECAST AND CAPACITY", INDIRECT($Q157&amp;"!$e$1:$e$55"), 0), 1, 1, TRUE, $Q157)&amp;":$AQ"&amp;MATCH("PEAK LOAD FORECAST AND CAPACITY", INDIRECT($Q157&amp;"!$e$1:$e$55"), 0)), 0), 1, TRUE, $Q157)&amp;":"&amp;ADDRESS(MATCH("PEAK LOAD FORECAST AND CAPACITY", INDIRECT($Q157&amp;"!$e$1:$e$55"), 0)+1, MATCH("WINTER", INDIRECT(ADDRESS(MATCH("PEAK LOAD FORECAST AND CAPACITY", INDIRECT($Q157&amp;"!$e$1:$e$55"), 0), 1, 1, TRUE, $Q157)&amp;":$AQ"&amp;MATCH("PEAK LOAD FORECAST AND CAPACITY", INDIRECT($Q157&amp;"!$e$1:$e$55"), 0)), 0)-1, 1, TRUE),
IF(ISERROR(MATCH("PEAK LOAD FORECAST AND CAPACITY", INDIRECT($Q157&amp;"!$D$1:$D$55"), 0))=FALSE, ADDRESS(MATCH("PEAK LOAD FORECAST AND CAPACITY", INDIRECT($Q157&amp;"!$D$1:$D$55"), 0)+1, MATCH("SUMMER", INDIRECT(ADDRESS(MATCH("PEAK LOAD FORECAST AND CAPACITY", INDIRECT($Q157&amp;"!$D$1:$D$55"), 0), 1, 1, TRUE, $Q157)&amp;":$AQ"&amp;MATCH("PEAK LOAD FORECAST AND CAPACITY", INDIRECT($Q157&amp;"!$D$1:$D$55"), 0)), 0), 1, TRUE, $Q157)&amp;":"&amp;ADDRESS(MATCH("PEAK LOAD FORECAST AND CAPACITY", INDIRECT($Q157&amp;"!$D$1:$D$55"), 0)+1, MATCH("WINTER", INDIRECT(ADDRESS(MATCH("PEAK LOAD FORECAST AND CAPACITY", INDIRECT($Q157&amp;"!$D$1:$D$55"), 0), 1, 1, TRUE, $Q157)&amp;":$AQ"&amp;MATCH("PEAK LOAD FORECAST AND CAPACITY", INDIRECT($Q157&amp;"!$D$1:$D$55"), 0)), 0)-1, 1, TRUE), ""))</f>
        <v>LACR!$J$25:$T$25</v>
      </c>
      <c r="S157" s="20" t="str">
        <f t="shared" ref="S157:S220" ca="1" si="43">IF(ISERROR(MATCH("PEAK LOAD FORECAST AND CAPACITY", INDIRECT($Q157&amp;"!$e$1:$e$55"), 0))=FALSE, ADDRESS(MATCH("PEAK LOAD FORECAST AND CAPACITY", INDIRECT($Q157&amp;"!$e$1:$e$55"), 0)+1, MATCH("WINTER", INDIRECT(ADDRESS(MATCH("PEAK LOAD FORECAST AND CAPACITY", INDIRECT($Q157&amp;"!$e$1:$e$55"), 0), 1, 1, TRUE, $Q157)&amp;":$AQ"&amp;MATCH("PEAK LOAD FORECAST AND CAPACITY", INDIRECT($Q157&amp;"!$e$1:$e$55"), 0)), 0), 1, TRUE, $Q157)&amp;":"&amp;ADDRESS(MATCH("PEAK LOAD FORECAST AND CAPACITY", INDIRECT($Q157&amp;"!$e$1:$e$55"), 0)+1, 43, 1, TRUE),
IF(ISERROR(MATCH("PEAK LOAD FORECAST AND CAPACITY", INDIRECT($Q157&amp;"!$D$1:$D$55"), 0))=FALSE, ADDRESS(MATCH("PEAK LOAD FORECAST AND CAPACITY", INDIRECT($Q157&amp;"!$D$1:$D$55"), 0)+1, MATCH("WINTER", INDIRECT(ADDRESS(MATCH("PEAK LOAD FORECAST AND CAPACITY", INDIRECT($Q157&amp;"!$D$1:$D$55"), 0), 1, 1, TRUE, $Q157)&amp;":$AQ"&amp;MATCH("PEAK LOAD FORECAST AND CAPACITY", INDIRECT($Q157&amp;"!$D$1:$D$55"), 0)), 0), 1, TRUE, $Q157)&amp;":"&amp;ADDRESS(MATCH("PEAK LOAD FORECAST AND CAPACITY", INDIRECT($Q157&amp;"!$D$1:$D$55"), 0)+1, 43, 1, TRUE), ""))</f>
        <v>LACR!$U$25:$AQ$25</v>
      </c>
      <c r="T157" s="20" t="str">
        <f t="shared" ref="T157:T220" ca="1" si="44">IF(ISERROR(MATCH($E$2, INDIRECT($Q157&amp;"!$E$1:$E$55"), 0))=FALSE, ADDRESS(MATCH($E$2, INDIRECT($Q157&amp;"!$E$1:$E$55"), 0), MATCH("SUMMER", INDIRECT(ADDRESS(MATCH("PEAK LOAD FORECAST AND CAPACITY", INDIRECT($Q157&amp;"!$E$1:$E$55"), 0), 1, 1, TRUE, $Q157)&amp;":$AQ"&amp;MATCH("PEAK LOAD FORECAST AND CAPACITY", INDIRECT($Q157&amp;"!$E$1:$E$55"), 0)), 0), 1, TRUE, $Q157)&amp;":"&amp;
ADDRESS(MATCH($E$2, INDIRECT($Q157&amp;"!$E$1:$E$55"), 0), MATCH("WINTER", INDIRECT(ADDRESS(MATCH("PEAK LOAD FORECAST AND CAPACITY", INDIRECT($Q157&amp;"!$E$1:$E$55"), 0), 1, 1, TRUE, $Q157)&amp;":$AQ"&amp;MATCH("PEAK LOAD FORECAST AND CAPACITY", INDIRECT($Q157&amp;"!$E$1:$E$55"), 0)), 0)-1, 1, TRUE),
IF(ISERROR(MATCH($E$2, INDIRECT($Q157&amp;"!$d$1:$d$55"), 0))=FALSE, ADDRESS(MATCH($E$2, INDIRECT($Q157&amp;"!$d$1:$d$55"), 0), MATCH("SUMMER", INDIRECT(ADDRESS(MATCH("PEAK LOAD FORECAST AND CAPACITY", INDIRECT($Q157&amp;"!$d$1:$d$55"), 0), 1, 1, TRUE, $Q157)&amp;":$AQ"&amp;MATCH("PEAK LOAD FORECAST AND CAPACITY", INDIRECT($Q157&amp;"!$d$1:$d$55"), 0)), 0), 1, TRUE, $Q157)&amp;":"&amp;
ADDRESS(MATCH($E$2, INDIRECT($Q157&amp;"!$d$1:$d$55"), 0), MATCH("WINTER", INDIRECT(ADDRESS(MATCH("PEAK LOAD FORECAST AND CAPACITY", INDIRECT($Q157&amp;"!$d$1:$d$55"), 0), 1, 1, TRUE, $Q157)&amp;":$AQ"&amp;MATCH("PEAK LOAD FORECAST AND CAPACITY", INDIRECT($Q157&amp;"!$d$1:$d$55"), 0)), 0)-1, 1, TRUE), ""))</f>
        <v>LACR!$J$26:$T$26</v>
      </c>
      <c r="U157" s="20" t="str">
        <f t="shared" ref="U157:U220" ca="1" si="45">IF(ISERROR(MATCH($E$2, INDIRECT($Q157&amp;"!$E$1:$E$55"), 0))=FALSE, ADDRESS(MATCH($E$2, INDIRECT($Q157&amp;"!$E$1:$E$55"), 0), MATCH("WINTER", INDIRECT(ADDRESS(MATCH("PEAK LOAD FORECAST AND CAPACITY", INDIRECT($Q157&amp;"!$E$1:$E$55"), 0), 1, 1, TRUE, $Q157)&amp;":$AQ"&amp;MATCH("PEAK LOAD FORECAST AND CAPACITY", INDIRECT($Q157&amp;"!$E$1:$E$55"), 0)), 0), 1, TRUE, $Q157)&amp;":"&amp;
ADDRESS(MATCH($E$2, INDIRECT($Q157&amp;"!$E$1:$E$55"), 0), 43, 1, TRUE),
IF(ISERROR(MATCH($E$2, INDIRECT($Q157&amp;"!$d$1:$d$55"), 0))=FALSE, ADDRESS(MATCH($E$2, INDIRECT($Q157&amp;"!$d$1:$d$55"), 0), MATCH("WINTER", INDIRECT(ADDRESS(MATCH("PEAK LOAD FORECAST AND CAPACITY", INDIRECT($Q157&amp;"!$d$1:$d$55"), 0), 1, 1, TRUE, $Q157)&amp;":$AQ"&amp;MATCH("PEAK LOAD FORECAST AND CAPACITY", INDIRECT($Q157&amp;"!$d$1:$d$55"), 0)), 0), 1, TRUE, $Q157)&amp;":"&amp;
ADDRESS(MATCH($E$2, INDIRECT($Q157&amp;"!$d$1:$d$55"), 0), 43, 1, TRUE), ""))</f>
        <v>LACR!$U$26:$AQ$26</v>
      </c>
      <c r="Z157" t="s">
        <v>481</v>
      </c>
      <c r="AA157" t="s">
        <v>480</v>
      </c>
      <c r="AB157" t="str">
        <f t="shared" si="38"/>
        <v/>
      </c>
    </row>
    <row r="158" spans="2:28" x14ac:dyDescent="0.25">
      <c r="B158" s="35" t="s">
        <v>482</v>
      </c>
      <c r="C158" s="29" t="s">
        <v>16</v>
      </c>
      <c r="E158" s="23">
        <f t="shared" ca="1" si="40"/>
        <v>11</v>
      </c>
      <c r="F158" s="23">
        <f t="shared" ca="1" si="40"/>
        <v>11</v>
      </c>
      <c r="G158" s="23">
        <f t="shared" ca="1" si="40"/>
        <v>11</v>
      </c>
      <c r="H158" s="23">
        <f t="shared" ca="1" si="40"/>
        <v>11</v>
      </c>
      <c r="I158" s="23">
        <f t="shared" ca="1" si="40"/>
        <v>11</v>
      </c>
      <c r="J158" s="23">
        <f t="shared" ca="1" si="41"/>
        <v>11</v>
      </c>
      <c r="K158" s="23">
        <f t="shared" ca="1" si="41"/>
        <v>11</v>
      </c>
      <c r="L158" s="23">
        <f t="shared" ca="1" si="41"/>
        <v>11</v>
      </c>
      <c r="M158" s="23">
        <f t="shared" ca="1" si="41"/>
        <v>11</v>
      </c>
      <c r="N158" s="23">
        <f t="shared" ca="1" si="41"/>
        <v>11</v>
      </c>
      <c r="P158" s="20" t="str">
        <f t="shared" si="39"/>
        <v>66/11kV</v>
      </c>
      <c r="Q158" s="20" t="s">
        <v>483</v>
      </c>
      <c r="R158" s="20" t="str">
        <f t="shared" ca="1" si="42"/>
        <v>LARO!$J$25:$T$25</v>
      </c>
      <c r="S158" s="20" t="str">
        <f t="shared" ca="1" si="43"/>
        <v>LARO!$U$25:$AQ$25</v>
      </c>
      <c r="T158" s="20" t="str">
        <f t="shared" ca="1" si="44"/>
        <v>LARO!$J$26:$T$26</v>
      </c>
      <c r="U158" s="20" t="str">
        <f t="shared" ca="1" si="45"/>
        <v>LARO!$U$26:$AQ$26</v>
      </c>
      <c r="Z158" t="s">
        <v>484</v>
      </c>
      <c r="AA158" t="s">
        <v>483</v>
      </c>
      <c r="AB158" t="str">
        <f t="shared" si="38"/>
        <v/>
      </c>
    </row>
    <row r="159" spans="2:28" x14ac:dyDescent="0.25">
      <c r="B159" s="35" t="s">
        <v>485</v>
      </c>
      <c r="C159" s="29" t="s">
        <v>16</v>
      </c>
      <c r="E159" s="23">
        <f ca="1">IF(AND($R159&lt;&gt;"", $T159&lt;&gt;"", $E$2&lt;&gt;"", $E$2&lt;&gt;"-"), IF(INDEX(INDIRECT($T159), MATCH(E$5, INDIRECT($R159), 0))&lt;&gt;"", IF(ISNUMBER(INDEX(INDIRECT($T159), MATCH(E$5, INDIRECT($R159), 0))), ROUND(INDEX(INDIRECT($T159), MATCH(E$5, INDIRECT($R159), 0)), 1), IF($E$2="Meets Security Standard", PROPER(INDEX(INDIRECT($T159), MATCH(E$5, INDIRECT($R159), 0))), INDEX(INDIRECT($T159), MATCH(E$5, INDIRECT($R159), 0)))), ""), "")</f>
        <v>8.1999999999999993</v>
      </c>
      <c r="F159" s="23">
        <f t="shared" ca="1" si="40"/>
        <v>8.1999999999999993</v>
      </c>
      <c r="G159" s="23">
        <f t="shared" ca="1" si="40"/>
        <v>8.1999999999999993</v>
      </c>
      <c r="H159" s="23">
        <f t="shared" ca="1" si="40"/>
        <v>8.1999999999999993</v>
      </c>
      <c r="I159" s="23">
        <f t="shared" ca="1" si="40"/>
        <v>8.1999999999999993</v>
      </c>
      <c r="J159" s="23">
        <f t="shared" ca="1" si="41"/>
        <v>8.6999999999999993</v>
      </c>
      <c r="K159" s="23">
        <f t="shared" ca="1" si="41"/>
        <v>8.6999999999999993</v>
      </c>
      <c r="L159" s="23">
        <f t="shared" ca="1" si="41"/>
        <v>8.6999999999999993</v>
      </c>
      <c r="M159" s="23">
        <f t="shared" ca="1" si="41"/>
        <v>8.6999999999999993</v>
      </c>
      <c r="N159" s="23">
        <f t="shared" ca="1" si="41"/>
        <v>8.6999999999999993</v>
      </c>
      <c r="P159" s="20" t="str">
        <f t="shared" si="39"/>
        <v>Lannercost</v>
      </c>
      <c r="Q159" s="20" t="s">
        <v>486</v>
      </c>
      <c r="R159" s="20" t="str">
        <f t="shared" ca="1" si="42"/>
        <v>LANN!$J$25:$T$25</v>
      </c>
      <c r="S159" s="20" t="str">
        <f t="shared" ca="1" si="43"/>
        <v>LANN!$U$25:$AQ$25</v>
      </c>
      <c r="T159" s="20" t="str">
        <f t="shared" ca="1" si="44"/>
        <v>LANN!$J$26:$T$26</v>
      </c>
      <c r="U159" s="20" t="str">
        <f t="shared" ca="1" si="45"/>
        <v>LANN!$U$26:$AQ$26</v>
      </c>
      <c r="Z159" t="s">
        <v>487</v>
      </c>
      <c r="AA159" t="s">
        <v>486</v>
      </c>
      <c r="AB159" t="str">
        <f t="shared" si="38"/>
        <v/>
      </c>
    </row>
    <row r="160" spans="2:28" x14ac:dyDescent="0.25">
      <c r="B160" s="35" t="s">
        <v>488</v>
      </c>
      <c r="C160" s="29" t="s">
        <v>16</v>
      </c>
      <c r="E160" s="23">
        <f t="shared" ca="1" si="40"/>
        <v>2.2000000000000002</v>
      </c>
      <c r="F160" s="23">
        <f t="shared" ca="1" si="40"/>
        <v>2.2000000000000002</v>
      </c>
      <c r="G160" s="23">
        <f t="shared" ca="1" si="40"/>
        <v>2.2000000000000002</v>
      </c>
      <c r="H160" s="23">
        <f t="shared" ca="1" si="40"/>
        <v>2.2000000000000002</v>
      </c>
      <c r="I160" s="23">
        <f t="shared" ca="1" si="40"/>
        <v>2.2000000000000002</v>
      </c>
      <c r="J160" s="23">
        <f t="shared" ca="1" si="41"/>
        <v>2.2000000000000002</v>
      </c>
      <c r="K160" s="23">
        <f t="shared" ca="1" si="41"/>
        <v>2.2000000000000002</v>
      </c>
      <c r="L160" s="23">
        <f t="shared" ca="1" si="41"/>
        <v>2.2000000000000002</v>
      </c>
      <c r="M160" s="23">
        <f t="shared" ca="1" si="41"/>
        <v>2.2000000000000002</v>
      </c>
      <c r="N160" s="23">
        <f t="shared" ca="1" si="41"/>
        <v>2.2000000000000002</v>
      </c>
      <c r="P160" s="20" t="str">
        <f t="shared" si="39"/>
        <v>Littlemore</v>
      </c>
      <c r="Q160" s="20" t="s">
        <v>489</v>
      </c>
      <c r="R160" s="20" t="str">
        <f t="shared" ca="1" si="42"/>
        <v>LITT!$J$25:$T$25</v>
      </c>
      <c r="S160" s="20" t="str">
        <f t="shared" ca="1" si="43"/>
        <v>LITT!$U$25:$AQ$25</v>
      </c>
      <c r="T160" s="20" t="str">
        <f t="shared" ca="1" si="44"/>
        <v>LITT!$J$26:$T$26</v>
      </c>
      <c r="U160" s="20" t="str">
        <f t="shared" ca="1" si="45"/>
        <v>LITT!$U$26:$AQ$26</v>
      </c>
      <c r="Z160" t="s">
        <v>490</v>
      </c>
      <c r="AA160" t="s">
        <v>489</v>
      </c>
      <c r="AB160" t="str">
        <f t="shared" si="38"/>
        <v/>
      </c>
    </row>
    <row r="161" spans="2:28" x14ac:dyDescent="0.25">
      <c r="B161" s="35" t="s">
        <v>491</v>
      </c>
      <c r="C161" s="29" t="s">
        <v>16</v>
      </c>
      <c r="E161" s="23">
        <f t="shared" ca="1" si="40"/>
        <v>24.4</v>
      </c>
      <c r="F161" s="23">
        <f t="shared" ca="1" si="40"/>
        <v>24.4</v>
      </c>
      <c r="G161" s="23">
        <f t="shared" ca="1" si="40"/>
        <v>24.4</v>
      </c>
      <c r="H161" s="23">
        <f t="shared" ca="1" si="40"/>
        <v>24.4</v>
      </c>
      <c r="I161" s="23">
        <f t="shared" ca="1" si="40"/>
        <v>24.4</v>
      </c>
      <c r="J161" s="23">
        <f t="shared" ca="1" si="41"/>
        <v>28.6</v>
      </c>
      <c r="K161" s="23">
        <f t="shared" ca="1" si="41"/>
        <v>28.6</v>
      </c>
      <c r="L161" s="23">
        <f t="shared" ca="1" si="41"/>
        <v>28.6</v>
      </c>
      <c r="M161" s="23">
        <f t="shared" ca="1" si="41"/>
        <v>28.6</v>
      </c>
      <c r="N161" s="23">
        <f t="shared" ca="1" si="41"/>
        <v>28.6</v>
      </c>
      <c r="P161" s="20" t="str">
        <f t="shared" si="39"/>
        <v>Longreach</v>
      </c>
      <c r="Q161" s="20" t="s">
        <v>492</v>
      </c>
      <c r="R161" s="20" t="str">
        <f t="shared" ca="1" si="42"/>
        <v>LONG!$J$25:$T$25</v>
      </c>
      <c r="S161" s="20" t="str">
        <f t="shared" ca="1" si="43"/>
        <v>LONG!$U$25:$AQ$25</v>
      </c>
      <c r="T161" s="20" t="str">
        <f t="shared" ca="1" si="44"/>
        <v>LONG!$J$26:$T$26</v>
      </c>
      <c r="U161" s="20" t="str">
        <f t="shared" ca="1" si="45"/>
        <v>LONG!$U$26:$AQ$26</v>
      </c>
      <c r="Z161" t="s">
        <v>493</v>
      </c>
      <c r="AA161" t="s">
        <v>492</v>
      </c>
      <c r="AB161" t="str">
        <f t="shared" si="38"/>
        <v/>
      </c>
    </row>
    <row r="162" spans="2:28" x14ac:dyDescent="0.25">
      <c r="B162" s="35" t="s">
        <v>494</v>
      </c>
      <c r="C162" s="29" t="s">
        <v>16</v>
      </c>
      <c r="E162" s="23">
        <f t="shared" ca="1" si="40"/>
        <v>7.4</v>
      </c>
      <c r="F162" s="23">
        <f t="shared" ca="1" si="40"/>
        <v>7.4</v>
      </c>
      <c r="G162" s="23">
        <f t="shared" ca="1" si="40"/>
        <v>7.4</v>
      </c>
      <c r="H162" s="23">
        <f t="shared" ca="1" si="40"/>
        <v>7.4</v>
      </c>
      <c r="I162" s="23">
        <f t="shared" ca="1" si="40"/>
        <v>7.4</v>
      </c>
      <c r="J162" s="23">
        <f t="shared" ca="1" si="41"/>
        <v>7.8</v>
      </c>
      <c r="K162" s="23">
        <f t="shared" ca="1" si="41"/>
        <v>7.8</v>
      </c>
      <c r="L162" s="23">
        <f t="shared" ca="1" si="41"/>
        <v>7.8</v>
      </c>
      <c r="M162" s="23">
        <f t="shared" ca="1" si="41"/>
        <v>7.8</v>
      </c>
      <c r="N162" s="23">
        <f t="shared" ca="1" si="41"/>
        <v>7.8</v>
      </c>
      <c r="P162" s="20" t="str">
        <f t="shared" si="39"/>
        <v>Louisa Creek</v>
      </c>
      <c r="Q162" s="20" t="s">
        <v>495</v>
      </c>
      <c r="R162" s="20" t="str">
        <f t="shared" ca="1" si="42"/>
        <v>LOCR!$J$25:$T$25</v>
      </c>
      <c r="S162" s="20" t="str">
        <f t="shared" ca="1" si="43"/>
        <v>LOCR!$U$25:$AQ$25</v>
      </c>
      <c r="T162" s="20" t="str">
        <f t="shared" ca="1" si="44"/>
        <v>LOCR!$J$26:$T$26</v>
      </c>
      <c r="U162" s="20" t="str">
        <f t="shared" ca="1" si="45"/>
        <v>LOCR!$U$26:$AQ$26</v>
      </c>
      <c r="Z162" t="s">
        <v>496</v>
      </c>
      <c r="AA162" t="s">
        <v>495</v>
      </c>
      <c r="AB162" t="str">
        <f t="shared" si="38"/>
        <v/>
      </c>
    </row>
    <row r="163" spans="2:28" x14ac:dyDescent="0.25">
      <c r="B163" s="35" t="s">
        <v>497</v>
      </c>
      <c r="C163" s="29" t="s">
        <v>32</v>
      </c>
      <c r="E163" s="23">
        <f t="shared" ca="1" si="40"/>
        <v>175.8</v>
      </c>
      <c r="F163" s="23">
        <f t="shared" ca="1" si="40"/>
        <v>175.8</v>
      </c>
      <c r="G163" s="23">
        <f t="shared" ca="1" si="40"/>
        <v>175.8</v>
      </c>
      <c r="H163" s="23">
        <f t="shared" ca="1" si="40"/>
        <v>175.8</v>
      </c>
      <c r="I163" s="23">
        <f t="shared" ca="1" si="40"/>
        <v>175.8</v>
      </c>
      <c r="J163" s="23">
        <f t="shared" ca="1" si="41"/>
        <v>185.2</v>
      </c>
      <c r="K163" s="23">
        <f t="shared" ca="1" si="41"/>
        <v>185.2</v>
      </c>
      <c r="L163" s="23">
        <f t="shared" ca="1" si="41"/>
        <v>185.2</v>
      </c>
      <c r="M163" s="23">
        <f t="shared" ca="1" si="41"/>
        <v>185.2</v>
      </c>
      <c r="N163" s="23">
        <f t="shared" ca="1" si="41"/>
        <v>185.2</v>
      </c>
      <c r="P163" s="20" t="str">
        <f t="shared" si="39"/>
        <v>Louisa Creek BSP</v>
      </c>
      <c r="Q163" s="20" t="s">
        <v>498</v>
      </c>
      <c r="R163" s="20" t="str">
        <f t="shared" ca="1" si="42"/>
        <v>'T176'!$I$23:$S$23</v>
      </c>
      <c r="S163" s="20" t="str">
        <f t="shared" ca="1" si="43"/>
        <v>'T176'!$T$23:$AQ$23</v>
      </c>
      <c r="T163" s="20" t="str">
        <f t="shared" ca="1" si="44"/>
        <v>'T176'!$I$24:$S$24</v>
      </c>
      <c r="U163" s="20" t="str">
        <f t="shared" ca="1" si="45"/>
        <v>'T176'!$T$24:$AQ$24</v>
      </c>
      <c r="Z163" t="s">
        <v>499</v>
      </c>
      <c r="AA163" t="s">
        <v>498</v>
      </c>
      <c r="AB163" t="str">
        <f t="shared" si="38"/>
        <v/>
      </c>
    </row>
    <row r="164" spans="2:28" x14ac:dyDescent="0.25">
      <c r="B164" s="35" t="s">
        <v>500</v>
      </c>
      <c r="C164" s="29" t="s">
        <v>16</v>
      </c>
      <c r="E164" s="28">
        <f t="shared" ca="1" si="40"/>
        <v>5.9</v>
      </c>
      <c r="F164" s="23">
        <f t="shared" ca="1" si="40"/>
        <v>5.9</v>
      </c>
      <c r="G164" s="23">
        <f t="shared" ca="1" si="40"/>
        <v>5.9</v>
      </c>
      <c r="H164" s="23">
        <f t="shared" ca="1" si="40"/>
        <v>5.9</v>
      </c>
      <c r="I164" s="23">
        <f t="shared" ca="1" si="40"/>
        <v>5.9</v>
      </c>
      <c r="J164" s="23">
        <f t="shared" ca="1" si="41"/>
        <v>6</v>
      </c>
      <c r="K164" s="23">
        <f t="shared" ca="1" si="41"/>
        <v>6</v>
      </c>
      <c r="L164" s="23">
        <f t="shared" ca="1" si="41"/>
        <v>6</v>
      </c>
      <c r="M164" s="23">
        <f t="shared" ca="1" si="41"/>
        <v>6</v>
      </c>
      <c r="N164" s="23">
        <f t="shared" ca="1" si="41"/>
        <v>6</v>
      </c>
      <c r="P164" s="20" t="str">
        <f t="shared" si="39"/>
        <v>Lucinda</v>
      </c>
      <c r="Q164" s="20" t="s">
        <v>501</v>
      </c>
      <c r="R164" s="20" t="str">
        <f t="shared" ca="1" si="42"/>
        <v>LUCI!$J$25:$T$25</v>
      </c>
      <c r="S164" s="20" t="str">
        <f t="shared" ca="1" si="43"/>
        <v>LUCI!$U$25:$AQ$25</v>
      </c>
      <c r="T164" s="20" t="str">
        <f t="shared" ca="1" si="44"/>
        <v>LUCI!$J$26:$T$26</v>
      </c>
      <c r="U164" s="20" t="str">
        <f t="shared" ca="1" si="45"/>
        <v>LUCI!$U$26:$AQ$26</v>
      </c>
      <c r="Z164" t="s">
        <v>502</v>
      </c>
      <c r="AA164" t="s">
        <v>501</v>
      </c>
      <c r="AB164" t="str">
        <f t="shared" si="38"/>
        <v/>
      </c>
    </row>
    <row r="165" spans="2:28" x14ac:dyDescent="0.25">
      <c r="B165" s="35" t="s">
        <v>503</v>
      </c>
      <c r="C165" s="29" t="s">
        <v>16</v>
      </c>
      <c r="E165" s="28">
        <f t="shared" ca="1" si="40"/>
        <v>1.1000000000000001</v>
      </c>
      <c r="F165" s="23">
        <f t="shared" ca="1" si="40"/>
        <v>1.1000000000000001</v>
      </c>
      <c r="G165" s="23">
        <f t="shared" ca="1" si="40"/>
        <v>1.1000000000000001</v>
      </c>
      <c r="H165" s="23">
        <f t="shared" ca="1" si="40"/>
        <v>1.1000000000000001</v>
      </c>
      <c r="I165" s="23">
        <f t="shared" ca="1" si="40"/>
        <v>1.1000000000000001</v>
      </c>
      <c r="J165" s="23">
        <f t="shared" ca="1" si="41"/>
        <v>1.1000000000000001</v>
      </c>
      <c r="K165" s="23">
        <f t="shared" ca="1" si="41"/>
        <v>1.1000000000000001</v>
      </c>
      <c r="L165" s="23">
        <f t="shared" ca="1" si="41"/>
        <v>1.1000000000000001</v>
      </c>
      <c r="M165" s="23">
        <f t="shared" ca="1" si="41"/>
        <v>1.1000000000000001</v>
      </c>
      <c r="N165" s="23">
        <f t="shared" ca="1" si="41"/>
        <v>1.1000000000000001</v>
      </c>
      <c r="P165" s="20" t="str">
        <f t="shared" si="39"/>
        <v>Lyndley Lane</v>
      </c>
      <c r="Q165" s="20" t="s">
        <v>504</v>
      </c>
      <c r="R165" s="20" t="str">
        <f t="shared" ca="1" si="42"/>
        <v>LYLA!$J$25:$T$25</v>
      </c>
      <c r="S165" s="20" t="str">
        <f t="shared" ca="1" si="43"/>
        <v>LYLA!$U$25:$AQ$25</v>
      </c>
      <c r="T165" s="20" t="str">
        <f t="shared" ca="1" si="44"/>
        <v>LYLA!$J$26:$T$26</v>
      </c>
      <c r="U165" s="20" t="str">
        <f t="shared" ca="1" si="45"/>
        <v>LYLA!$U$26:$AQ$26</v>
      </c>
      <c r="Z165" t="s">
        <v>505</v>
      </c>
      <c r="AA165" t="s">
        <v>504</v>
      </c>
      <c r="AB165" t="str">
        <f t="shared" si="38"/>
        <v/>
      </c>
    </row>
    <row r="166" spans="2:28" x14ac:dyDescent="0.25">
      <c r="B166" s="35" t="s">
        <v>506</v>
      </c>
      <c r="C166" s="29" t="s">
        <v>32</v>
      </c>
      <c r="E166" s="28">
        <f t="shared" ca="1" si="40"/>
        <v>90</v>
      </c>
      <c r="F166" s="28">
        <f t="shared" ca="1" si="40"/>
        <v>90</v>
      </c>
      <c r="G166" s="28">
        <f t="shared" ca="1" si="40"/>
        <v>90</v>
      </c>
      <c r="H166" s="28">
        <f t="shared" ca="1" si="40"/>
        <v>90</v>
      </c>
      <c r="I166" s="28">
        <f t="shared" ca="1" si="40"/>
        <v>90</v>
      </c>
      <c r="J166" s="28">
        <f t="shared" ca="1" si="41"/>
        <v>90</v>
      </c>
      <c r="K166" s="28">
        <f t="shared" ca="1" si="41"/>
        <v>90</v>
      </c>
      <c r="L166" s="28">
        <f t="shared" ca="1" si="41"/>
        <v>90</v>
      </c>
      <c r="M166" s="28">
        <f t="shared" ca="1" si="41"/>
        <v>90</v>
      </c>
      <c r="N166" s="28">
        <f t="shared" ca="1" si="41"/>
        <v>90</v>
      </c>
      <c r="P166" s="20" t="str">
        <f t="shared" si="39"/>
        <v>Mackay BSP</v>
      </c>
      <c r="Q166" s="20" t="s">
        <v>507</v>
      </c>
      <c r="R166" s="20" t="str">
        <f t="shared" ca="1" si="42"/>
        <v>MACK!$I$23:$S$23</v>
      </c>
      <c r="S166" s="20" t="str">
        <f t="shared" ca="1" si="43"/>
        <v>MACK!$T$23:$AQ$23</v>
      </c>
      <c r="T166" s="20" t="str">
        <f t="shared" ca="1" si="44"/>
        <v>MACK!$I$24:$S$24</v>
      </c>
      <c r="U166" s="20" t="str">
        <f t="shared" ca="1" si="45"/>
        <v>MACK!$T$24:$AQ$24</v>
      </c>
      <c r="Z166" s="27"/>
      <c r="AA166" s="27"/>
      <c r="AB166" t="str">
        <f t="shared" si="38"/>
        <v>MISMATCH</v>
      </c>
    </row>
    <row r="167" spans="2:28" x14ac:dyDescent="0.25">
      <c r="B167" s="35" t="s">
        <v>508</v>
      </c>
      <c r="C167" s="29" t="s">
        <v>16</v>
      </c>
      <c r="E167" s="28">
        <f t="shared" ref="E167:I181" ca="1" si="46">IF(AND($R167&lt;&gt;"", $T167&lt;&gt;"", $E$2&lt;&gt;"", $E$2&lt;&gt;"-"), IF(INDEX(INDIRECT($T167), MATCH(E$5, INDIRECT($R167), 0))&lt;&gt;"", IF(ISNUMBER(INDEX(INDIRECT($T167), MATCH(E$5, INDIRECT($R167), 0))), ROUND(INDEX(INDIRECT($T167), MATCH(E$5, INDIRECT($R167), 0)), 1), IF($E$2="Meets Security Standard", PROPER(INDEX(INDIRECT($T167), MATCH(E$5, INDIRECT($R167), 0))), INDEX(INDIRECT($T167), MATCH(E$5, INDIRECT($R167), 0)))), ""), "")</f>
        <v>48.4</v>
      </c>
      <c r="F167" s="28">
        <f t="shared" ca="1" si="46"/>
        <v>48.4</v>
      </c>
      <c r="G167" s="28">
        <f t="shared" ca="1" si="46"/>
        <v>48.4</v>
      </c>
      <c r="H167" s="28">
        <f t="shared" ca="1" si="46"/>
        <v>48.4</v>
      </c>
      <c r="I167" s="28">
        <f t="shared" ca="1" si="46"/>
        <v>48.4</v>
      </c>
      <c r="J167" s="28">
        <f t="shared" ref="J167:N181" ca="1" si="47">IF(AND($S167&lt;&gt;"", $U167&lt;&gt;"", $E$2&lt;&gt;"", $E$2&lt;&gt;"-"), IF(INDEX(INDIRECT($U167), MATCH(TEXT(J$5, "????"), INDIRECT($S167), 0))&lt;&gt;"", IF(INDEX(INDIRECT($U167), MATCH(TEXT(J$5, "????"), INDIRECT($S167), 0))&lt;&gt;"", IF(ISNUMBER(INDEX(INDIRECT($U167), MATCH(TEXT(J$5, "????"), INDIRECT($S167), 0))), ROUND(INDEX(INDIRECT($U167), MATCH(TEXT(J$5, "????"), INDIRECT($S167), 0)), 1), IF($E$2="Meets Security Standard", PROPER(INDEX(INDIRECT($U167), MATCH(TEXT(J$5, "????"), INDIRECT($S167), 0))), INDEX(INDIRECT($U167), MATCH(TEXT(J$5, "????"), INDIRECT($S167), 0)))), ""), ""), "")</f>
        <v>25</v>
      </c>
      <c r="K167" s="28">
        <f t="shared" ca="1" si="47"/>
        <v>25</v>
      </c>
      <c r="L167" s="28">
        <f t="shared" ca="1" si="47"/>
        <v>25</v>
      </c>
      <c r="M167" s="28">
        <f t="shared" ca="1" si="47"/>
        <v>25</v>
      </c>
      <c r="N167" s="28">
        <f t="shared" ca="1" si="47"/>
        <v>25</v>
      </c>
      <c r="P167" s="20" t="str">
        <f t="shared" si="39"/>
        <v>Mackay City</v>
      </c>
      <c r="Q167" s="20" t="s">
        <v>509</v>
      </c>
      <c r="R167" s="20" t="str">
        <f t="shared" ca="1" si="42"/>
        <v>MACT!$J$25:$T$25</v>
      </c>
      <c r="S167" s="20" t="str">
        <f t="shared" ca="1" si="43"/>
        <v>MACT!$U$25:$AQ$25</v>
      </c>
      <c r="T167" s="20" t="str">
        <f t="shared" ca="1" si="44"/>
        <v>MACT!$J$26:$T$26</v>
      </c>
      <c r="U167" s="20" t="str">
        <f t="shared" ca="1" si="45"/>
        <v>MACT!$U$26:$AQ$26</v>
      </c>
      <c r="Z167" s="27"/>
      <c r="AA167" s="27"/>
      <c r="AB167" t="str">
        <f t="shared" si="38"/>
        <v>MISMATCH</v>
      </c>
    </row>
    <row r="168" spans="2:28" x14ac:dyDescent="0.25">
      <c r="B168" s="35" t="s">
        <v>510</v>
      </c>
      <c r="C168" s="29" t="s">
        <v>16</v>
      </c>
      <c r="E168" s="28">
        <f t="shared" ca="1" si="46"/>
        <v>13.9</v>
      </c>
      <c r="F168" s="23">
        <f t="shared" ca="1" si="46"/>
        <v>13.9</v>
      </c>
      <c r="G168" s="23">
        <f t="shared" ca="1" si="46"/>
        <v>13.9</v>
      </c>
      <c r="H168" s="23">
        <f t="shared" ca="1" si="46"/>
        <v>13.9</v>
      </c>
      <c r="I168" s="23">
        <f t="shared" ca="1" si="46"/>
        <v>13.9</v>
      </c>
      <c r="J168" s="23">
        <f t="shared" ca="1" si="47"/>
        <v>13.9</v>
      </c>
      <c r="K168" s="23">
        <f t="shared" ca="1" si="47"/>
        <v>13.9</v>
      </c>
      <c r="L168" s="23">
        <f t="shared" ca="1" si="47"/>
        <v>13.9</v>
      </c>
      <c r="M168" s="23">
        <f t="shared" ca="1" si="47"/>
        <v>13.9</v>
      </c>
      <c r="N168" s="23">
        <f t="shared" ca="1" si="47"/>
        <v>13.9</v>
      </c>
      <c r="P168" s="20" t="str">
        <f t="shared" si="39"/>
        <v>Macknade</v>
      </c>
      <c r="Q168" s="20" t="s">
        <v>511</v>
      </c>
      <c r="R168" s="20" t="str">
        <f t="shared" ca="1" si="42"/>
        <v>MACN!$J$25:$T$25</v>
      </c>
      <c r="S168" s="20" t="str">
        <f t="shared" ca="1" si="43"/>
        <v>MACN!$U$25:$AQ$25</v>
      </c>
      <c r="T168" s="20" t="str">
        <f t="shared" ca="1" si="44"/>
        <v>MACN!$J$26:$T$26</v>
      </c>
      <c r="U168" s="20" t="str">
        <f t="shared" ca="1" si="45"/>
        <v>MACN!$U$26:$AQ$26</v>
      </c>
      <c r="Z168" t="s">
        <v>512</v>
      </c>
      <c r="AA168" t="s">
        <v>511</v>
      </c>
      <c r="AB168" t="str">
        <f t="shared" si="38"/>
        <v/>
      </c>
    </row>
    <row r="169" spans="2:28" x14ac:dyDescent="0.25">
      <c r="B169" s="35" t="s">
        <v>513</v>
      </c>
      <c r="C169" s="29" t="s">
        <v>16</v>
      </c>
      <c r="E169" s="28">
        <f t="shared" ca="1" si="46"/>
        <v>23.8</v>
      </c>
      <c r="F169" s="23">
        <f t="shared" ca="1" si="46"/>
        <v>23.8</v>
      </c>
      <c r="G169" s="23">
        <f t="shared" ca="1" si="46"/>
        <v>23.8</v>
      </c>
      <c r="H169" s="23">
        <f t="shared" ca="1" si="46"/>
        <v>23.8</v>
      </c>
      <c r="I169" s="23">
        <f t="shared" ca="1" si="46"/>
        <v>23.8</v>
      </c>
      <c r="J169" s="23">
        <f t="shared" ca="1" si="47"/>
        <v>28.7</v>
      </c>
      <c r="K169" s="23">
        <f t="shared" ca="1" si="47"/>
        <v>28.7</v>
      </c>
      <c r="L169" s="23">
        <f t="shared" ca="1" si="47"/>
        <v>28.7</v>
      </c>
      <c r="M169" s="23">
        <f t="shared" ca="1" si="47"/>
        <v>28.7</v>
      </c>
      <c r="N169" s="23">
        <f t="shared" ca="1" si="47"/>
        <v>28.7</v>
      </c>
      <c r="P169" s="20" t="str">
        <f t="shared" si="39"/>
        <v>Malchi</v>
      </c>
      <c r="Q169" s="20" t="s">
        <v>514</v>
      </c>
      <c r="R169" s="20" t="str">
        <f t="shared" ca="1" si="42"/>
        <v>MALC!$J$25:$T$25</v>
      </c>
      <c r="S169" s="20" t="str">
        <f t="shared" ca="1" si="43"/>
        <v>MALC!$U$25:$AQ$25</v>
      </c>
      <c r="T169" s="20" t="str">
        <f t="shared" ca="1" si="44"/>
        <v>MALC!$J$26:$T$26</v>
      </c>
      <c r="U169" s="20" t="str">
        <f t="shared" ca="1" si="45"/>
        <v>MALC!$U$26:$AQ$26</v>
      </c>
      <c r="Z169" t="s">
        <v>515</v>
      </c>
      <c r="AA169" t="s">
        <v>514</v>
      </c>
      <c r="AB169" t="str">
        <f t="shared" si="38"/>
        <v/>
      </c>
    </row>
    <row r="170" spans="2:28" x14ac:dyDescent="0.25">
      <c r="B170" s="35" t="s">
        <v>516</v>
      </c>
      <c r="C170" s="29" t="s">
        <v>16</v>
      </c>
      <c r="E170" s="23">
        <f t="shared" ca="1" si="46"/>
        <v>57.2</v>
      </c>
      <c r="F170" s="23">
        <f t="shared" ca="1" si="46"/>
        <v>57.2</v>
      </c>
      <c r="G170" s="23">
        <f t="shared" ca="1" si="46"/>
        <v>57.2</v>
      </c>
      <c r="H170" s="23">
        <f t="shared" ca="1" si="46"/>
        <v>57.2</v>
      </c>
      <c r="I170" s="23">
        <f t="shared" ca="1" si="46"/>
        <v>57.2</v>
      </c>
      <c r="J170" s="23">
        <f t="shared" ca="1" si="47"/>
        <v>63.6</v>
      </c>
      <c r="K170" s="23">
        <f t="shared" ca="1" si="47"/>
        <v>63.6</v>
      </c>
      <c r="L170" s="23">
        <f t="shared" ca="1" si="47"/>
        <v>63.6</v>
      </c>
      <c r="M170" s="23">
        <f t="shared" ca="1" si="47"/>
        <v>63.6</v>
      </c>
      <c r="N170" s="23">
        <f t="shared" ca="1" si="47"/>
        <v>63.6</v>
      </c>
      <c r="P170" s="20" t="str">
        <f t="shared" si="39"/>
        <v>Mareeba</v>
      </c>
      <c r="Q170" s="20" t="s">
        <v>517</v>
      </c>
      <c r="R170" s="20" t="str">
        <f t="shared" ca="1" si="42"/>
        <v>MARE!$J$25:$T$25</v>
      </c>
      <c r="S170" s="20" t="str">
        <f t="shared" ca="1" si="43"/>
        <v>MARE!$U$25:$AQ$25</v>
      </c>
      <c r="T170" s="20" t="str">
        <f t="shared" ca="1" si="44"/>
        <v>MARE!$J$26:$T$26</v>
      </c>
      <c r="U170" s="20" t="str">
        <f t="shared" ca="1" si="45"/>
        <v>MARE!$U$26:$AQ$26</v>
      </c>
      <c r="Z170" t="s">
        <v>518</v>
      </c>
      <c r="AA170" t="s">
        <v>517</v>
      </c>
      <c r="AB170" t="str">
        <f t="shared" si="38"/>
        <v/>
      </c>
    </row>
    <row r="171" spans="2:28" x14ac:dyDescent="0.25">
      <c r="B171" s="35" t="s">
        <v>519</v>
      </c>
      <c r="C171" s="29" t="s">
        <v>16</v>
      </c>
      <c r="E171" s="23">
        <f t="shared" ca="1" si="46"/>
        <v>15</v>
      </c>
      <c r="F171" s="23">
        <f t="shared" ca="1" si="46"/>
        <v>15</v>
      </c>
      <c r="G171" s="23">
        <f t="shared" ca="1" si="46"/>
        <v>15</v>
      </c>
      <c r="H171" s="23">
        <f t="shared" ca="1" si="46"/>
        <v>15</v>
      </c>
      <c r="I171" s="23">
        <f t="shared" ca="1" si="46"/>
        <v>15</v>
      </c>
      <c r="J171" s="23">
        <f t="shared" ca="1" si="47"/>
        <v>15</v>
      </c>
      <c r="K171" s="23">
        <f t="shared" ca="1" si="47"/>
        <v>15</v>
      </c>
      <c r="L171" s="23">
        <f t="shared" ca="1" si="47"/>
        <v>15</v>
      </c>
      <c r="M171" s="23">
        <f t="shared" ca="1" si="47"/>
        <v>15</v>
      </c>
      <c r="N171" s="23">
        <f t="shared" ca="1" si="47"/>
        <v>15</v>
      </c>
      <c r="P171" s="20" t="str">
        <f t="shared" si="39"/>
        <v>Marian South</v>
      </c>
      <c r="Q171" s="20" t="s">
        <v>520</v>
      </c>
      <c r="R171" s="20" t="str">
        <f t="shared" ca="1" si="42"/>
        <v>MASO!$J$25:$T$25</v>
      </c>
      <c r="S171" s="20" t="str">
        <f t="shared" ca="1" si="43"/>
        <v>MASO!$U$25:$AQ$25</v>
      </c>
      <c r="T171" s="20" t="str">
        <f t="shared" ca="1" si="44"/>
        <v>MASO!$J$26:$T$26</v>
      </c>
      <c r="U171" s="20" t="str">
        <f t="shared" ca="1" si="45"/>
        <v>MASO!$U$26:$AQ$26</v>
      </c>
      <c r="Z171" t="s">
        <v>521</v>
      </c>
      <c r="AA171" t="s">
        <v>520</v>
      </c>
      <c r="AB171" t="str">
        <f t="shared" ref="AB171:AB232" si="48">IF(Z171=P171, "", "MISMATCH")</f>
        <v/>
      </c>
    </row>
    <row r="172" spans="2:28" x14ac:dyDescent="0.25">
      <c r="B172" s="35" t="s">
        <v>522</v>
      </c>
      <c r="C172" s="29" t="s">
        <v>32</v>
      </c>
      <c r="E172" s="23">
        <f t="shared" ca="1" si="46"/>
        <v>356.1</v>
      </c>
      <c r="F172" s="23">
        <f t="shared" ca="1" si="46"/>
        <v>356.1</v>
      </c>
      <c r="G172" s="23">
        <f t="shared" ca="1" si="46"/>
        <v>356.1</v>
      </c>
      <c r="H172" s="23">
        <f t="shared" ca="1" si="46"/>
        <v>356.1</v>
      </c>
      <c r="I172" s="23">
        <f t="shared" ca="1" si="46"/>
        <v>356.1</v>
      </c>
      <c r="J172" s="23">
        <f t="shared" ca="1" si="47"/>
        <v>403.7</v>
      </c>
      <c r="K172" s="23">
        <f t="shared" ca="1" si="47"/>
        <v>403.7</v>
      </c>
      <c r="L172" s="23">
        <f t="shared" ca="1" si="47"/>
        <v>403.7</v>
      </c>
      <c r="M172" s="23">
        <f t="shared" ca="1" si="47"/>
        <v>403.7</v>
      </c>
      <c r="N172" s="23">
        <f t="shared" ca="1" si="47"/>
        <v>403.7</v>
      </c>
      <c r="P172" s="20" t="str">
        <f t="shared" si="39"/>
        <v>Maryborough BSP</v>
      </c>
      <c r="Q172" s="20" t="s">
        <v>523</v>
      </c>
      <c r="R172" s="20" t="str">
        <f t="shared" ca="1" si="42"/>
        <v>MARY!$I$23:$S$23</v>
      </c>
      <c r="S172" s="20" t="str">
        <f t="shared" ca="1" si="43"/>
        <v>MARY!$T$23:$AQ$23</v>
      </c>
      <c r="T172" s="20" t="str">
        <f t="shared" ca="1" si="44"/>
        <v>MARY!$I$24:$S$24</v>
      </c>
      <c r="U172" s="20" t="str">
        <f t="shared" ca="1" si="45"/>
        <v>MARY!$T$24:$AQ$24</v>
      </c>
      <c r="Z172" t="s">
        <v>524</v>
      </c>
      <c r="AA172" t="s">
        <v>523</v>
      </c>
      <c r="AB172" t="str">
        <f t="shared" si="48"/>
        <v/>
      </c>
    </row>
    <row r="173" spans="2:28" x14ac:dyDescent="0.25">
      <c r="B173" s="35" t="s">
        <v>525</v>
      </c>
      <c r="C173" s="29" t="s">
        <v>16</v>
      </c>
      <c r="E173" s="23">
        <f t="shared" ca="1" si="46"/>
        <v>39.6</v>
      </c>
      <c r="F173" s="23">
        <f t="shared" ca="1" si="46"/>
        <v>39.6</v>
      </c>
      <c r="G173" s="23">
        <f t="shared" ca="1" si="46"/>
        <v>39.6</v>
      </c>
      <c r="H173" s="23">
        <f t="shared" ca="1" si="46"/>
        <v>39.6</v>
      </c>
      <c r="I173" s="23">
        <f t="shared" ca="1" si="46"/>
        <v>39.6</v>
      </c>
      <c r="J173" s="23">
        <f t="shared" ca="1" si="47"/>
        <v>42.7</v>
      </c>
      <c r="K173" s="23">
        <f t="shared" ca="1" si="47"/>
        <v>42.7</v>
      </c>
      <c r="L173" s="23">
        <f t="shared" ca="1" si="47"/>
        <v>42.7</v>
      </c>
      <c r="M173" s="23">
        <f t="shared" ca="1" si="47"/>
        <v>42.7</v>
      </c>
      <c r="N173" s="23">
        <f t="shared" ca="1" si="47"/>
        <v>42.7</v>
      </c>
      <c r="P173" s="20" t="str">
        <f t="shared" si="39"/>
        <v>Maryborough City</v>
      </c>
      <c r="Q173" s="20" t="s">
        <v>526</v>
      </c>
      <c r="R173" s="20" t="str">
        <f t="shared" ca="1" si="42"/>
        <v>MACI!$J$25:$T$25</v>
      </c>
      <c r="S173" s="20" t="str">
        <f t="shared" ca="1" si="43"/>
        <v>MACI!$U$25:$AQ$25</v>
      </c>
      <c r="T173" s="20" t="str">
        <f t="shared" ca="1" si="44"/>
        <v>MACI!$J$26:$T$26</v>
      </c>
      <c r="U173" s="20" t="str">
        <f t="shared" ca="1" si="45"/>
        <v>MACI!$U$26:$AQ$26</v>
      </c>
      <c r="Z173" t="s">
        <v>527</v>
      </c>
      <c r="AA173" t="s">
        <v>526</v>
      </c>
      <c r="AB173" t="str">
        <f t="shared" si="48"/>
        <v/>
      </c>
    </row>
    <row r="174" spans="2:28" x14ac:dyDescent="0.25">
      <c r="B174" s="35" t="s">
        <v>528</v>
      </c>
      <c r="C174" s="29" t="s">
        <v>16</v>
      </c>
      <c r="E174" s="23">
        <f t="shared" ca="1" si="46"/>
        <v>76.3</v>
      </c>
      <c r="F174" s="23">
        <f t="shared" ca="1" si="46"/>
        <v>76.3</v>
      </c>
      <c r="G174" s="23">
        <f t="shared" ca="1" si="46"/>
        <v>76.3</v>
      </c>
      <c r="H174" s="23">
        <f t="shared" ca="1" si="46"/>
        <v>76.3</v>
      </c>
      <c r="I174" s="23">
        <f t="shared" ca="1" si="46"/>
        <v>76.3</v>
      </c>
      <c r="J174" s="23">
        <f t="shared" ca="1" si="47"/>
        <v>77.7</v>
      </c>
      <c r="K174" s="23">
        <f t="shared" ca="1" si="47"/>
        <v>77.7</v>
      </c>
      <c r="L174" s="23">
        <f t="shared" ca="1" si="47"/>
        <v>77.7</v>
      </c>
      <c r="M174" s="23">
        <f t="shared" ca="1" si="47"/>
        <v>77.7</v>
      </c>
      <c r="N174" s="23">
        <f t="shared" ca="1" si="47"/>
        <v>77.7</v>
      </c>
      <c r="P174" s="20" t="str">
        <f t="shared" si="39"/>
        <v>Max Fulton</v>
      </c>
      <c r="Q174" s="20" t="s">
        <v>529</v>
      </c>
      <c r="R174" s="20" t="str">
        <f t="shared" ca="1" si="42"/>
        <v>MAFU!$J$25:$T$25</v>
      </c>
      <c r="S174" s="20" t="str">
        <f t="shared" ca="1" si="43"/>
        <v>MAFU!$U$25:$AQ$25</v>
      </c>
      <c r="T174" s="20" t="str">
        <f t="shared" ca="1" si="44"/>
        <v>MAFU!$J$26:$T$26</v>
      </c>
      <c r="U174" s="20" t="str">
        <f t="shared" ca="1" si="45"/>
        <v>MAFU!$U$26:$AQ$26</v>
      </c>
      <c r="Z174" t="s">
        <v>530</v>
      </c>
      <c r="AA174" t="s">
        <v>529</v>
      </c>
      <c r="AB174" t="str">
        <f t="shared" si="48"/>
        <v/>
      </c>
    </row>
    <row r="175" spans="2:28" x14ac:dyDescent="0.25">
      <c r="B175" s="35" t="s">
        <v>531</v>
      </c>
      <c r="C175" s="29" t="s">
        <v>16</v>
      </c>
      <c r="E175" s="23">
        <f t="shared" ca="1" si="46"/>
        <v>15.1</v>
      </c>
      <c r="F175" s="23">
        <f t="shared" ca="1" si="46"/>
        <v>15.1</v>
      </c>
      <c r="G175" s="23">
        <f t="shared" ca="1" si="46"/>
        <v>15.1</v>
      </c>
      <c r="H175" s="23">
        <f t="shared" ca="1" si="46"/>
        <v>15.1</v>
      </c>
      <c r="I175" s="23">
        <f t="shared" ca="1" si="46"/>
        <v>15.1</v>
      </c>
      <c r="J175" s="23">
        <f t="shared" ca="1" si="47"/>
        <v>15.1</v>
      </c>
      <c r="K175" s="23">
        <f t="shared" ca="1" si="47"/>
        <v>15.1</v>
      </c>
      <c r="L175" s="23">
        <f t="shared" ca="1" si="47"/>
        <v>15.1</v>
      </c>
      <c r="M175" s="23">
        <f t="shared" ca="1" si="47"/>
        <v>15.1</v>
      </c>
      <c r="N175" s="23">
        <f t="shared" ca="1" si="47"/>
        <v>15.1</v>
      </c>
      <c r="P175" s="20" t="str">
        <f t="shared" si="39"/>
        <v>McKinley Creek</v>
      </c>
      <c r="Q175" s="20" t="s">
        <v>532</v>
      </c>
      <c r="R175" s="20" t="str">
        <f t="shared" ca="1" si="42"/>
        <v>MCCR!$J$25:$T$25</v>
      </c>
      <c r="S175" s="20" t="str">
        <f t="shared" ca="1" si="43"/>
        <v>MCCR!$U$25:$AQ$25</v>
      </c>
      <c r="T175" s="20" t="str">
        <f t="shared" ca="1" si="44"/>
        <v>MCCR!$J$26:$T$26</v>
      </c>
      <c r="U175" s="20" t="str">
        <f t="shared" ca="1" si="45"/>
        <v>MCCR!$U$26:$AQ$26</v>
      </c>
      <c r="Z175" t="s">
        <v>533</v>
      </c>
      <c r="AA175" t="s">
        <v>532</v>
      </c>
      <c r="AB175" t="str">
        <f t="shared" si="48"/>
        <v/>
      </c>
    </row>
    <row r="176" spans="2:28" x14ac:dyDescent="0.25">
      <c r="B176" s="35" t="s">
        <v>534</v>
      </c>
      <c r="C176" s="29" t="s">
        <v>16</v>
      </c>
      <c r="E176" s="23">
        <f t="shared" ca="1" si="46"/>
        <v>15.9</v>
      </c>
      <c r="F176" s="23">
        <f t="shared" ca="1" si="46"/>
        <v>15.9</v>
      </c>
      <c r="G176" s="23">
        <f t="shared" ca="1" si="46"/>
        <v>15.9</v>
      </c>
      <c r="H176" s="23">
        <f t="shared" ca="1" si="46"/>
        <v>15.9</v>
      </c>
      <c r="I176" s="23">
        <f t="shared" ca="1" si="46"/>
        <v>15.9</v>
      </c>
      <c r="J176" s="23">
        <f t="shared" ca="1" si="47"/>
        <v>17.3</v>
      </c>
      <c r="K176" s="23">
        <f t="shared" ca="1" si="47"/>
        <v>17.3</v>
      </c>
      <c r="L176" s="23">
        <f t="shared" ca="1" si="47"/>
        <v>17.3</v>
      </c>
      <c r="M176" s="23">
        <f t="shared" ca="1" si="47"/>
        <v>17.3</v>
      </c>
      <c r="N176" s="23">
        <f t="shared" ca="1" si="47"/>
        <v>17.3</v>
      </c>
      <c r="P176" s="20" t="str">
        <f t="shared" si="39"/>
        <v>Meadowvale</v>
      </c>
      <c r="Q176" s="20" t="s">
        <v>535</v>
      </c>
      <c r="R176" s="20" t="str">
        <f t="shared" ca="1" si="42"/>
        <v>MEAD!$J$25:$T$25</v>
      </c>
      <c r="S176" s="20" t="str">
        <f t="shared" ca="1" si="43"/>
        <v>MEAD!$U$25:$AQ$25</v>
      </c>
      <c r="T176" s="20" t="str">
        <f t="shared" ca="1" si="44"/>
        <v>MEAD!$J$26:$T$26</v>
      </c>
      <c r="U176" s="20" t="str">
        <f t="shared" ca="1" si="45"/>
        <v>MEAD!$U$26:$AQ$26</v>
      </c>
      <c r="Z176" t="s">
        <v>536</v>
      </c>
      <c r="AA176" t="s">
        <v>535</v>
      </c>
      <c r="AB176" t="str">
        <f t="shared" si="48"/>
        <v/>
      </c>
    </row>
    <row r="177" spans="2:28" x14ac:dyDescent="0.25">
      <c r="B177" s="35" t="s">
        <v>537</v>
      </c>
      <c r="C177" s="29" t="s">
        <v>16</v>
      </c>
      <c r="E177" s="23">
        <f t="shared" ca="1" si="46"/>
        <v>1</v>
      </c>
      <c r="F177" s="23">
        <f t="shared" ca="1" si="46"/>
        <v>1</v>
      </c>
      <c r="G177" s="23">
        <f t="shared" ca="1" si="46"/>
        <v>1</v>
      </c>
      <c r="H177" s="23">
        <f t="shared" ca="1" si="46"/>
        <v>1</v>
      </c>
      <c r="I177" s="23">
        <f t="shared" ca="1" si="46"/>
        <v>1</v>
      </c>
      <c r="J177" s="23">
        <f t="shared" ca="1" si="47"/>
        <v>1.1000000000000001</v>
      </c>
      <c r="K177" s="23">
        <f t="shared" ca="1" si="47"/>
        <v>1.1000000000000001</v>
      </c>
      <c r="L177" s="23">
        <f t="shared" ca="1" si="47"/>
        <v>1.1000000000000001</v>
      </c>
      <c r="M177" s="23">
        <f t="shared" ca="1" si="47"/>
        <v>1.1000000000000001</v>
      </c>
      <c r="N177" s="23">
        <f t="shared" ca="1" si="47"/>
        <v>1.1000000000000001</v>
      </c>
      <c r="P177" s="20" t="str">
        <f t="shared" si="39"/>
        <v>Meandarra</v>
      </c>
      <c r="Q177" s="20" t="s">
        <v>538</v>
      </c>
      <c r="R177" s="20" t="str">
        <f t="shared" ca="1" si="42"/>
        <v>MEAN!$J$25:$T$25</v>
      </c>
      <c r="S177" s="20" t="str">
        <f t="shared" ca="1" si="43"/>
        <v>MEAN!$U$25:$AQ$25</v>
      </c>
      <c r="T177" s="20" t="str">
        <f t="shared" ca="1" si="44"/>
        <v>MEAN!$J$26:$T$26</v>
      </c>
      <c r="U177" s="20" t="str">
        <f t="shared" ca="1" si="45"/>
        <v>MEAN!$U$26:$AQ$26</v>
      </c>
      <c r="Z177" t="s">
        <v>539</v>
      </c>
      <c r="AA177" t="s">
        <v>538</v>
      </c>
      <c r="AB177" t="str">
        <f t="shared" si="48"/>
        <v/>
      </c>
    </row>
    <row r="178" spans="2:28" x14ac:dyDescent="0.25">
      <c r="B178" s="35" t="s">
        <v>540</v>
      </c>
      <c r="C178" s="29" t="s">
        <v>16</v>
      </c>
      <c r="E178" s="23">
        <f t="shared" ca="1" si="46"/>
        <v>8.1</v>
      </c>
      <c r="F178" s="23">
        <f t="shared" ca="1" si="46"/>
        <v>8.1</v>
      </c>
      <c r="G178" s="23">
        <f t="shared" ca="1" si="46"/>
        <v>8.1</v>
      </c>
      <c r="H178" s="23">
        <f t="shared" ca="1" si="46"/>
        <v>8.1</v>
      </c>
      <c r="I178" s="23">
        <f t="shared" ca="1" si="46"/>
        <v>8.1</v>
      </c>
      <c r="J178" s="23">
        <f t="shared" ca="1" si="47"/>
        <v>8.3000000000000007</v>
      </c>
      <c r="K178" s="23">
        <f t="shared" ca="1" si="47"/>
        <v>8.3000000000000007</v>
      </c>
      <c r="L178" s="23">
        <f t="shared" ca="1" si="47"/>
        <v>8.3000000000000007</v>
      </c>
      <c r="M178" s="23">
        <f t="shared" ca="1" si="47"/>
        <v>8.3000000000000007</v>
      </c>
      <c r="N178" s="23">
        <f t="shared" ca="1" si="47"/>
        <v>8.3000000000000007</v>
      </c>
      <c r="P178" s="20" t="str">
        <f t="shared" si="39"/>
        <v>Merinda</v>
      </c>
      <c r="Q178" s="20" t="s">
        <v>541</v>
      </c>
      <c r="R178" s="20" t="str">
        <f t="shared" ca="1" si="42"/>
        <v>MERI!$J$25:$T$25</v>
      </c>
      <c r="S178" s="20" t="str">
        <f t="shared" ca="1" si="43"/>
        <v>MERI!$U$25:$AQ$25</v>
      </c>
      <c r="T178" s="20" t="str">
        <f t="shared" ca="1" si="44"/>
        <v>MERI!$J$26:$T$26</v>
      </c>
      <c r="U178" s="20" t="str">
        <f t="shared" ca="1" si="45"/>
        <v>MERI!$U$26:$AQ$26</v>
      </c>
      <c r="Z178" t="s">
        <v>542</v>
      </c>
      <c r="AA178" t="s">
        <v>541</v>
      </c>
      <c r="AB178" t="str">
        <f t="shared" si="48"/>
        <v/>
      </c>
    </row>
    <row r="179" spans="2:28" x14ac:dyDescent="0.25">
      <c r="B179" s="35" t="s">
        <v>543</v>
      </c>
      <c r="C179" s="29" t="s">
        <v>16</v>
      </c>
      <c r="E179" s="23">
        <f t="shared" ca="1" si="46"/>
        <v>16.899999999999999</v>
      </c>
      <c r="F179" s="23">
        <f t="shared" ca="1" si="46"/>
        <v>16.899999999999999</v>
      </c>
      <c r="G179" s="23">
        <f t="shared" ca="1" si="46"/>
        <v>16.899999999999999</v>
      </c>
      <c r="H179" s="23">
        <f t="shared" ca="1" si="46"/>
        <v>16.899999999999999</v>
      </c>
      <c r="I179" s="23">
        <f t="shared" ca="1" si="46"/>
        <v>16.899999999999999</v>
      </c>
      <c r="J179" s="23">
        <f t="shared" ca="1" si="47"/>
        <v>18.5</v>
      </c>
      <c r="K179" s="23">
        <f t="shared" ca="1" si="47"/>
        <v>18.5</v>
      </c>
      <c r="L179" s="23">
        <f t="shared" ca="1" si="47"/>
        <v>18.5</v>
      </c>
      <c r="M179" s="23">
        <f t="shared" ca="1" si="47"/>
        <v>18.5</v>
      </c>
      <c r="N179" s="23">
        <f t="shared" ca="1" si="47"/>
        <v>18.5</v>
      </c>
      <c r="P179" s="20" t="str">
        <f t="shared" si="39"/>
        <v>Meringandan</v>
      </c>
      <c r="Q179" s="20" t="s">
        <v>544</v>
      </c>
      <c r="R179" s="20" t="str">
        <f t="shared" ca="1" si="42"/>
        <v>MERN!$J$25:$T$25</v>
      </c>
      <c r="S179" s="20" t="str">
        <f t="shared" ca="1" si="43"/>
        <v>MERN!$U$25:$AQ$25</v>
      </c>
      <c r="T179" s="20" t="str">
        <f t="shared" ca="1" si="44"/>
        <v>MERN!$J$26:$T$26</v>
      </c>
      <c r="U179" s="20" t="str">
        <f t="shared" ca="1" si="45"/>
        <v>MERN!$U$26:$AQ$26</v>
      </c>
      <c r="Z179" t="s">
        <v>545</v>
      </c>
      <c r="AA179" t="s">
        <v>544</v>
      </c>
      <c r="AB179" t="str">
        <f t="shared" si="48"/>
        <v/>
      </c>
    </row>
    <row r="180" spans="2:28" x14ac:dyDescent="0.25">
      <c r="B180" s="35" t="s">
        <v>546</v>
      </c>
      <c r="C180" s="29" t="s">
        <v>16</v>
      </c>
      <c r="E180" s="23">
        <f t="shared" ca="1" si="46"/>
        <v>15.3</v>
      </c>
      <c r="F180" s="23">
        <f t="shared" ca="1" si="46"/>
        <v>15.3</v>
      </c>
      <c r="G180" s="23">
        <f t="shared" ca="1" si="46"/>
        <v>15.3</v>
      </c>
      <c r="H180" s="23">
        <f t="shared" ca="1" si="46"/>
        <v>15.3</v>
      </c>
      <c r="I180" s="23">
        <f t="shared" ca="1" si="46"/>
        <v>15.3</v>
      </c>
      <c r="J180" s="23">
        <f t="shared" ca="1" si="47"/>
        <v>18.600000000000001</v>
      </c>
      <c r="K180" s="23">
        <f t="shared" ca="1" si="47"/>
        <v>18.600000000000001</v>
      </c>
      <c r="L180" s="23">
        <f t="shared" ca="1" si="47"/>
        <v>18.600000000000001</v>
      </c>
      <c r="M180" s="23">
        <f t="shared" ca="1" si="47"/>
        <v>18.600000000000001</v>
      </c>
      <c r="N180" s="23">
        <f t="shared" ca="1" si="47"/>
        <v>18.600000000000001</v>
      </c>
      <c r="P180" s="20" t="str">
        <f t="shared" si="39"/>
        <v>Middlemount</v>
      </c>
      <c r="Q180" s="20" t="s">
        <v>547</v>
      </c>
      <c r="R180" s="20" t="str">
        <f t="shared" ca="1" si="42"/>
        <v>MIDD!$J$25:$T$25</v>
      </c>
      <c r="S180" s="20" t="str">
        <f t="shared" ca="1" si="43"/>
        <v>MIDD!$U$25:$AQ$25</v>
      </c>
      <c r="T180" s="20" t="str">
        <f t="shared" ca="1" si="44"/>
        <v>MIDD!$J$26:$T$26</v>
      </c>
      <c r="U180" s="20" t="str">
        <f t="shared" ca="1" si="45"/>
        <v>MIDD!$U$26:$AQ$26</v>
      </c>
      <c r="Z180" t="s">
        <v>548</v>
      </c>
      <c r="AA180" t="s">
        <v>547</v>
      </c>
      <c r="AB180" t="str">
        <f t="shared" si="48"/>
        <v/>
      </c>
    </row>
    <row r="181" spans="2:28" x14ac:dyDescent="0.25">
      <c r="B181" s="35" t="s">
        <v>549</v>
      </c>
      <c r="C181" s="29" t="s">
        <v>16</v>
      </c>
      <c r="E181" s="23">
        <f t="shared" ca="1" si="46"/>
        <v>8.1</v>
      </c>
      <c r="F181" s="23">
        <f t="shared" ca="1" si="46"/>
        <v>8.1</v>
      </c>
      <c r="G181" s="23">
        <f t="shared" ca="1" si="46"/>
        <v>8.1</v>
      </c>
      <c r="H181" s="23">
        <f t="shared" ca="1" si="46"/>
        <v>8.1</v>
      </c>
      <c r="I181" s="23">
        <f t="shared" ca="1" si="46"/>
        <v>8.1</v>
      </c>
      <c r="J181" s="23">
        <f t="shared" ca="1" si="47"/>
        <v>9.4</v>
      </c>
      <c r="K181" s="23">
        <f t="shared" ca="1" si="47"/>
        <v>9.4</v>
      </c>
      <c r="L181" s="23">
        <f t="shared" ca="1" si="47"/>
        <v>9.4</v>
      </c>
      <c r="M181" s="23">
        <f t="shared" ca="1" si="47"/>
        <v>9.4</v>
      </c>
      <c r="N181" s="23">
        <f t="shared" ca="1" si="47"/>
        <v>9.4</v>
      </c>
      <c r="P181" s="20" t="str">
        <f t="shared" si="39"/>
        <v>Miles</v>
      </c>
      <c r="Q181" s="20" t="s">
        <v>550</v>
      </c>
      <c r="R181" s="20" t="str">
        <f t="shared" ca="1" si="42"/>
        <v>MILE!$J$25:$T$25</v>
      </c>
      <c r="S181" s="20" t="str">
        <f t="shared" ca="1" si="43"/>
        <v>MILE!$U$25:$AQ$25</v>
      </c>
      <c r="T181" s="20" t="str">
        <f t="shared" ca="1" si="44"/>
        <v>MILE!$J$26:$T$26</v>
      </c>
      <c r="U181" s="20" t="str">
        <f t="shared" ca="1" si="45"/>
        <v>MILE!$U$26:$AQ$26</v>
      </c>
      <c r="Z181" t="s">
        <v>551</v>
      </c>
      <c r="AA181" t="s">
        <v>550</v>
      </c>
      <c r="AB181" t="str">
        <f t="shared" si="48"/>
        <v/>
      </c>
    </row>
    <row r="182" spans="2:28" x14ac:dyDescent="0.25">
      <c r="B182" s="35" t="s">
        <v>552</v>
      </c>
      <c r="C182" s="29" t="s">
        <v>16</v>
      </c>
      <c r="E182" s="23">
        <f t="shared" ref="E182:I196" ca="1" si="49">IF(AND($R182&lt;&gt;"", $T182&lt;&gt;"", $E$2&lt;&gt;"", $E$2&lt;&gt;"-"), IF(INDEX(INDIRECT($T182), MATCH(E$5, INDIRECT($R182), 0))&lt;&gt;"", IF(ISNUMBER(INDEX(INDIRECT($T182), MATCH(E$5, INDIRECT($R182), 0))), ROUND(INDEX(INDIRECT($T182), MATCH(E$5, INDIRECT($R182), 0)), 1), IF($E$2="Meets Security Standard", PROPER(INDEX(INDIRECT($T182), MATCH(E$5, INDIRECT($R182), 0))), INDEX(INDIRECT($T182), MATCH(E$5, INDIRECT($R182), 0)))), ""), "")</f>
        <v>1.5</v>
      </c>
      <c r="F182" s="23">
        <f t="shared" ca="1" si="49"/>
        <v>1.5</v>
      </c>
      <c r="G182" s="23">
        <f t="shared" ca="1" si="49"/>
        <v>1.5</v>
      </c>
      <c r="H182" s="23">
        <f t="shared" ca="1" si="49"/>
        <v>1.5</v>
      </c>
      <c r="I182" s="23">
        <f t="shared" ca="1" si="49"/>
        <v>1.5</v>
      </c>
      <c r="J182" s="23">
        <f t="shared" ref="J182:N196" ca="1" si="50">IF(AND($S182&lt;&gt;"", $U182&lt;&gt;"", $E$2&lt;&gt;"", $E$2&lt;&gt;"-"), IF(INDEX(INDIRECT($U182), MATCH(TEXT(J$5, "????"), INDIRECT($S182), 0))&lt;&gt;"", IF(INDEX(INDIRECT($U182), MATCH(TEXT(J$5, "????"), INDIRECT($S182), 0))&lt;&gt;"", IF(ISNUMBER(INDEX(INDIRECT($U182), MATCH(TEXT(J$5, "????"), INDIRECT($S182), 0))), ROUND(INDEX(INDIRECT($U182), MATCH(TEXT(J$5, "????"), INDIRECT($S182), 0)), 1), IF($E$2="Meets Security Standard", PROPER(INDEX(INDIRECT($U182), MATCH(TEXT(J$5, "????"), INDIRECT($S182), 0))), INDEX(INDIRECT($U182), MATCH(TEXT(J$5, "????"), INDIRECT($S182), 0)))), ""), ""), "")</f>
        <v>1.6</v>
      </c>
      <c r="K182" s="23">
        <f t="shared" ca="1" si="50"/>
        <v>1.6</v>
      </c>
      <c r="L182" s="23">
        <f t="shared" ca="1" si="50"/>
        <v>1.6</v>
      </c>
      <c r="M182" s="23">
        <f t="shared" ca="1" si="50"/>
        <v>1.6</v>
      </c>
      <c r="N182" s="23">
        <f t="shared" ca="1" si="50"/>
        <v>1.6</v>
      </c>
      <c r="P182" s="20" t="str">
        <f t="shared" si="39"/>
        <v>Miles-Condamine</v>
      </c>
      <c r="Q182" s="20" t="s">
        <v>553</v>
      </c>
      <c r="R182" s="20" t="str">
        <f t="shared" ca="1" si="42"/>
        <v>MICO!$J$25:$T$25</v>
      </c>
      <c r="S182" s="20" t="str">
        <f t="shared" ca="1" si="43"/>
        <v>MICO!$U$25:$AQ$25</v>
      </c>
      <c r="T182" s="20" t="str">
        <f t="shared" ca="1" si="44"/>
        <v>MICO!$J$26:$T$26</v>
      </c>
      <c r="U182" s="20" t="str">
        <f t="shared" ca="1" si="45"/>
        <v>MICO!$U$26:$AQ$26</v>
      </c>
      <c r="Z182" t="s">
        <v>554</v>
      </c>
      <c r="AA182" t="s">
        <v>553</v>
      </c>
      <c r="AB182" t="str">
        <f t="shared" si="48"/>
        <v/>
      </c>
    </row>
    <row r="183" spans="2:28" x14ac:dyDescent="0.25">
      <c r="B183" s="35" t="s">
        <v>555</v>
      </c>
      <c r="C183" s="29" t="s">
        <v>16</v>
      </c>
      <c r="E183" s="23">
        <f t="shared" ca="1" si="49"/>
        <v>5.6</v>
      </c>
      <c r="F183" s="23">
        <f t="shared" ca="1" si="49"/>
        <v>5.6</v>
      </c>
      <c r="G183" s="23">
        <f t="shared" ca="1" si="49"/>
        <v>5.6</v>
      </c>
      <c r="H183" s="23">
        <f t="shared" ca="1" si="49"/>
        <v>5.6</v>
      </c>
      <c r="I183" s="23">
        <f t="shared" ca="1" si="49"/>
        <v>5.6</v>
      </c>
      <c r="J183" s="23">
        <f t="shared" ca="1" si="50"/>
        <v>6.5</v>
      </c>
      <c r="K183" s="23">
        <f t="shared" ca="1" si="50"/>
        <v>6.5</v>
      </c>
      <c r="L183" s="23">
        <f t="shared" ca="1" si="50"/>
        <v>6.5</v>
      </c>
      <c r="M183" s="23">
        <f t="shared" ca="1" si="50"/>
        <v>6.5</v>
      </c>
      <c r="N183" s="23">
        <f t="shared" ca="1" si="50"/>
        <v>6.5</v>
      </c>
      <c r="P183" s="20" t="str">
        <f t="shared" si="39"/>
        <v>Millaroo</v>
      </c>
      <c r="Q183" s="20" t="s">
        <v>556</v>
      </c>
      <c r="R183" s="20" t="str">
        <f t="shared" ca="1" si="42"/>
        <v>MILL!$J$25:$T$25</v>
      </c>
      <c r="S183" s="20" t="str">
        <f t="shared" ca="1" si="43"/>
        <v>MILL!$U$25:$AQ$25</v>
      </c>
      <c r="T183" s="20" t="str">
        <f t="shared" ca="1" si="44"/>
        <v>MILL!$J$26:$T$26</v>
      </c>
      <c r="U183" s="20" t="str">
        <f t="shared" ca="1" si="45"/>
        <v>MILL!$U$26:$AQ$26</v>
      </c>
      <c r="Z183" t="s">
        <v>557</v>
      </c>
      <c r="AA183" t="s">
        <v>556</v>
      </c>
      <c r="AB183" t="str">
        <f t="shared" si="48"/>
        <v/>
      </c>
    </row>
    <row r="184" spans="2:28" x14ac:dyDescent="0.25">
      <c r="B184" s="35" t="s">
        <v>558</v>
      </c>
      <c r="C184" s="29" t="s">
        <v>16</v>
      </c>
      <c r="E184" s="23">
        <f t="shared" ca="1" si="49"/>
        <v>10.6</v>
      </c>
      <c r="F184" s="23">
        <f t="shared" ca="1" si="49"/>
        <v>10.6</v>
      </c>
      <c r="G184" s="23">
        <f t="shared" ca="1" si="49"/>
        <v>10.6</v>
      </c>
      <c r="H184" s="23">
        <f t="shared" ca="1" si="49"/>
        <v>10.6</v>
      </c>
      <c r="I184" s="23">
        <f t="shared" ca="1" si="49"/>
        <v>10.6</v>
      </c>
      <c r="J184" s="23">
        <f t="shared" ca="1" si="50"/>
        <v>12.2</v>
      </c>
      <c r="K184" s="23">
        <f t="shared" ca="1" si="50"/>
        <v>12.2</v>
      </c>
      <c r="L184" s="23">
        <f t="shared" ca="1" si="50"/>
        <v>12.2</v>
      </c>
      <c r="M184" s="23">
        <f t="shared" ca="1" si="50"/>
        <v>12.2</v>
      </c>
      <c r="N184" s="23">
        <f t="shared" ca="1" si="50"/>
        <v>12.2</v>
      </c>
      <c r="P184" s="20" t="str">
        <f t="shared" si="39"/>
        <v>Millchester</v>
      </c>
      <c r="Q184" s="20" t="s">
        <v>559</v>
      </c>
      <c r="R184" s="20" t="str">
        <f t="shared" ca="1" si="42"/>
        <v>MILC!$J$25:$T$25</v>
      </c>
      <c r="S184" s="20" t="str">
        <f t="shared" ca="1" si="43"/>
        <v>MILC!$U$25:$AQ$25</v>
      </c>
      <c r="T184" s="20" t="str">
        <f t="shared" ca="1" si="44"/>
        <v>MILC!$J$26:$T$26</v>
      </c>
      <c r="U184" s="20" t="str">
        <f t="shared" ca="1" si="45"/>
        <v>MILC!$U$26:$AQ$26</v>
      </c>
      <c r="Z184" t="s">
        <v>560</v>
      </c>
      <c r="AA184" t="s">
        <v>559</v>
      </c>
      <c r="AB184" t="str">
        <f t="shared" si="48"/>
        <v/>
      </c>
    </row>
    <row r="185" spans="2:28" x14ac:dyDescent="0.25">
      <c r="B185" s="35" t="s">
        <v>561</v>
      </c>
      <c r="C185" s="29" t="s">
        <v>32</v>
      </c>
      <c r="E185" s="23">
        <f t="shared" ca="1" si="49"/>
        <v>68</v>
      </c>
      <c r="F185" s="23">
        <f t="shared" ca="1" si="49"/>
        <v>68</v>
      </c>
      <c r="G185" s="23">
        <f t="shared" ca="1" si="49"/>
        <v>68</v>
      </c>
      <c r="H185" s="23">
        <f t="shared" ca="1" si="49"/>
        <v>68</v>
      </c>
      <c r="I185" s="23">
        <f t="shared" ca="1" si="49"/>
        <v>68</v>
      </c>
      <c r="J185" s="23">
        <f t="shared" ca="1" si="50"/>
        <v>68</v>
      </c>
      <c r="K185" s="23">
        <f t="shared" ca="1" si="50"/>
        <v>68</v>
      </c>
      <c r="L185" s="23">
        <f t="shared" ca="1" si="50"/>
        <v>68</v>
      </c>
      <c r="M185" s="23">
        <f t="shared" ca="1" si="50"/>
        <v>68</v>
      </c>
      <c r="N185" s="23">
        <f t="shared" ca="1" si="50"/>
        <v>68</v>
      </c>
      <c r="P185" s="20" t="str">
        <f t="shared" si="39"/>
        <v>Millchester BSP</v>
      </c>
      <c r="Q185" s="20" t="s">
        <v>562</v>
      </c>
      <c r="R185" s="20" t="str">
        <f t="shared" ca="1" si="42"/>
        <v>'T095'!$I$23:$S$23</v>
      </c>
      <c r="S185" s="20" t="str">
        <f t="shared" ca="1" si="43"/>
        <v>'T095'!$T$23:$AQ$23</v>
      </c>
      <c r="T185" s="20" t="str">
        <f t="shared" ca="1" si="44"/>
        <v>'T095'!$I$24:$S$24</v>
      </c>
      <c r="U185" s="20" t="str">
        <f t="shared" ca="1" si="45"/>
        <v>'T095'!$T$24:$AQ$24</v>
      </c>
      <c r="Z185" t="s">
        <v>563</v>
      </c>
      <c r="AA185" t="s">
        <v>562</v>
      </c>
      <c r="AB185" t="str">
        <f t="shared" si="48"/>
        <v/>
      </c>
    </row>
    <row r="186" spans="2:28" x14ac:dyDescent="0.25">
      <c r="B186" s="35" t="s">
        <v>564</v>
      </c>
      <c r="C186" s="29" t="s">
        <v>16</v>
      </c>
      <c r="E186" s="23">
        <f t="shared" ca="1" si="49"/>
        <v>7.6</v>
      </c>
      <c r="F186" s="23">
        <f t="shared" ca="1" si="49"/>
        <v>7.6</v>
      </c>
      <c r="G186" s="23">
        <f t="shared" ca="1" si="49"/>
        <v>7.6</v>
      </c>
      <c r="H186" s="23">
        <f t="shared" ca="1" si="49"/>
        <v>7.6</v>
      </c>
      <c r="I186" s="23">
        <f t="shared" ca="1" si="49"/>
        <v>7.6</v>
      </c>
      <c r="J186" s="23">
        <f t="shared" ca="1" si="50"/>
        <v>8.5</v>
      </c>
      <c r="K186" s="23">
        <f t="shared" ca="1" si="50"/>
        <v>8.5</v>
      </c>
      <c r="L186" s="23">
        <f t="shared" ca="1" si="50"/>
        <v>8.5</v>
      </c>
      <c r="M186" s="23">
        <f t="shared" ca="1" si="50"/>
        <v>8.5</v>
      </c>
      <c r="N186" s="23">
        <f t="shared" ca="1" si="50"/>
        <v>8.5</v>
      </c>
      <c r="P186" s="20" t="str">
        <f t="shared" si="39"/>
        <v>Millmerran</v>
      </c>
      <c r="Q186" s="20" t="s">
        <v>565</v>
      </c>
      <c r="R186" s="20" t="str">
        <f t="shared" ca="1" si="42"/>
        <v>MILM!$J$25:$T$25</v>
      </c>
      <c r="S186" s="20" t="str">
        <f t="shared" ca="1" si="43"/>
        <v>MILM!$U$25:$AQ$25</v>
      </c>
      <c r="T186" s="20" t="str">
        <f t="shared" ca="1" si="44"/>
        <v>MILM!$J$26:$T$26</v>
      </c>
      <c r="U186" s="20" t="str">
        <f t="shared" ca="1" si="45"/>
        <v>MILM!$U$26:$AQ$26</v>
      </c>
      <c r="Z186" t="s">
        <v>566</v>
      </c>
      <c r="AA186" t="s">
        <v>565</v>
      </c>
      <c r="AB186" t="str">
        <f t="shared" si="48"/>
        <v/>
      </c>
    </row>
    <row r="187" spans="2:28" x14ac:dyDescent="0.25">
      <c r="B187" s="35" t="s">
        <v>567</v>
      </c>
      <c r="C187" s="29" t="s">
        <v>16</v>
      </c>
      <c r="E187" s="23">
        <f t="shared" ca="1" si="49"/>
        <v>0.3</v>
      </c>
      <c r="F187" s="23">
        <f t="shared" ca="1" si="49"/>
        <v>0.3</v>
      </c>
      <c r="G187" s="23">
        <f t="shared" ca="1" si="49"/>
        <v>0.3</v>
      </c>
      <c r="H187" s="23">
        <f t="shared" ca="1" si="49"/>
        <v>0.3</v>
      </c>
      <c r="I187" s="23">
        <f t="shared" ca="1" si="49"/>
        <v>0.3</v>
      </c>
      <c r="J187" s="23">
        <f t="shared" ca="1" si="50"/>
        <v>0.3</v>
      </c>
      <c r="K187" s="23">
        <f t="shared" ca="1" si="50"/>
        <v>0.3</v>
      </c>
      <c r="L187" s="23">
        <f t="shared" ca="1" si="50"/>
        <v>0.3</v>
      </c>
      <c r="M187" s="23">
        <f t="shared" ca="1" si="50"/>
        <v>0.3</v>
      </c>
      <c r="N187" s="23">
        <f t="shared" ca="1" si="50"/>
        <v>0.3</v>
      </c>
      <c r="P187" s="20" t="str">
        <f t="shared" si="39"/>
        <v>Mingela</v>
      </c>
      <c r="Q187" s="20" t="s">
        <v>568</v>
      </c>
      <c r="R187" s="20" t="str">
        <f t="shared" ca="1" si="42"/>
        <v>MING!$J$25:$T$25</v>
      </c>
      <c r="S187" s="20" t="str">
        <f t="shared" ca="1" si="43"/>
        <v>MING!$U$25:$AQ$25</v>
      </c>
      <c r="T187" s="20" t="str">
        <f t="shared" ca="1" si="44"/>
        <v>MING!$J$26:$T$26</v>
      </c>
      <c r="U187" s="20" t="str">
        <f t="shared" ca="1" si="45"/>
        <v>MING!$U$26:$AQ$26</v>
      </c>
      <c r="Z187" t="s">
        <v>569</v>
      </c>
      <c r="AA187" t="s">
        <v>568</v>
      </c>
      <c r="AB187" t="str">
        <f t="shared" si="48"/>
        <v/>
      </c>
    </row>
    <row r="188" spans="2:28" x14ac:dyDescent="0.25">
      <c r="B188" s="35" t="s">
        <v>570</v>
      </c>
      <c r="C188" s="29" t="s">
        <v>16</v>
      </c>
      <c r="E188" s="23">
        <f t="shared" ca="1" si="49"/>
        <v>6.1</v>
      </c>
      <c r="F188" s="23">
        <f t="shared" ca="1" si="49"/>
        <v>6.1</v>
      </c>
      <c r="G188" s="23">
        <f t="shared" ca="1" si="49"/>
        <v>6.1</v>
      </c>
      <c r="H188" s="23">
        <f t="shared" ca="1" si="49"/>
        <v>6.1</v>
      </c>
      <c r="I188" s="23">
        <f t="shared" ca="1" si="49"/>
        <v>6.1</v>
      </c>
      <c r="J188" s="23">
        <f t="shared" ca="1" si="50"/>
        <v>7</v>
      </c>
      <c r="K188" s="23">
        <f t="shared" ca="1" si="50"/>
        <v>7</v>
      </c>
      <c r="L188" s="23">
        <f t="shared" ca="1" si="50"/>
        <v>7</v>
      </c>
      <c r="M188" s="23">
        <f t="shared" ca="1" si="50"/>
        <v>7</v>
      </c>
      <c r="N188" s="23">
        <f t="shared" ca="1" si="50"/>
        <v>7</v>
      </c>
      <c r="P188" s="20" t="str">
        <f t="shared" si="39"/>
        <v>Mirani</v>
      </c>
      <c r="Q188" s="20" t="s">
        <v>571</v>
      </c>
      <c r="R188" s="20" t="str">
        <f t="shared" ca="1" si="42"/>
        <v>MIRA!$J$25:$T$25</v>
      </c>
      <c r="S188" s="20" t="str">
        <f t="shared" ca="1" si="43"/>
        <v>MIRA!$U$25:$AQ$25</v>
      </c>
      <c r="T188" s="20" t="str">
        <f t="shared" ca="1" si="44"/>
        <v>MIRA!$J$26:$T$26</v>
      </c>
      <c r="U188" s="20" t="str">
        <f t="shared" ca="1" si="45"/>
        <v>MIRA!$U$26:$AQ$26</v>
      </c>
      <c r="Z188" t="s">
        <v>572</v>
      </c>
      <c r="AA188" t="s">
        <v>571</v>
      </c>
      <c r="AB188" t="str">
        <f t="shared" si="48"/>
        <v/>
      </c>
    </row>
    <row r="189" spans="2:28" x14ac:dyDescent="0.25">
      <c r="B189" s="35" t="s">
        <v>573</v>
      </c>
      <c r="C189" s="29" t="s">
        <v>16</v>
      </c>
      <c r="E189" s="23">
        <f t="shared" ca="1" si="49"/>
        <v>9.1</v>
      </c>
      <c r="F189" s="23">
        <f t="shared" ca="1" si="49"/>
        <v>9.1</v>
      </c>
      <c r="G189" s="23">
        <f t="shared" ca="1" si="49"/>
        <v>9.1</v>
      </c>
      <c r="H189" s="23">
        <f t="shared" ca="1" si="49"/>
        <v>9.1</v>
      </c>
      <c r="I189" s="23">
        <f t="shared" ca="1" si="49"/>
        <v>9.1</v>
      </c>
      <c r="J189" s="23">
        <f t="shared" ca="1" si="50"/>
        <v>9.4</v>
      </c>
      <c r="K189" s="23">
        <f t="shared" ca="1" si="50"/>
        <v>9.4</v>
      </c>
      <c r="L189" s="23">
        <f t="shared" ca="1" si="50"/>
        <v>9.4</v>
      </c>
      <c r="M189" s="23">
        <f t="shared" ca="1" si="50"/>
        <v>9.4</v>
      </c>
      <c r="N189" s="23">
        <f t="shared" ca="1" si="50"/>
        <v>9.4</v>
      </c>
      <c r="P189" s="20" t="str">
        <f t="shared" si="39"/>
        <v>Miriam Vale</v>
      </c>
      <c r="Q189" s="20" t="s">
        <v>574</v>
      </c>
      <c r="R189" s="20" t="str">
        <f t="shared" ca="1" si="42"/>
        <v>MIVA!$J$25:$T$25</v>
      </c>
      <c r="S189" s="20" t="str">
        <f t="shared" ca="1" si="43"/>
        <v>MIVA!$U$25:$AQ$25</v>
      </c>
      <c r="T189" s="20" t="str">
        <f t="shared" ca="1" si="44"/>
        <v>MIVA!$J$26:$T$26</v>
      </c>
      <c r="U189" s="20" t="str">
        <f t="shared" ca="1" si="45"/>
        <v>MIVA!$U$26:$AQ$26</v>
      </c>
      <c r="Z189" t="s">
        <v>575</v>
      </c>
      <c r="AA189" t="s">
        <v>574</v>
      </c>
      <c r="AB189" t="str">
        <f t="shared" si="48"/>
        <v/>
      </c>
    </row>
    <row r="190" spans="2:28" x14ac:dyDescent="0.25">
      <c r="B190" s="35" t="s">
        <v>576</v>
      </c>
      <c r="C190" s="29" t="s">
        <v>16</v>
      </c>
      <c r="E190" s="23">
        <f t="shared" ca="1" si="49"/>
        <v>2.2999999999999998</v>
      </c>
      <c r="F190" s="23">
        <f t="shared" ca="1" si="49"/>
        <v>4.7</v>
      </c>
      <c r="G190" s="23">
        <f t="shared" ca="1" si="49"/>
        <v>4.7</v>
      </c>
      <c r="H190" s="23">
        <f t="shared" ca="1" si="49"/>
        <v>4.7</v>
      </c>
      <c r="I190" s="23">
        <f t="shared" ca="1" si="49"/>
        <v>4.7</v>
      </c>
      <c r="J190" s="23">
        <f t="shared" ca="1" si="50"/>
        <v>2.2999999999999998</v>
      </c>
      <c r="K190" s="23">
        <f t="shared" ca="1" si="50"/>
        <v>2.2999999999999998</v>
      </c>
      <c r="L190" s="23">
        <f t="shared" ca="1" si="50"/>
        <v>4.7</v>
      </c>
      <c r="M190" s="23">
        <f t="shared" ca="1" si="50"/>
        <v>4.7</v>
      </c>
      <c r="N190" s="23">
        <f t="shared" ca="1" si="50"/>
        <v>4.7</v>
      </c>
      <c r="P190" s="20" t="str">
        <f t="shared" si="39"/>
        <v>Mitchell</v>
      </c>
      <c r="Q190" s="20" t="s">
        <v>577</v>
      </c>
      <c r="R190" s="20" t="str">
        <f t="shared" ca="1" si="42"/>
        <v>MITC!$J$25:$T$25</v>
      </c>
      <c r="S190" s="20" t="str">
        <f t="shared" ca="1" si="43"/>
        <v>MITC!$U$25:$AQ$25</v>
      </c>
      <c r="T190" s="20" t="str">
        <f t="shared" ca="1" si="44"/>
        <v>MITC!$J$26:$T$26</v>
      </c>
      <c r="U190" s="20" t="str">
        <f t="shared" ca="1" si="45"/>
        <v>MITC!$U$26:$AQ$26</v>
      </c>
      <c r="Z190" t="s">
        <v>578</v>
      </c>
      <c r="AA190" t="s">
        <v>577</v>
      </c>
      <c r="AB190" t="str">
        <f t="shared" si="48"/>
        <v/>
      </c>
    </row>
    <row r="191" spans="2:28" x14ac:dyDescent="0.25">
      <c r="B191" s="35" t="s">
        <v>579</v>
      </c>
      <c r="C191" s="29" t="s">
        <v>16</v>
      </c>
      <c r="E191" s="23">
        <f t="shared" ca="1" si="49"/>
        <v>7.6</v>
      </c>
      <c r="F191" s="23">
        <f t="shared" ca="1" si="49"/>
        <v>7.6</v>
      </c>
      <c r="G191" s="23">
        <f t="shared" ca="1" si="49"/>
        <v>7.6</v>
      </c>
      <c r="H191" s="23">
        <f t="shared" ca="1" si="49"/>
        <v>7.6</v>
      </c>
      <c r="I191" s="23">
        <f t="shared" ca="1" si="49"/>
        <v>7.6</v>
      </c>
      <c r="J191" s="23">
        <f t="shared" ca="1" si="50"/>
        <v>8</v>
      </c>
      <c r="K191" s="23">
        <f t="shared" ca="1" si="50"/>
        <v>8</v>
      </c>
      <c r="L191" s="23">
        <f t="shared" ca="1" si="50"/>
        <v>8</v>
      </c>
      <c r="M191" s="23">
        <f t="shared" ca="1" si="50"/>
        <v>8</v>
      </c>
      <c r="N191" s="23">
        <f t="shared" ca="1" si="50"/>
        <v>8</v>
      </c>
      <c r="P191" s="20" t="str">
        <f t="shared" si="39"/>
        <v>Mona Park</v>
      </c>
      <c r="Q191" s="20" t="s">
        <v>580</v>
      </c>
      <c r="R191" s="20" t="str">
        <f t="shared" ca="1" si="42"/>
        <v>MOPA!$J$25:$T$25</v>
      </c>
      <c r="S191" s="20" t="str">
        <f t="shared" ca="1" si="43"/>
        <v>MOPA!$U$25:$AQ$25</v>
      </c>
      <c r="T191" s="20" t="str">
        <f t="shared" ca="1" si="44"/>
        <v>MOPA!$J$26:$T$26</v>
      </c>
      <c r="U191" s="20" t="str">
        <f t="shared" ca="1" si="45"/>
        <v>MOPA!$U$26:$AQ$26</v>
      </c>
      <c r="Z191" t="s">
        <v>581</v>
      </c>
      <c r="AA191" t="s">
        <v>580</v>
      </c>
      <c r="AB191" t="str">
        <f t="shared" si="48"/>
        <v/>
      </c>
    </row>
    <row r="192" spans="2:28" x14ac:dyDescent="0.25">
      <c r="B192" s="35" t="s">
        <v>582</v>
      </c>
      <c r="C192" s="29" t="s">
        <v>16</v>
      </c>
      <c r="E192" s="23">
        <f t="shared" ca="1" si="49"/>
        <v>1.5</v>
      </c>
      <c r="F192" s="23">
        <f t="shared" ca="1" si="49"/>
        <v>1.5</v>
      </c>
      <c r="G192" s="23">
        <f t="shared" ca="1" si="49"/>
        <v>1.5</v>
      </c>
      <c r="H192" s="23">
        <f t="shared" ca="1" si="49"/>
        <v>1.5</v>
      </c>
      <c r="I192" s="23">
        <f t="shared" ca="1" si="49"/>
        <v>1.5</v>
      </c>
      <c r="J192" s="23">
        <f t="shared" ca="1" si="50"/>
        <v>1.5</v>
      </c>
      <c r="K192" s="23">
        <f t="shared" ca="1" si="50"/>
        <v>1.5</v>
      </c>
      <c r="L192" s="23">
        <f t="shared" ca="1" si="50"/>
        <v>1.5</v>
      </c>
      <c r="M192" s="23">
        <f t="shared" ca="1" si="50"/>
        <v>1.5</v>
      </c>
      <c r="N192" s="23">
        <f t="shared" ca="1" si="50"/>
        <v>1.5</v>
      </c>
      <c r="P192" s="20" t="str">
        <f t="shared" si="39"/>
        <v>Monduran Dam</v>
      </c>
      <c r="Q192" s="20" t="s">
        <v>583</v>
      </c>
      <c r="R192" s="20" t="str">
        <f t="shared" ca="1" si="42"/>
        <v>MODA!$J$25:$T$25</v>
      </c>
      <c r="S192" s="20" t="str">
        <f t="shared" ca="1" si="43"/>
        <v>MODA!$U$25:$AQ$25</v>
      </c>
      <c r="T192" s="20" t="str">
        <f t="shared" ca="1" si="44"/>
        <v>MODA!$J$26:$T$26</v>
      </c>
      <c r="U192" s="20" t="str">
        <f t="shared" ca="1" si="45"/>
        <v>MODA!$U$26:$AQ$26</v>
      </c>
      <c r="Z192" t="s">
        <v>584</v>
      </c>
      <c r="AA192" t="s">
        <v>583</v>
      </c>
      <c r="AB192" t="str">
        <f t="shared" si="48"/>
        <v/>
      </c>
    </row>
    <row r="193" spans="2:28" x14ac:dyDescent="0.25">
      <c r="B193" s="35" t="s">
        <v>585</v>
      </c>
      <c r="C193" s="29" t="s">
        <v>16</v>
      </c>
      <c r="E193" s="23">
        <f t="shared" ca="1" si="49"/>
        <v>14</v>
      </c>
      <c r="F193" s="23">
        <f t="shared" ca="1" si="49"/>
        <v>14</v>
      </c>
      <c r="G193" s="23">
        <f t="shared" ca="1" si="49"/>
        <v>14</v>
      </c>
      <c r="H193" s="23">
        <f t="shared" ca="1" si="49"/>
        <v>14</v>
      </c>
      <c r="I193" s="23">
        <f t="shared" ca="1" si="49"/>
        <v>14</v>
      </c>
      <c r="J193" s="23">
        <f t="shared" ca="1" si="50"/>
        <v>16.7</v>
      </c>
      <c r="K193" s="23">
        <f t="shared" ca="1" si="50"/>
        <v>16.7</v>
      </c>
      <c r="L193" s="23">
        <f t="shared" ca="1" si="50"/>
        <v>16.7</v>
      </c>
      <c r="M193" s="23">
        <f t="shared" ca="1" si="50"/>
        <v>16.7</v>
      </c>
      <c r="N193" s="23">
        <f t="shared" ca="1" si="50"/>
        <v>16.7</v>
      </c>
      <c r="P193" s="20" t="str">
        <f t="shared" si="39"/>
        <v>Monto</v>
      </c>
      <c r="Q193" s="20" t="s">
        <v>586</v>
      </c>
      <c r="R193" s="20" t="str">
        <f t="shared" ca="1" si="42"/>
        <v>MONT!$J$25:$T$25</v>
      </c>
      <c r="S193" s="20" t="str">
        <f t="shared" ca="1" si="43"/>
        <v>MONT!$U$25:$AQ$25</v>
      </c>
      <c r="T193" s="20" t="str">
        <f t="shared" ca="1" si="44"/>
        <v>MONT!$J$26:$T$26</v>
      </c>
      <c r="U193" s="20" t="str">
        <f t="shared" ca="1" si="45"/>
        <v>MONT!$U$26:$AQ$26</v>
      </c>
      <c r="Z193" t="s">
        <v>587</v>
      </c>
      <c r="AA193" t="s">
        <v>586</v>
      </c>
      <c r="AB193" t="str">
        <f t="shared" si="48"/>
        <v/>
      </c>
    </row>
    <row r="194" spans="2:28" x14ac:dyDescent="0.25">
      <c r="B194" s="35" t="s">
        <v>588</v>
      </c>
      <c r="C194" s="29" t="s">
        <v>16</v>
      </c>
      <c r="E194" s="23">
        <f t="shared" ca="1" si="49"/>
        <v>10.5</v>
      </c>
      <c r="F194" s="23">
        <f t="shared" ca="1" si="49"/>
        <v>10.5</v>
      </c>
      <c r="G194" s="23">
        <f t="shared" ca="1" si="49"/>
        <v>10.5</v>
      </c>
      <c r="H194" s="23">
        <f t="shared" ca="1" si="49"/>
        <v>10.5</v>
      </c>
      <c r="I194" s="23">
        <f t="shared" ca="1" si="49"/>
        <v>10.5</v>
      </c>
      <c r="J194" s="23">
        <f t="shared" ca="1" si="50"/>
        <v>11</v>
      </c>
      <c r="K194" s="23">
        <f t="shared" ca="1" si="50"/>
        <v>11</v>
      </c>
      <c r="L194" s="23">
        <f t="shared" ca="1" si="50"/>
        <v>11</v>
      </c>
      <c r="M194" s="23">
        <f t="shared" ca="1" si="50"/>
        <v>11</v>
      </c>
      <c r="N194" s="23">
        <f t="shared" ca="1" si="50"/>
        <v>11</v>
      </c>
      <c r="P194" s="20" t="str">
        <f t="shared" si="39"/>
        <v>Moorvale</v>
      </c>
      <c r="Q194" s="20" t="s">
        <v>589</v>
      </c>
      <c r="R194" s="20" t="str">
        <f t="shared" ca="1" si="42"/>
        <v>MOOR!$J$25:$T$25</v>
      </c>
      <c r="S194" s="20" t="str">
        <f t="shared" ca="1" si="43"/>
        <v>MOOR!$U$25:$AQ$25</v>
      </c>
      <c r="T194" s="20" t="str">
        <f t="shared" ca="1" si="44"/>
        <v>MOOR!$J$26:$T$26</v>
      </c>
      <c r="U194" s="20" t="str">
        <f t="shared" ca="1" si="45"/>
        <v>MOOR!$U$26:$AQ$26</v>
      </c>
      <c r="Z194" t="s">
        <v>590</v>
      </c>
      <c r="AA194" t="s">
        <v>589</v>
      </c>
      <c r="AB194" t="str">
        <f t="shared" si="48"/>
        <v/>
      </c>
    </row>
    <row r="195" spans="2:28" x14ac:dyDescent="0.25">
      <c r="B195" s="35" t="s">
        <v>591</v>
      </c>
      <c r="C195" s="29" t="s">
        <v>32</v>
      </c>
      <c r="E195" s="23">
        <f t="shared" ca="1" si="49"/>
        <v>213</v>
      </c>
      <c r="F195" s="23">
        <f t="shared" ca="1" si="49"/>
        <v>213</v>
      </c>
      <c r="G195" s="23">
        <f t="shared" ca="1" si="49"/>
        <v>213</v>
      </c>
      <c r="H195" s="23">
        <f t="shared" ca="1" si="49"/>
        <v>213</v>
      </c>
      <c r="I195" s="23">
        <f t="shared" ca="1" si="49"/>
        <v>213</v>
      </c>
      <c r="J195" s="23">
        <f t="shared" ca="1" si="50"/>
        <v>213</v>
      </c>
      <c r="K195" s="23">
        <f t="shared" ca="1" si="50"/>
        <v>213</v>
      </c>
      <c r="L195" s="23">
        <f t="shared" ca="1" si="50"/>
        <v>213</v>
      </c>
      <c r="M195" s="23">
        <f t="shared" ca="1" si="50"/>
        <v>213</v>
      </c>
      <c r="N195" s="23">
        <f t="shared" ca="1" si="50"/>
        <v>213</v>
      </c>
      <c r="P195" s="20" t="str">
        <f t="shared" si="39"/>
        <v>Moranbah BSP</v>
      </c>
      <c r="Q195" s="29" t="s">
        <v>592</v>
      </c>
      <c r="R195" s="20" t="str">
        <f t="shared" ca="1" si="42"/>
        <v>'T034'!$I$23:$S$23</v>
      </c>
      <c r="S195" s="20" t="str">
        <f t="shared" ca="1" si="43"/>
        <v>'T034'!$T$23:$AQ$23</v>
      </c>
      <c r="T195" s="20" t="str">
        <f t="shared" ca="1" si="44"/>
        <v>'T034'!$I$24:$S$24</v>
      </c>
      <c r="U195" s="20" t="str">
        <f t="shared" ca="1" si="45"/>
        <v>'T034'!$T$24:$AQ$24</v>
      </c>
      <c r="Z195" s="27"/>
      <c r="AA195" s="27"/>
      <c r="AB195" t="str">
        <f t="shared" si="48"/>
        <v>MISMATCH</v>
      </c>
    </row>
    <row r="196" spans="2:28" x14ac:dyDescent="0.25">
      <c r="B196" s="35" t="s">
        <v>593</v>
      </c>
      <c r="C196" s="29" t="s">
        <v>16</v>
      </c>
      <c r="E196" s="23">
        <f t="shared" ca="1" si="49"/>
        <v>18.5</v>
      </c>
      <c r="F196" s="23">
        <f t="shared" ca="1" si="49"/>
        <v>18.5</v>
      </c>
      <c r="G196" s="23">
        <f t="shared" ca="1" si="49"/>
        <v>18.5</v>
      </c>
      <c r="H196" s="23">
        <f t="shared" ca="1" si="49"/>
        <v>18.5</v>
      </c>
      <c r="I196" s="23">
        <f t="shared" ca="1" si="49"/>
        <v>18.5</v>
      </c>
      <c r="J196" s="23">
        <f t="shared" ca="1" si="50"/>
        <v>20.6</v>
      </c>
      <c r="K196" s="23">
        <f t="shared" ca="1" si="50"/>
        <v>20.6</v>
      </c>
      <c r="L196" s="23">
        <f t="shared" ca="1" si="50"/>
        <v>20.6</v>
      </c>
      <c r="M196" s="23">
        <f t="shared" ca="1" si="50"/>
        <v>20.6</v>
      </c>
      <c r="N196" s="23">
        <f t="shared" ca="1" si="50"/>
        <v>20.6</v>
      </c>
      <c r="P196" s="20" t="str">
        <f t="shared" si="39"/>
        <v>Mossman</v>
      </c>
      <c r="Q196" s="20" t="s">
        <v>594</v>
      </c>
      <c r="R196" s="20" t="str">
        <f t="shared" ca="1" si="42"/>
        <v>MOSS!$J$25:$T$25</v>
      </c>
      <c r="S196" s="20" t="str">
        <f t="shared" ca="1" si="43"/>
        <v>MOSS!$U$25:$AQ$25</v>
      </c>
      <c r="T196" s="20" t="str">
        <f t="shared" ca="1" si="44"/>
        <v>MOSS!$J$26:$T$26</v>
      </c>
      <c r="U196" s="20" t="str">
        <f t="shared" ca="1" si="45"/>
        <v>MOSS!$U$26:$AQ$26</v>
      </c>
      <c r="Z196" t="s">
        <v>595</v>
      </c>
      <c r="AA196" t="s">
        <v>594</v>
      </c>
      <c r="AB196" t="str">
        <f t="shared" si="48"/>
        <v/>
      </c>
    </row>
    <row r="197" spans="2:28" x14ac:dyDescent="0.25">
      <c r="B197" s="35" t="s">
        <v>596</v>
      </c>
      <c r="C197" s="29" t="s">
        <v>16</v>
      </c>
      <c r="E197" s="23">
        <f t="shared" ref="E197:I212" ca="1" si="51">IF(AND($R197&lt;&gt;"", $T197&lt;&gt;"", $E$2&lt;&gt;"", $E$2&lt;&gt;"-"), IF(INDEX(INDIRECT($T197), MATCH(E$5, INDIRECT($R197), 0))&lt;&gt;"", IF(ISNUMBER(INDEX(INDIRECT($T197), MATCH(E$5, INDIRECT($R197), 0))), ROUND(INDEX(INDIRECT($T197), MATCH(E$5, INDIRECT($R197), 0)), 1), IF($E$2="Meets Security Standard", PROPER(INDEX(INDIRECT($T197), MATCH(E$5, INDIRECT($R197), 0))), INDEX(INDIRECT($T197), MATCH(E$5, INDIRECT($R197), 0)))), ""), "")</f>
        <v>0.7</v>
      </c>
      <c r="F197" s="23">
        <f t="shared" ca="1" si="51"/>
        <v>0.7</v>
      </c>
      <c r="G197" s="23">
        <f t="shared" ca="1" si="51"/>
        <v>0.7</v>
      </c>
      <c r="H197" s="23">
        <f t="shared" ca="1" si="51"/>
        <v>0.7</v>
      </c>
      <c r="I197" s="23">
        <f t="shared" ca="1" si="51"/>
        <v>0.7</v>
      </c>
      <c r="J197" s="23">
        <f t="shared" ref="J197:N212" ca="1" si="52">IF(AND($S197&lt;&gt;"", $U197&lt;&gt;"", $E$2&lt;&gt;"", $E$2&lt;&gt;"-"), IF(INDEX(INDIRECT($U197), MATCH(TEXT(J$5, "????"), INDIRECT($S197), 0))&lt;&gt;"", IF(INDEX(INDIRECT($U197), MATCH(TEXT(J$5, "????"), INDIRECT($S197), 0))&lt;&gt;"", IF(ISNUMBER(INDEX(INDIRECT($U197), MATCH(TEXT(J$5, "????"), INDIRECT($S197), 0))), ROUND(INDEX(INDIRECT($U197), MATCH(TEXT(J$5, "????"), INDIRECT($S197), 0)), 1), IF($E$2="Meets Security Standard", PROPER(INDEX(INDIRECT($U197), MATCH(TEXT(J$5, "????"), INDIRECT($S197), 0))), INDEX(INDIRECT($U197), MATCH(TEXT(J$5, "????"), INDIRECT($S197), 0)))), ""), ""), "")</f>
        <v>0.7</v>
      </c>
      <c r="K197" s="23">
        <f t="shared" ca="1" si="52"/>
        <v>0.7</v>
      </c>
      <c r="L197" s="23">
        <f t="shared" ca="1" si="52"/>
        <v>0.7</v>
      </c>
      <c r="M197" s="23">
        <f t="shared" ca="1" si="52"/>
        <v>0.7</v>
      </c>
      <c r="N197" s="23">
        <f t="shared" ca="1" si="52"/>
        <v>0.7</v>
      </c>
      <c r="P197" s="20" t="str">
        <f t="shared" si="39"/>
        <v>Mount Fox</v>
      </c>
      <c r="Q197" s="20" t="s">
        <v>597</v>
      </c>
      <c r="R197" s="20" t="str">
        <f t="shared" ca="1" si="42"/>
        <v>MOFO!$J$25:$T$25</v>
      </c>
      <c r="S197" s="20" t="str">
        <f t="shared" ca="1" si="43"/>
        <v>MOFO!$U$25:$AQ$25</v>
      </c>
      <c r="T197" s="20" t="str">
        <f t="shared" ca="1" si="44"/>
        <v>MOFO!$J$26:$T$26</v>
      </c>
      <c r="U197" s="20" t="str">
        <f t="shared" ca="1" si="45"/>
        <v>MOFO!$U$26:$AQ$26</v>
      </c>
      <c r="Z197" t="s">
        <v>598</v>
      </c>
      <c r="AA197" t="s">
        <v>597</v>
      </c>
      <c r="AB197" t="str">
        <f t="shared" si="48"/>
        <v/>
      </c>
    </row>
    <row r="198" spans="2:28" x14ac:dyDescent="0.25">
      <c r="B198" s="35" t="s">
        <v>599</v>
      </c>
      <c r="C198" s="29" t="s">
        <v>16</v>
      </c>
      <c r="E198" s="23">
        <f t="shared" ca="1" si="51"/>
        <v>0.6</v>
      </c>
      <c r="F198" s="23">
        <f t="shared" ca="1" si="51"/>
        <v>0.6</v>
      </c>
      <c r="G198" s="23">
        <f t="shared" ca="1" si="51"/>
        <v>0.6</v>
      </c>
      <c r="H198" s="23">
        <f t="shared" ca="1" si="51"/>
        <v>0.6</v>
      </c>
      <c r="I198" s="23">
        <f t="shared" ca="1" si="51"/>
        <v>0.6</v>
      </c>
      <c r="J198" s="23">
        <f t="shared" ca="1" si="52"/>
        <v>0.6</v>
      </c>
      <c r="K198" s="23">
        <f t="shared" ca="1" si="52"/>
        <v>0.6</v>
      </c>
      <c r="L198" s="23">
        <f t="shared" ca="1" si="52"/>
        <v>0.6</v>
      </c>
      <c r="M198" s="23">
        <f t="shared" ca="1" si="52"/>
        <v>0.6</v>
      </c>
      <c r="N198" s="23">
        <f t="shared" ca="1" si="52"/>
        <v>0.6</v>
      </c>
      <c r="P198" s="20" t="str">
        <f t="shared" si="39"/>
        <v>Mount Leyshon Pump</v>
      </c>
      <c r="Q198" s="20" t="s">
        <v>600</v>
      </c>
      <c r="R198" s="20" t="str">
        <f t="shared" ca="1" si="42"/>
        <v>MLEP!$J$25:$T$25</v>
      </c>
      <c r="S198" s="20" t="str">
        <f t="shared" ca="1" si="43"/>
        <v>MLEP!$U$25:$AQ$25</v>
      </c>
      <c r="T198" s="20" t="str">
        <f t="shared" ca="1" si="44"/>
        <v>MLEP!$J$26:$T$26</v>
      </c>
      <c r="U198" s="20" t="str">
        <f t="shared" ca="1" si="45"/>
        <v>MLEP!$U$26:$AQ$26</v>
      </c>
      <c r="Z198" t="s">
        <v>601</v>
      </c>
      <c r="AA198" t="s">
        <v>600</v>
      </c>
      <c r="AB198" t="str">
        <f t="shared" si="48"/>
        <v/>
      </c>
    </row>
    <row r="199" spans="2:28" x14ac:dyDescent="0.25">
      <c r="B199" s="35" t="s">
        <v>602</v>
      </c>
      <c r="C199" s="29" t="s">
        <v>16</v>
      </c>
      <c r="E199" s="23">
        <f t="shared" ca="1" si="51"/>
        <v>5.8</v>
      </c>
      <c r="F199" s="23">
        <f t="shared" ca="1" si="51"/>
        <v>5.8</v>
      </c>
      <c r="G199" s="23">
        <f t="shared" ca="1" si="51"/>
        <v>5.8</v>
      </c>
      <c r="H199" s="23">
        <f t="shared" ca="1" si="51"/>
        <v>5.8</v>
      </c>
      <c r="I199" s="23">
        <f t="shared" ca="1" si="51"/>
        <v>5.8</v>
      </c>
      <c r="J199" s="23">
        <f t="shared" ca="1" si="52"/>
        <v>6.4</v>
      </c>
      <c r="K199" s="23">
        <f t="shared" ca="1" si="52"/>
        <v>6.4</v>
      </c>
      <c r="L199" s="23">
        <f t="shared" ca="1" si="52"/>
        <v>6.4</v>
      </c>
      <c r="M199" s="23">
        <f t="shared" ca="1" si="52"/>
        <v>6.4</v>
      </c>
      <c r="N199" s="23">
        <f t="shared" ca="1" si="52"/>
        <v>6.4</v>
      </c>
      <c r="P199" s="20" t="str">
        <f t="shared" si="39"/>
        <v>Mount Rooper</v>
      </c>
      <c r="Q199" s="20" t="s">
        <v>603</v>
      </c>
      <c r="R199" s="20" t="str">
        <f t="shared" ca="1" si="42"/>
        <v>MORO!$J$25:$T$25</v>
      </c>
      <c r="S199" s="20" t="str">
        <f t="shared" ca="1" si="43"/>
        <v>MORO!$U$25:$AQ$25</v>
      </c>
      <c r="T199" s="20" t="str">
        <f t="shared" ca="1" si="44"/>
        <v>MORO!$J$26:$T$26</v>
      </c>
      <c r="U199" s="20" t="str">
        <f t="shared" ca="1" si="45"/>
        <v>MORO!$U$26:$AQ$26</v>
      </c>
      <c r="Z199" t="s">
        <v>604</v>
      </c>
      <c r="AA199" t="s">
        <v>603</v>
      </c>
      <c r="AB199" t="str">
        <f t="shared" si="48"/>
        <v/>
      </c>
    </row>
    <row r="200" spans="2:28" x14ac:dyDescent="0.25">
      <c r="B200" s="35" t="s">
        <v>605</v>
      </c>
      <c r="C200" s="29" t="s">
        <v>16</v>
      </c>
      <c r="E200" s="23">
        <f t="shared" ca="1" si="51"/>
        <v>20</v>
      </c>
      <c r="F200" s="28">
        <f t="shared" ca="1" si="51"/>
        <v>20</v>
      </c>
      <c r="G200" s="28">
        <f t="shared" ca="1" si="51"/>
        <v>20</v>
      </c>
      <c r="H200" s="28">
        <f t="shared" ca="1" si="51"/>
        <v>20</v>
      </c>
      <c r="I200" s="28">
        <f t="shared" ca="1" si="51"/>
        <v>20</v>
      </c>
      <c r="J200" s="28">
        <f t="shared" ca="1" si="52"/>
        <v>20</v>
      </c>
      <c r="K200" s="28">
        <f t="shared" ca="1" si="52"/>
        <v>20</v>
      </c>
      <c r="L200" s="28">
        <f t="shared" ca="1" si="52"/>
        <v>20</v>
      </c>
      <c r="M200" s="28">
        <f t="shared" ca="1" si="52"/>
        <v>20</v>
      </c>
      <c r="N200" s="28">
        <f t="shared" ca="1" si="52"/>
        <v>20</v>
      </c>
      <c r="P200" s="20" t="str">
        <f t="shared" si="39"/>
        <v>Moura</v>
      </c>
      <c r="Q200" s="20" t="s">
        <v>606</v>
      </c>
      <c r="R200" s="20" t="str">
        <f t="shared" ca="1" si="42"/>
        <v>MOUR!$J$25:$T$25</v>
      </c>
      <c r="S200" s="20" t="str">
        <f t="shared" ca="1" si="43"/>
        <v>MOUR!$U$25:$AQ$25</v>
      </c>
      <c r="T200" s="20" t="str">
        <f t="shared" ca="1" si="44"/>
        <v>MOUR!$J$26:$T$26</v>
      </c>
      <c r="U200" s="20" t="str">
        <f t="shared" ca="1" si="45"/>
        <v>MOUR!$U$26:$AQ$26</v>
      </c>
      <c r="Z200" t="s">
        <v>607</v>
      </c>
      <c r="AA200" t="s">
        <v>606</v>
      </c>
      <c r="AB200" t="str">
        <f t="shared" si="48"/>
        <v/>
      </c>
    </row>
    <row r="201" spans="2:28" x14ac:dyDescent="0.25">
      <c r="B201" s="35" t="s">
        <v>608</v>
      </c>
      <c r="C201" s="29" t="s">
        <v>32</v>
      </c>
      <c r="E201" s="23">
        <f t="shared" ca="1" si="51"/>
        <v>120</v>
      </c>
      <c r="F201" s="28">
        <f t="shared" ca="1" si="51"/>
        <v>120</v>
      </c>
      <c r="G201" s="28">
        <f t="shared" ca="1" si="51"/>
        <v>120</v>
      </c>
      <c r="H201" s="28">
        <f t="shared" ca="1" si="51"/>
        <v>120</v>
      </c>
      <c r="I201" s="28">
        <f t="shared" ca="1" si="51"/>
        <v>120</v>
      </c>
      <c r="J201" s="28">
        <f t="shared" ca="1" si="52"/>
        <v>120</v>
      </c>
      <c r="K201" s="28">
        <f t="shared" ca="1" si="52"/>
        <v>120</v>
      </c>
      <c r="L201" s="28">
        <f t="shared" ca="1" si="52"/>
        <v>120</v>
      </c>
      <c r="M201" s="28">
        <f t="shared" ca="1" si="52"/>
        <v>120</v>
      </c>
      <c r="N201" s="28">
        <f t="shared" ca="1" si="52"/>
        <v>120</v>
      </c>
      <c r="P201" s="20" t="str">
        <f t="shared" si="39"/>
        <v>Moura BSP</v>
      </c>
      <c r="Q201" s="20" t="s">
        <v>609</v>
      </c>
      <c r="R201" s="20" t="str">
        <f t="shared" ca="1" si="42"/>
        <v>'T027'!$I$23:$S$23</v>
      </c>
      <c r="S201" s="20" t="str">
        <f t="shared" ca="1" si="43"/>
        <v>'T027'!$T$23:$AQ$23</v>
      </c>
      <c r="T201" s="20" t="str">
        <f t="shared" ca="1" si="44"/>
        <v>'T027'!$I$24:$S$24</v>
      </c>
      <c r="U201" s="20" t="str">
        <f t="shared" ca="1" si="45"/>
        <v>'T027'!$T$24:$AQ$24</v>
      </c>
      <c r="Z201" s="27"/>
      <c r="AA201" s="27"/>
      <c r="AB201" t="str">
        <f t="shared" si="48"/>
        <v>MISMATCH</v>
      </c>
    </row>
    <row r="202" spans="2:28" x14ac:dyDescent="0.25">
      <c r="B202" s="35" t="s">
        <v>610</v>
      </c>
      <c r="C202" s="29" t="s">
        <v>16</v>
      </c>
      <c r="E202" s="23">
        <f t="shared" ca="1" si="51"/>
        <v>39</v>
      </c>
      <c r="F202" s="23">
        <f t="shared" ca="1" si="51"/>
        <v>39</v>
      </c>
      <c r="G202" s="23">
        <f t="shared" ca="1" si="51"/>
        <v>39</v>
      </c>
      <c r="H202" s="23">
        <f t="shared" ca="1" si="51"/>
        <v>39</v>
      </c>
      <c r="I202" s="23">
        <f t="shared" ca="1" si="51"/>
        <v>39</v>
      </c>
      <c r="J202" s="23">
        <f t="shared" ca="1" si="52"/>
        <v>42</v>
      </c>
      <c r="K202" s="23">
        <f t="shared" ca="1" si="52"/>
        <v>42</v>
      </c>
      <c r="L202" s="23">
        <f t="shared" ca="1" si="52"/>
        <v>42</v>
      </c>
      <c r="M202" s="23">
        <f t="shared" ca="1" si="52"/>
        <v>42</v>
      </c>
      <c r="N202" s="23">
        <f t="shared" ca="1" si="52"/>
        <v>42</v>
      </c>
      <c r="P202" s="20" t="str">
        <f t="shared" si="39"/>
        <v>Mt Bassett</v>
      </c>
      <c r="Q202" s="20" t="s">
        <v>611</v>
      </c>
      <c r="R202" s="20" t="str">
        <f t="shared" ca="1" si="42"/>
        <v>MOBA!$J$25:$T$25</v>
      </c>
      <c r="S202" s="20" t="str">
        <f t="shared" ca="1" si="43"/>
        <v>MOBA!$U$25:$AQ$25</v>
      </c>
      <c r="T202" s="20" t="str">
        <f t="shared" ca="1" si="44"/>
        <v>MOBA!$J$26:$T$26</v>
      </c>
      <c r="U202" s="20" t="str">
        <f t="shared" ca="1" si="45"/>
        <v>MOBA!$U$26:$AQ$26</v>
      </c>
      <c r="Z202" t="s">
        <v>612</v>
      </c>
      <c r="AA202" t="s">
        <v>611</v>
      </c>
      <c r="AB202" t="str">
        <f t="shared" si="48"/>
        <v/>
      </c>
    </row>
    <row r="203" spans="2:28" x14ac:dyDescent="0.25">
      <c r="B203" s="35" t="s">
        <v>613</v>
      </c>
      <c r="C203" s="29" t="s">
        <v>16</v>
      </c>
      <c r="E203" s="23">
        <f t="shared" ca="1" si="51"/>
        <v>8.5</v>
      </c>
      <c r="F203" s="23">
        <f t="shared" ca="1" si="51"/>
        <v>8.5</v>
      </c>
      <c r="G203" s="23">
        <f t="shared" ca="1" si="51"/>
        <v>8.5</v>
      </c>
      <c r="H203" s="23">
        <f t="shared" ca="1" si="51"/>
        <v>8.5</v>
      </c>
      <c r="I203" s="23">
        <f t="shared" ca="1" si="51"/>
        <v>8.5</v>
      </c>
      <c r="J203" s="23">
        <f t="shared" ca="1" si="52"/>
        <v>9.3000000000000007</v>
      </c>
      <c r="K203" s="23">
        <f t="shared" ca="1" si="52"/>
        <v>9.3000000000000007</v>
      </c>
      <c r="L203" s="23">
        <f t="shared" ca="1" si="52"/>
        <v>9.3000000000000007</v>
      </c>
      <c r="M203" s="23">
        <f t="shared" ca="1" si="52"/>
        <v>9.3000000000000007</v>
      </c>
      <c r="N203" s="23">
        <f t="shared" ca="1" si="52"/>
        <v>9.3000000000000007</v>
      </c>
      <c r="P203" s="20" t="str">
        <f t="shared" si="39"/>
        <v>Mt Garnet</v>
      </c>
      <c r="Q203" s="20" t="s">
        <v>614</v>
      </c>
      <c r="R203" s="20" t="str">
        <f t="shared" ca="1" si="42"/>
        <v>MOGA!$J$25:$T$25</v>
      </c>
      <c r="S203" s="20" t="str">
        <f t="shared" ca="1" si="43"/>
        <v>MOGA!$U$25:$AQ$25</v>
      </c>
      <c r="T203" s="20" t="str">
        <f t="shared" ca="1" si="44"/>
        <v>MOGA!$J$26:$T$26</v>
      </c>
      <c r="U203" s="20" t="str">
        <f t="shared" ca="1" si="45"/>
        <v>MOGA!$U$26:$AQ$26</v>
      </c>
      <c r="Z203" t="s">
        <v>615</v>
      </c>
      <c r="AA203" t="s">
        <v>614</v>
      </c>
      <c r="AB203" t="str">
        <f t="shared" si="48"/>
        <v/>
      </c>
    </row>
    <row r="204" spans="2:28" x14ac:dyDescent="0.25">
      <c r="B204" s="35" t="s">
        <v>616</v>
      </c>
      <c r="C204" s="29" t="s">
        <v>16</v>
      </c>
      <c r="E204" s="23">
        <f t="shared" ca="1" si="51"/>
        <v>16.399999999999999</v>
      </c>
      <c r="F204" s="23">
        <f t="shared" ca="1" si="51"/>
        <v>16.399999999999999</v>
      </c>
      <c r="G204" s="23">
        <f t="shared" ca="1" si="51"/>
        <v>16.399999999999999</v>
      </c>
      <c r="H204" s="23">
        <f t="shared" ca="1" si="51"/>
        <v>16.399999999999999</v>
      </c>
      <c r="I204" s="23">
        <f t="shared" ca="1" si="51"/>
        <v>16.399999999999999</v>
      </c>
      <c r="J204" s="23">
        <f t="shared" ca="1" si="52"/>
        <v>18</v>
      </c>
      <c r="K204" s="23">
        <f t="shared" ca="1" si="52"/>
        <v>18</v>
      </c>
      <c r="L204" s="23">
        <f t="shared" ca="1" si="52"/>
        <v>18</v>
      </c>
      <c r="M204" s="23">
        <f t="shared" ca="1" si="52"/>
        <v>18</v>
      </c>
      <c r="N204" s="23">
        <f t="shared" ca="1" si="52"/>
        <v>18</v>
      </c>
      <c r="P204" s="20" t="str">
        <f t="shared" si="39"/>
        <v>Mt Molloy</v>
      </c>
      <c r="Q204" s="20" t="s">
        <v>617</v>
      </c>
      <c r="R204" s="20" t="str">
        <f t="shared" ca="1" si="42"/>
        <v>MOMO!$J$25:$T$25</v>
      </c>
      <c r="S204" s="20" t="str">
        <f t="shared" ca="1" si="43"/>
        <v>MOMO!$U$25:$AQ$25</v>
      </c>
      <c r="T204" s="20" t="str">
        <f t="shared" ca="1" si="44"/>
        <v>MOMO!$J$26:$T$26</v>
      </c>
      <c r="U204" s="20" t="str">
        <f t="shared" ca="1" si="45"/>
        <v>MOMO!$U$26:$AQ$26</v>
      </c>
      <c r="Z204" t="s">
        <v>618</v>
      </c>
      <c r="AA204" t="s">
        <v>617</v>
      </c>
      <c r="AB204" t="str">
        <f t="shared" si="48"/>
        <v/>
      </c>
    </row>
    <row r="205" spans="2:28" x14ac:dyDescent="0.25">
      <c r="B205" s="35" t="s">
        <v>619</v>
      </c>
      <c r="C205" s="29" t="s">
        <v>16</v>
      </c>
      <c r="E205" s="23">
        <f t="shared" ca="1" si="51"/>
        <v>15.8</v>
      </c>
      <c r="F205" s="23">
        <f t="shared" ca="1" si="51"/>
        <v>15.8</v>
      </c>
      <c r="G205" s="23">
        <f t="shared" ca="1" si="51"/>
        <v>15.8</v>
      </c>
      <c r="H205" s="23">
        <f t="shared" ca="1" si="51"/>
        <v>15.8</v>
      </c>
      <c r="I205" s="23">
        <f t="shared" ca="1" si="51"/>
        <v>15.8</v>
      </c>
      <c r="J205" s="23">
        <f t="shared" ca="1" si="52"/>
        <v>18</v>
      </c>
      <c r="K205" s="23">
        <f t="shared" ca="1" si="52"/>
        <v>18</v>
      </c>
      <c r="L205" s="23">
        <f t="shared" ca="1" si="52"/>
        <v>18</v>
      </c>
      <c r="M205" s="23">
        <f t="shared" ca="1" si="52"/>
        <v>18</v>
      </c>
      <c r="N205" s="23">
        <f t="shared" ca="1" si="52"/>
        <v>18</v>
      </c>
      <c r="P205" s="20" t="str">
        <f t="shared" si="39"/>
        <v>Mt Morgan</v>
      </c>
      <c r="Q205" s="20" t="s">
        <v>620</v>
      </c>
      <c r="R205" s="20" t="str">
        <f t="shared" ca="1" si="42"/>
        <v>MOMR!$J$25:$T$25</v>
      </c>
      <c r="S205" s="20" t="str">
        <f t="shared" ca="1" si="43"/>
        <v>MOMR!$U$25:$AQ$25</v>
      </c>
      <c r="T205" s="20" t="str">
        <f t="shared" ca="1" si="44"/>
        <v>MOMR!$J$26:$T$26</v>
      </c>
      <c r="U205" s="20" t="str">
        <f t="shared" ca="1" si="45"/>
        <v>MOMR!$U$26:$AQ$26</v>
      </c>
      <c r="Z205" t="s">
        <v>621</v>
      </c>
      <c r="AA205" t="s">
        <v>620</v>
      </c>
      <c r="AB205" t="str">
        <f t="shared" si="48"/>
        <v/>
      </c>
    </row>
    <row r="206" spans="2:28" x14ac:dyDescent="0.25">
      <c r="B206" s="35" t="s">
        <v>622</v>
      </c>
      <c r="C206" s="29" t="s">
        <v>16</v>
      </c>
      <c r="E206" s="23">
        <f t="shared" ca="1" si="51"/>
        <v>1</v>
      </c>
      <c r="F206" s="23">
        <f t="shared" ca="1" si="51"/>
        <v>1</v>
      </c>
      <c r="G206" s="23">
        <f t="shared" ca="1" si="51"/>
        <v>1</v>
      </c>
      <c r="H206" s="23">
        <f t="shared" ca="1" si="51"/>
        <v>1</v>
      </c>
      <c r="I206" s="23">
        <f t="shared" ca="1" si="51"/>
        <v>1</v>
      </c>
      <c r="J206" s="23">
        <f t="shared" ca="1" si="52"/>
        <v>1</v>
      </c>
      <c r="K206" s="23">
        <f t="shared" ca="1" si="52"/>
        <v>1</v>
      </c>
      <c r="L206" s="23">
        <f t="shared" ca="1" si="52"/>
        <v>1</v>
      </c>
      <c r="M206" s="23">
        <f t="shared" ca="1" si="52"/>
        <v>1</v>
      </c>
      <c r="N206" s="23">
        <f t="shared" ca="1" si="52"/>
        <v>1</v>
      </c>
      <c r="P206" s="20" t="str">
        <f t="shared" si="39"/>
        <v>Mt Mowbullan</v>
      </c>
      <c r="Q206" s="20" t="s">
        <v>623</v>
      </c>
      <c r="R206" s="20" t="str">
        <f t="shared" ca="1" si="42"/>
        <v>MOMW!$J$25:$T$25</v>
      </c>
      <c r="S206" s="20" t="str">
        <f t="shared" ca="1" si="43"/>
        <v>MOMW!$U$25:$AQ$25</v>
      </c>
      <c r="T206" s="20" t="str">
        <f t="shared" ca="1" si="44"/>
        <v>MOMW!$J$26:$T$26</v>
      </c>
      <c r="U206" s="20" t="str">
        <f t="shared" ca="1" si="45"/>
        <v>MOMW!$U$26:$AQ$26</v>
      </c>
      <c r="Z206" t="s">
        <v>624</v>
      </c>
      <c r="AA206" t="s">
        <v>623</v>
      </c>
      <c r="AB206" t="str">
        <f t="shared" si="48"/>
        <v/>
      </c>
    </row>
    <row r="207" spans="2:28" x14ac:dyDescent="0.25">
      <c r="B207" s="35" t="s">
        <v>625</v>
      </c>
      <c r="C207" s="29" t="s">
        <v>16</v>
      </c>
      <c r="E207" s="23">
        <f t="shared" ca="1" si="51"/>
        <v>6.3</v>
      </c>
      <c r="F207" s="23">
        <f t="shared" ca="1" si="51"/>
        <v>6.3</v>
      </c>
      <c r="G207" s="23">
        <f t="shared" ca="1" si="51"/>
        <v>6.3</v>
      </c>
      <c r="H207" s="23">
        <f t="shared" ca="1" si="51"/>
        <v>6.3</v>
      </c>
      <c r="I207" s="23">
        <f t="shared" ca="1" si="51"/>
        <v>6.3</v>
      </c>
      <c r="J207" s="23">
        <f t="shared" ca="1" si="52"/>
        <v>6.3</v>
      </c>
      <c r="K207" s="23">
        <f t="shared" ca="1" si="52"/>
        <v>6.3</v>
      </c>
      <c r="L207" s="23">
        <f t="shared" ca="1" si="52"/>
        <v>6.3</v>
      </c>
      <c r="M207" s="23">
        <f t="shared" ca="1" si="52"/>
        <v>6.3</v>
      </c>
      <c r="N207" s="23">
        <f t="shared" ca="1" si="52"/>
        <v>6.3</v>
      </c>
      <c r="P207" s="20" t="str">
        <f t="shared" si="39"/>
        <v>Mt Sibley</v>
      </c>
      <c r="Q207" s="20" t="s">
        <v>626</v>
      </c>
      <c r="R207" s="20" t="str">
        <f t="shared" ca="1" si="42"/>
        <v>MOSI!$J$25:$T$25</v>
      </c>
      <c r="S207" s="20" t="str">
        <f t="shared" ca="1" si="43"/>
        <v>MOSI!$U$25:$AQ$25</v>
      </c>
      <c r="T207" s="20" t="str">
        <f t="shared" ca="1" si="44"/>
        <v>MOSI!$J$26:$T$26</v>
      </c>
      <c r="U207" s="20" t="str">
        <f t="shared" ca="1" si="45"/>
        <v>MOSI!$U$26:$AQ$26</v>
      </c>
      <c r="Z207" t="s">
        <v>627</v>
      </c>
      <c r="AA207" t="s">
        <v>626</v>
      </c>
      <c r="AB207" t="str">
        <f t="shared" si="48"/>
        <v/>
      </c>
    </row>
    <row r="208" spans="2:28" x14ac:dyDescent="0.25">
      <c r="B208" s="35" t="s">
        <v>628</v>
      </c>
      <c r="C208" s="29" t="s">
        <v>16</v>
      </c>
      <c r="E208" s="23">
        <f t="shared" ca="1" si="51"/>
        <v>49.4</v>
      </c>
      <c r="F208" s="23">
        <f t="shared" ca="1" si="51"/>
        <v>49.4</v>
      </c>
      <c r="G208" s="23">
        <f t="shared" ca="1" si="51"/>
        <v>49.4</v>
      </c>
      <c r="H208" s="23">
        <f t="shared" ca="1" si="51"/>
        <v>49.4</v>
      </c>
      <c r="I208" s="23">
        <f t="shared" ca="1" si="51"/>
        <v>49.4</v>
      </c>
      <c r="J208" s="23">
        <f t="shared" ca="1" si="52"/>
        <v>54.6</v>
      </c>
      <c r="K208" s="23">
        <f t="shared" ca="1" si="52"/>
        <v>54.6</v>
      </c>
      <c r="L208" s="23">
        <f t="shared" ca="1" si="52"/>
        <v>54.6</v>
      </c>
      <c r="M208" s="23">
        <f t="shared" ca="1" si="52"/>
        <v>54.6</v>
      </c>
      <c r="N208" s="23">
        <f t="shared" ca="1" si="52"/>
        <v>54.6</v>
      </c>
      <c r="P208" s="20" t="str">
        <f t="shared" si="39"/>
        <v>Mundubbera Town</v>
      </c>
      <c r="Q208" s="20" t="s">
        <v>629</v>
      </c>
      <c r="R208" s="20" t="str">
        <f t="shared" ca="1" si="42"/>
        <v>MUTO!$J$25:$T$25</v>
      </c>
      <c r="S208" s="20" t="str">
        <f t="shared" ca="1" si="43"/>
        <v>MUTO!$U$25:$AQ$25</v>
      </c>
      <c r="T208" s="20" t="str">
        <f t="shared" ca="1" si="44"/>
        <v>MUTO!$J$26:$T$26</v>
      </c>
      <c r="U208" s="20" t="str">
        <f t="shared" ca="1" si="45"/>
        <v>MUTO!$U$26:$AQ$26</v>
      </c>
      <c r="Z208" t="s">
        <v>630</v>
      </c>
      <c r="AA208" t="s">
        <v>629</v>
      </c>
      <c r="AB208" t="str">
        <f t="shared" si="48"/>
        <v/>
      </c>
    </row>
    <row r="209" spans="2:28" x14ac:dyDescent="0.25">
      <c r="B209" s="35" t="s">
        <v>631</v>
      </c>
      <c r="C209" s="29" t="s">
        <v>16</v>
      </c>
      <c r="E209" s="23">
        <f t="shared" ca="1" si="51"/>
        <v>29.6</v>
      </c>
      <c r="F209" s="23">
        <f t="shared" ca="1" si="51"/>
        <v>29.6</v>
      </c>
      <c r="G209" s="23">
        <f t="shared" ca="1" si="51"/>
        <v>29.6</v>
      </c>
      <c r="H209" s="23">
        <f t="shared" ca="1" si="51"/>
        <v>29.6</v>
      </c>
      <c r="I209" s="23">
        <f t="shared" ca="1" si="51"/>
        <v>29.6</v>
      </c>
      <c r="J209" s="23">
        <f t="shared" ca="1" si="52"/>
        <v>35.4</v>
      </c>
      <c r="K209" s="23">
        <f t="shared" ca="1" si="52"/>
        <v>35.4</v>
      </c>
      <c r="L209" s="23">
        <f t="shared" ca="1" si="52"/>
        <v>35.4</v>
      </c>
      <c r="M209" s="23">
        <f t="shared" ca="1" si="52"/>
        <v>35.4</v>
      </c>
      <c r="N209" s="23">
        <f t="shared" ca="1" si="52"/>
        <v>35.4</v>
      </c>
      <c r="P209" s="20" t="str">
        <f t="shared" si="39"/>
        <v>Murgon</v>
      </c>
      <c r="Q209" s="20" t="s">
        <v>632</v>
      </c>
      <c r="R209" s="20" t="str">
        <f t="shared" ca="1" si="42"/>
        <v>MURG!$J$25:$T$25</v>
      </c>
      <c r="S209" s="20" t="str">
        <f t="shared" ca="1" si="43"/>
        <v>MURG!$U$25:$AQ$25</v>
      </c>
      <c r="T209" s="20" t="str">
        <f t="shared" ca="1" si="44"/>
        <v>MURG!$J$26:$T$26</v>
      </c>
      <c r="U209" s="20" t="str">
        <f t="shared" ca="1" si="45"/>
        <v>MURG!$U$26:$AQ$26</v>
      </c>
      <c r="Z209" t="s">
        <v>633</v>
      </c>
      <c r="AA209" t="s">
        <v>632</v>
      </c>
      <c r="AB209" t="str">
        <f t="shared" si="48"/>
        <v/>
      </c>
    </row>
    <row r="210" spans="2:28" x14ac:dyDescent="0.25">
      <c r="B210" s="35" t="s">
        <v>634</v>
      </c>
      <c r="C210" s="29" t="s">
        <v>16</v>
      </c>
      <c r="E210" s="23">
        <f t="shared" ca="1" si="51"/>
        <v>1.1000000000000001</v>
      </c>
      <c r="F210" s="23">
        <f t="shared" ca="1" si="51"/>
        <v>1.1000000000000001</v>
      </c>
      <c r="G210" s="23">
        <f t="shared" ca="1" si="51"/>
        <v>1.1000000000000001</v>
      </c>
      <c r="H210" s="23">
        <f t="shared" ca="1" si="51"/>
        <v>1.1000000000000001</v>
      </c>
      <c r="I210" s="23">
        <f t="shared" ca="1" si="51"/>
        <v>1.1000000000000001</v>
      </c>
      <c r="J210" s="23">
        <f t="shared" ca="1" si="52"/>
        <v>1.1000000000000001</v>
      </c>
      <c r="K210" s="23">
        <f t="shared" ca="1" si="52"/>
        <v>1.1000000000000001</v>
      </c>
      <c r="L210" s="23">
        <f t="shared" ca="1" si="52"/>
        <v>1.1000000000000001</v>
      </c>
      <c r="M210" s="23">
        <f t="shared" ca="1" si="52"/>
        <v>1.1000000000000001</v>
      </c>
      <c r="N210" s="23">
        <f t="shared" ca="1" si="52"/>
        <v>1.1000000000000001</v>
      </c>
      <c r="P210" s="20" t="str">
        <f t="shared" si="39"/>
        <v>Mutarnee</v>
      </c>
      <c r="Q210" s="24" t="s">
        <v>635</v>
      </c>
      <c r="R210" s="20" t="str">
        <f t="shared" ca="1" si="42"/>
        <v>MUTA!$J$25:$T$25</v>
      </c>
      <c r="S210" s="20" t="str">
        <f t="shared" ca="1" si="43"/>
        <v>MUTA!$U$25:$AQ$25</v>
      </c>
      <c r="T210" s="20" t="str">
        <f t="shared" ca="1" si="44"/>
        <v>MUTA!$J$26:$T$26</v>
      </c>
      <c r="U210" s="20" t="str">
        <f t="shared" ca="1" si="45"/>
        <v>MUTA!$U$26:$AQ$26</v>
      </c>
      <c r="Z210" t="s">
        <v>636</v>
      </c>
      <c r="AA210" t="s">
        <v>635</v>
      </c>
      <c r="AB210" t="str">
        <f t="shared" si="48"/>
        <v/>
      </c>
    </row>
    <row r="211" spans="2:28" x14ac:dyDescent="0.25">
      <c r="B211" s="35" t="s">
        <v>637</v>
      </c>
      <c r="C211" s="29" t="s">
        <v>16</v>
      </c>
      <c r="E211" s="23">
        <f t="shared" ca="1" si="51"/>
        <v>13.7</v>
      </c>
      <c r="F211" s="23">
        <f t="shared" ca="1" si="51"/>
        <v>13.7</v>
      </c>
      <c r="G211" s="23">
        <f t="shared" ca="1" si="51"/>
        <v>13.7</v>
      </c>
      <c r="H211" s="23">
        <f t="shared" ca="1" si="51"/>
        <v>13.7</v>
      </c>
      <c r="I211" s="23">
        <f t="shared" ca="1" si="51"/>
        <v>13.7</v>
      </c>
      <c r="J211" s="23">
        <f t="shared" ca="1" si="52"/>
        <v>15.6</v>
      </c>
      <c r="K211" s="23">
        <f t="shared" ca="1" si="52"/>
        <v>15.6</v>
      </c>
      <c r="L211" s="23">
        <f t="shared" ca="1" si="52"/>
        <v>15.6</v>
      </c>
      <c r="M211" s="23">
        <f t="shared" ca="1" si="52"/>
        <v>15.6</v>
      </c>
      <c r="N211" s="23">
        <f t="shared" ca="1" si="52"/>
        <v>15.6</v>
      </c>
      <c r="P211" s="20" t="str">
        <f t="shared" ref="P211:P271" si="53">IF($B211&lt;&gt;"",IF(ISERROR(FIND(" (",$B211))=FALSE, IF(ISERROR(FIND("Skid", MID($B211,1,FIND(" (",$B211)-1)))=FALSE, MID($B211, FIND("(", $B211)+1, FIND(")", $B211)-(FIND("(", $B211)+1)), MID($B211,1,FIND(" (",$B211)-1)),""))</f>
        <v>Nanango</v>
      </c>
      <c r="Q211" s="20" t="s">
        <v>638</v>
      </c>
      <c r="R211" s="20" t="str">
        <f t="shared" ca="1" si="42"/>
        <v>NANA!$J$25:$T$25</v>
      </c>
      <c r="S211" s="20" t="str">
        <f t="shared" ca="1" si="43"/>
        <v>NANA!$U$25:$AQ$25</v>
      </c>
      <c r="T211" s="20" t="str">
        <f t="shared" ca="1" si="44"/>
        <v>NANA!$J$26:$T$26</v>
      </c>
      <c r="U211" s="20" t="str">
        <f t="shared" ca="1" si="45"/>
        <v>NANA!$U$26:$AQ$26</v>
      </c>
      <c r="Z211" t="s">
        <v>639</v>
      </c>
      <c r="AA211" t="s">
        <v>638</v>
      </c>
      <c r="AB211" t="str">
        <f t="shared" si="48"/>
        <v/>
      </c>
    </row>
    <row r="212" spans="2:28" x14ac:dyDescent="0.25">
      <c r="B212" s="35" t="s">
        <v>640</v>
      </c>
      <c r="C212" s="29" t="s">
        <v>16</v>
      </c>
      <c r="E212" s="23">
        <f t="shared" ca="1" si="51"/>
        <v>2</v>
      </c>
      <c r="F212" s="23">
        <f t="shared" ca="1" si="51"/>
        <v>2</v>
      </c>
      <c r="G212" s="23">
        <f t="shared" ca="1" si="51"/>
        <v>2</v>
      </c>
      <c r="H212" s="23">
        <f t="shared" ca="1" si="51"/>
        <v>2</v>
      </c>
      <c r="I212" s="23">
        <f t="shared" ca="1" si="51"/>
        <v>2</v>
      </c>
      <c r="J212" s="23">
        <f t="shared" ca="1" si="52"/>
        <v>2</v>
      </c>
      <c r="K212" s="23">
        <f t="shared" ca="1" si="52"/>
        <v>2</v>
      </c>
      <c r="L212" s="23">
        <f t="shared" ca="1" si="52"/>
        <v>2</v>
      </c>
      <c r="M212" s="23">
        <f t="shared" ca="1" si="52"/>
        <v>2</v>
      </c>
      <c r="N212" s="23">
        <f t="shared" ca="1" si="52"/>
        <v>2</v>
      </c>
      <c r="P212" s="20" t="str">
        <f t="shared" si="53"/>
        <v>Nandi</v>
      </c>
      <c r="Q212" s="20" t="s">
        <v>641</v>
      </c>
      <c r="R212" s="20" t="str">
        <f t="shared" ca="1" si="42"/>
        <v>NAND!$J$25:$T$25</v>
      </c>
      <c r="S212" s="20" t="str">
        <f t="shared" ca="1" si="43"/>
        <v>NAND!$U$25:$AQ$25</v>
      </c>
      <c r="T212" s="20" t="str">
        <f t="shared" ca="1" si="44"/>
        <v>NAND!$J$26:$T$26</v>
      </c>
      <c r="U212" s="20" t="str">
        <f t="shared" ca="1" si="45"/>
        <v>NAND!$U$26:$AQ$26</v>
      </c>
      <c r="Z212" t="s">
        <v>642</v>
      </c>
      <c r="AA212" t="s">
        <v>641</v>
      </c>
      <c r="AB212" t="str">
        <f t="shared" si="48"/>
        <v/>
      </c>
    </row>
    <row r="213" spans="2:28" x14ac:dyDescent="0.25">
      <c r="B213" s="35" t="s">
        <v>643</v>
      </c>
      <c r="C213" s="29" t="s">
        <v>16</v>
      </c>
      <c r="E213" s="23">
        <f t="shared" ref="E213:I228" ca="1" si="54">IF(AND($R213&lt;&gt;"", $T213&lt;&gt;"", $E$2&lt;&gt;"", $E$2&lt;&gt;"-"), IF(INDEX(INDIRECT($T213), MATCH(E$5, INDIRECT($R213), 0))&lt;&gt;"", IF(ISNUMBER(INDEX(INDIRECT($T213), MATCH(E$5, INDIRECT($R213), 0))), ROUND(INDEX(INDIRECT($T213), MATCH(E$5, INDIRECT($R213), 0)), 1), IF($E$2="Meets Security Standard", PROPER(INDEX(INDIRECT($T213), MATCH(E$5, INDIRECT($R213), 0))), INDEX(INDIRECT($T213), MATCH(E$5, INDIRECT($R213), 0)))), ""), "")</f>
        <v>10</v>
      </c>
      <c r="F213" s="23">
        <f t="shared" ca="1" si="54"/>
        <v>10</v>
      </c>
      <c r="G213" s="23">
        <f t="shared" ca="1" si="54"/>
        <v>10</v>
      </c>
      <c r="H213" s="23">
        <f t="shared" ca="1" si="54"/>
        <v>10</v>
      </c>
      <c r="I213" s="23">
        <f t="shared" ca="1" si="54"/>
        <v>10</v>
      </c>
      <c r="J213" s="23">
        <f t="shared" ref="J213:N228" ca="1" si="55">IF(AND($S213&lt;&gt;"", $U213&lt;&gt;"", $E$2&lt;&gt;"", $E$2&lt;&gt;"-"), IF(INDEX(INDIRECT($U213), MATCH(TEXT(J$5, "????"), INDIRECT($S213), 0))&lt;&gt;"", IF(INDEX(INDIRECT($U213), MATCH(TEXT(J$5, "????"), INDIRECT($S213), 0))&lt;&gt;"", IF(ISNUMBER(INDEX(INDIRECT($U213), MATCH(TEXT(J$5, "????"), INDIRECT($S213), 0))), ROUND(INDEX(INDIRECT($U213), MATCH(TEXT(J$5, "????"), INDIRECT($S213), 0)), 1), IF($E$2="Meets Security Standard", PROPER(INDEX(INDIRECT($U213), MATCH(TEXT(J$5, "????"), INDIRECT($S213), 0))), INDEX(INDIRECT($U213), MATCH(TEXT(J$5, "????"), INDIRECT($S213), 0)))), ""), ""), "")</f>
        <v>10</v>
      </c>
      <c r="K213" s="23">
        <f t="shared" ca="1" si="55"/>
        <v>10</v>
      </c>
      <c r="L213" s="23">
        <f t="shared" ca="1" si="55"/>
        <v>10</v>
      </c>
      <c r="M213" s="23">
        <f t="shared" ca="1" si="55"/>
        <v>10</v>
      </c>
      <c r="N213" s="23">
        <f t="shared" ca="1" si="55"/>
        <v>10</v>
      </c>
      <c r="P213" s="20" t="str">
        <f t="shared" si="53"/>
        <v>Nebo</v>
      </c>
      <c r="Q213" s="20" t="s">
        <v>644</v>
      </c>
      <c r="R213" s="20" t="str">
        <f t="shared" ca="1" si="42"/>
        <v>NEBO!$J$25:$T$25</v>
      </c>
      <c r="S213" s="20" t="str">
        <f t="shared" ca="1" si="43"/>
        <v>NEBO!$U$25:$AQ$25</v>
      </c>
      <c r="T213" s="20" t="str">
        <f t="shared" ca="1" si="44"/>
        <v>NEBO!$J$26:$T$26</v>
      </c>
      <c r="U213" s="20" t="str">
        <f t="shared" ca="1" si="45"/>
        <v>NEBO!$U$26:$AQ$26</v>
      </c>
      <c r="Z213" t="s">
        <v>645</v>
      </c>
      <c r="AA213" t="s">
        <v>644</v>
      </c>
      <c r="AB213" t="str">
        <f t="shared" si="48"/>
        <v/>
      </c>
    </row>
    <row r="214" spans="2:28" x14ac:dyDescent="0.25">
      <c r="B214" s="35" t="s">
        <v>646</v>
      </c>
      <c r="C214" s="29" t="s">
        <v>16</v>
      </c>
      <c r="E214" s="23">
        <f t="shared" ca="1" si="54"/>
        <v>65.5</v>
      </c>
      <c r="F214" s="23">
        <f t="shared" ca="1" si="54"/>
        <v>65.5</v>
      </c>
      <c r="G214" s="23">
        <f t="shared" ca="1" si="54"/>
        <v>65.5</v>
      </c>
      <c r="H214" s="23">
        <f t="shared" ca="1" si="54"/>
        <v>65.5</v>
      </c>
      <c r="I214" s="23">
        <f t="shared" ca="1" si="54"/>
        <v>65.5</v>
      </c>
      <c r="J214" s="23">
        <f t="shared" ca="1" si="55"/>
        <v>68</v>
      </c>
      <c r="K214" s="23">
        <f t="shared" ca="1" si="55"/>
        <v>68</v>
      </c>
      <c r="L214" s="23">
        <f t="shared" ca="1" si="55"/>
        <v>68</v>
      </c>
      <c r="M214" s="23">
        <f t="shared" ca="1" si="55"/>
        <v>68</v>
      </c>
      <c r="N214" s="23">
        <f t="shared" ca="1" si="55"/>
        <v>68</v>
      </c>
      <c r="P214" s="20" t="str">
        <f t="shared" si="53"/>
        <v>Neil Smith</v>
      </c>
      <c r="Q214" s="20" t="s">
        <v>647</v>
      </c>
      <c r="R214" s="20" t="str">
        <f t="shared" ca="1" si="42"/>
        <v>NESM!$J$25:$T$25</v>
      </c>
      <c r="S214" s="20" t="str">
        <f t="shared" ca="1" si="43"/>
        <v>NESM!$U$25:$AQ$25</v>
      </c>
      <c r="T214" s="20" t="str">
        <f t="shared" ca="1" si="44"/>
        <v>NESM!$J$26:$T$26</v>
      </c>
      <c r="U214" s="20" t="str">
        <f t="shared" ca="1" si="45"/>
        <v>NESM!$U$26:$AQ$26</v>
      </c>
      <c r="Z214" t="s">
        <v>648</v>
      </c>
      <c r="AA214" t="s">
        <v>647</v>
      </c>
      <c r="AB214" t="str">
        <f t="shared" si="48"/>
        <v/>
      </c>
    </row>
    <row r="215" spans="2:28" x14ac:dyDescent="0.25">
      <c r="B215" s="35" t="s">
        <v>649</v>
      </c>
      <c r="C215" s="29" t="s">
        <v>16</v>
      </c>
      <c r="E215" s="23">
        <f t="shared" ca="1" si="54"/>
        <v>10.199999999999999</v>
      </c>
      <c r="F215" s="23">
        <f t="shared" ca="1" si="54"/>
        <v>10.199999999999999</v>
      </c>
      <c r="G215" s="23">
        <f t="shared" ca="1" si="54"/>
        <v>10.199999999999999</v>
      </c>
      <c r="H215" s="23">
        <f t="shared" ca="1" si="54"/>
        <v>10.199999999999999</v>
      </c>
      <c r="I215" s="23">
        <f t="shared" ca="1" si="54"/>
        <v>10.199999999999999</v>
      </c>
      <c r="J215" s="23">
        <f t="shared" ca="1" si="55"/>
        <v>10.199999999999999</v>
      </c>
      <c r="K215" s="23">
        <f t="shared" ca="1" si="55"/>
        <v>10.199999999999999</v>
      </c>
      <c r="L215" s="23">
        <f t="shared" ca="1" si="55"/>
        <v>10.199999999999999</v>
      </c>
      <c r="M215" s="23">
        <f t="shared" ca="1" si="55"/>
        <v>10.199999999999999</v>
      </c>
      <c r="N215" s="23">
        <f t="shared" ca="1" si="55"/>
        <v>10.199999999999999</v>
      </c>
      <c r="P215" s="20" t="str">
        <f t="shared" si="53"/>
        <v>Normanton</v>
      </c>
      <c r="Q215" s="20" t="s">
        <v>650</v>
      </c>
      <c r="R215" s="20" t="str">
        <f t="shared" ca="1" si="42"/>
        <v>NORM!$J$25:$T$25</v>
      </c>
      <c r="S215" s="20" t="str">
        <f t="shared" ca="1" si="43"/>
        <v>NORM!$U$25:$AQ$25</v>
      </c>
      <c r="T215" s="20" t="str">
        <f t="shared" ca="1" si="44"/>
        <v>NORM!$J$26:$T$26</v>
      </c>
      <c r="U215" s="20" t="str">
        <f t="shared" ca="1" si="45"/>
        <v>NORM!$U$26:$AQ$26</v>
      </c>
      <c r="Z215" t="s">
        <v>651</v>
      </c>
      <c r="AA215" t="s">
        <v>650</v>
      </c>
      <c r="AB215" t="str">
        <f t="shared" si="48"/>
        <v/>
      </c>
    </row>
    <row r="216" spans="2:28" x14ac:dyDescent="0.25">
      <c r="B216" s="35" t="s">
        <v>652</v>
      </c>
      <c r="C216" s="29" t="s">
        <v>16</v>
      </c>
      <c r="E216" s="23">
        <f t="shared" ca="1" si="54"/>
        <v>10.8</v>
      </c>
      <c r="F216" s="23">
        <f t="shared" ca="1" si="54"/>
        <v>10.8</v>
      </c>
      <c r="G216" s="23">
        <f t="shared" ca="1" si="54"/>
        <v>10.8</v>
      </c>
      <c r="H216" s="23">
        <f t="shared" ca="1" si="54"/>
        <v>10.8</v>
      </c>
      <c r="I216" s="23">
        <f t="shared" ca="1" si="54"/>
        <v>10.8</v>
      </c>
      <c r="J216" s="23">
        <f t="shared" ca="1" si="55"/>
        <v>13.1</v>
      </c>
      <c r="K216" s="23">
        <f t="shared" ca="1" si="55"/>
        <v>13.1</v>
      </c>
      <c r="L216" s="23">
        <f t="shared" ca="1" si="55"/>
        <v>13.1</v>
      </c>
      <c r="M216" s="23">
        <f t="shared" ca="1" si="55"/>
        <v>13.1</v>
      </c>
      <c r="N216" s="23">
        <f t="shared" ca="1" si="55"/>
        <v>13.1</v>
      </c>
      <c r="P216" s="20" t="str">
        <f t="shared" si="53"/>
        <v>North Cloncurry</v>
      </c>
      <c r="Q216" s="20" t="s">
        <v>653</v>
      </c>
      <c r="R216" s="20" t="str">
        <f t="shared" ca="1" si="42"/>
        <v>NOCL!$J$25:$T$25</v>
      </c>
      <c r="S216" s="20" t="str">
        <f t="shared" ca="1" si="43"/>
        <v>NOCL!$U$25:$AQ$25</v>
      </c>
      <c r="T216" s="20" t="str">
        <f t="shared" ca="1" si="44"/>
        <v>NOCL!$J$26:$T$26</v>
      </c>
      <c r="U216" s="20" t="str">
        <f t="shared" ca="1" si="45"/>
        <v>NOCL!$U$26:$AQ$26</v>
      </c>
      <c r="Z216" t="s">
        <v>654</v>
      </c>
      <c r="AA216" t="s">
        <v>653</v>
      </c>
      <c r="AB216" t="str">
        <f t="shared" si="48"/>
        <v/>
      </c>
    </row>
    <row r="217" spans="2:28" x14ac:dyDescent="0.25">
      <c r="B217" s="35" t="s">
        <v>655</v>
      </c>
      <c r="C217" s="29" t="s">
        <v>16</v>
      </c>
      <c r="E217" s="23">
        <f t="shared" ca="1" si="54"/>
        <v>47.7</v>
      </c>
      <c r="F217" s="23">
        <f t="shared" ca="1" si="54"/>
        <v>47.7</v>
      </c>
      <c r="G217" s="23">
        <f t="shared" ca="1" si="54"/>
        <v>47.7</v>
      </c>
      <c r="H217" s="23">
        <f t="shared" ca="1" si="54"/>
        <v>47.7</v>
      </c>
      <c r="I217" s="23">
        <f t="shared" ca="1" si="54"/>
        <v>47.7</v>
      </c>
      <c r="J217" s="23">
        <f t="shared" ca="1" si="55"/>
        <v>53.1</v>
      </c>
      <c r="K217" s="23">
        <f t="shared" ca="1" si="55"/>
        <v>53.1</v>
      </c>
      <c r="L217" s="23">
        <f t="shared" ca="1" si="55"/>
        <v>53.1</v>
      </c>
      <c r="M217" s="23">
        <f t="shared" ca="1" si="55"/>
        <v>53.1</v>
      </c>
      <c r="N217" s="23">
        <f t="shared" ca="1" si="55"/>
        <v>53.1</v>
      </c>
      <c r="P217" s="20" t="str">
        <f t="shared" si="53"/>
        <v>North Mackay</v>
      </c>
      <c r="Q217" s="20" t="s">
        <v>656</v>
      </c>
      <c r="R217" s="20" t="str">
        <f t="shared" ca="1" si="42"/>
        <v>NOMA!$J$25:$T$25</v>
      </c>
      <c r="S217" s="20" t="str">
        <f t="shared" ca="1" si="43"/>
        <v>NOMA!$U$25:$AQ$25</v>
      </c>
      <c r="T217" s="20" t="str">
        <f t="shared" ca="1" si="44"/>
        <v>NOMA!$J$26:$T$26</v>
      </c>
      <c r="U217" s="20" t="str">
        <f t="shared" ca="1" si="45"/>
        <v>NOMA!$U$26:$AQ$26</v>
      </c>
      <c r="Z217" t="s">
        <v>657</v>
      </c>
      <c r="AA217" t="s">
        <v>656</v>
      </c>
      <c r="AB217" t="str">
        <f t="shared" si="48"/>
        <v/>
      </c>
    </row>
    <row r="218" spans="2:28" x14ac:dyDescent="0.25">
      <c r="B218" s="35" t="s">
        <v>658</v>
      </c>
      <c r="C218" s="29" t="s">
        <v>16</v>
      </c>
      <c r="E218" s="23">
        <f t="shared" ca="1" si="54"/>
        <v>31.1</v>
      </c>
      <c r="F218" s="23">
        <f t="shared" ca="1" si="54"/>
        <v>31.1</v>
      </c>
      <c r="G218" s="23">
        <f t="shared" ca="1" si="54"/>
        <v>31.1</v>
      </c>
      <c r="H218" s="23">
        <f t="shared" ca="1" si="54"/>
        <v>31.1</v>
      </c>
      <c r="I218" s="23">
        <f t="shared" ca="1" si="54"/>
        <v>31.1</v>
      </c>
      <c r="J218" s="23">
        <f t="shared" ca="1" si="55"/>
        <v>34.5</v>
      </c>
      <c r="K218" s="23">
        <f t="shared" ca="1" si="55"/>
        <v>34.5</v>
      </c>
      <c r="L218" s="23">
        <f t="shared" ca="1" si="55"/>
        <v>34.5</v>
      </c>
      <c r="M218" s="23">
        <f t="shared" ca="1" si="55"/>
        <v>34.5</v>
      </c>
      <c r="N218" s="23">
        <f t="shared" ca="1" si="55"/>
        <v>34.5</v>
      </c>
      <c r="P218" s="20" t="str">
        <f t="shared" si="53"/>
        <v>North Street</v>
      </c>
      <c r="Q218" s="20" t="s">
        <v>659</v>
      </c>
      <c r="R218" s="20" t="str">
        <f t="shared" ca="1" si="42"/>
        <v>NOST!$J$25:$T$25</v>
      </c>
      <c r="S218" s="20" t="str">
        <f t="shared" ca="1" si="43"/>
        <v>NOST!$U$25:$AQ$25</v>
      </c>
      <c r="T218" s="20" t="str">
        <f t="shared" ca="1" si="44"/>
        <v>NOST!$J$26:$T$26</v>
      </c>
      <c r="U218" s="20" t="str">
        <f t="shared" ca="1" si="45"/>
        <v>NOST!$U$26:$AQ$26</v>
      </c>
      <c r="Z218" t="s">
        <v>660</v>
      </c>
      <c r="AA218" t="s">
        <v>659</v>
      </c>
      <c r="AB218" t="str">
        <f t="shared" si="48"/>
        <v/>
      </c>
    </row>
    <row r="219" spans="2:28" x14ac:dyDescent="0.25">
      <c r="B219" s="35" t="s">
        <v>661</v>
      </c>
      <c r="C219" s="29" t="s">
        <v>16</v>
      </c>
      <c r="E219" s="23">
        <f t="shared" ca="1" si="54"/>
        <v>22</v>
      </c>
      <c r="F219" s="23">
        <f t="shared" ca="1" si="54"/>
        <v>22</v>
      </c>
      <c r="G219" s="23">
        <f t="shared" ca="1" si="54"/>
        <v>22</v>
      </c>
      <c r="H219" s="23">
        <f t="shared" ca="1" si="54"/>
        <v>22</v>
      </c>
      <c r="I219" s="23">
        <f t="shared" ca="1" si="54"/>
        <v>22</v>
      </c>
      <c r="J219" s="23">
        <f t="shared" ca="1" si="55"/>
        <v>22</v>
      </c>
      <c r="K219" s="23">
        <f t="shared" ca="1" si="55"/>
        <v>22</v>
      </c>
      <c r="L219" s="23">
        <f t="shared" ca="1" si="55"/>
        <v>22</v>
      </c>
      <c r="M219" s="23">
        <f t="shared" ca="1" si="55"/>
        <v>22</v>
      </c>
      <c r="N219" s="23">
        <f t="shared" ca="1" si="55"/>
        <v>22</v>
      </c>
      <c r="P219" s="20" t="str">
        <f t="shared" si="53"/>
        <v>Norwin</v>
      </c>
      <c r="Q219" s="20" t="s">
        <v>662</v>
      </c>
      <c r="R219" s="20" t="str">
        <f t="shared" ca="1" si="42"/>
        <v>NORW!$J$25:$T$25</v>
      </c>
      <c r="S219" s="20" t="str">
        <f t="shared" ca="1" si="43"/>
        <v>NORW!$U$25:$AQ$25</v>
      </c>
      <c r="T219" s="20" t="str">
        <f t="shared" ca="1" si="44"/>
        <v>NORW!$J$26:$T$26</v>
      </c>
      <c r="U219" s="20" t="str">
        <f t="shared" ca="1" si="45"/>
        <v>NORW!$U$26:$AQ$26</v>
      </c>
      <c r="Z219" t="s">
        <v>663</v>
      </c>
      <c r="AA219" t="s">
        <v>662</v>
      </c>
      <c r="AB219" t="str">
        <f t="shared" si="48"/>
        <v/>
      </c>
    </row>
    <row r="220" spans="2:28" x14ac:dyDescent="0.25">
      <c r="B220" s="35" t="s">
        <v>664</v>
      </c>
      <c r="C220" s="29" t="s">
        <v>16</v>
      </c>
      <c r="E220" s="23">
        <f t="shared" ca="1" si="54"/>
        <v>49.7</v>
      </c>
      <c r="F220" s="23">
        <f t="shared" ca="1" si="54"/>
        <v>49.7</v>
      </c>
      <c r="G220" s="23">
        <f t="shared" ca="1" si="54"/>
        <v>49.7</v>
      </c>
      <c r="H220" s="23">
        <f t="shared" ca="1" si="54"/>
        <v>49.7</v>
      </c>
      <c r="I220" s="23">
        <f t="shared" ca="1" si="54"/>
        <v>49.7</v>
      </c>
      <c r="J220" s="23">
        <f t="shared" ca="1" si="55"/>
        <v>56.3</v>
      </c>
      <c r="K220" s="23">
        <f t="shared" ca="1" si="55"/>
        <v>56.3</v>
      </c>
      <c r="L220" s="23">
        <f t="shared" ca="1" si="55"/>
        <v>56.3</v>
      </c>
      <c r="M220" s="23">
        <f t="shared" ca="1" si="55"/>
        <v>56.3</v>
      </c>
      <c r="N220" s="23">
        <f t="shared" ca="1" si="55"/>
        <v>56.3</v>
      </c>
      <c r="P220" s="20" t="str">
        <f t="shared" si="53"/>
        <v>Oakey</v>
      </c>
      <c r="Q220" s="20" t="s">
        <v>665</v>
      </c>
      <c r="R220" s="20" t="str">
        <f t="shared" ca="1" si="42"/>
        <v>OAKE!$J$25:$T$25</v>
      </c>
      <c r="S220" s="20" t="str">
        <f t="shared" ca="1" si="43"/>
        <v>OAKE!$U$25:$AQ$25</v>
      </c>
      <c r="T220" s="20" t="str">
        <f t="shared" ca="1" si="44"/>
        <v>OAKE!$J$26:$T$26</v>
      </c>
      <c r="U220" s="20" t="str">
        <f t="shared" ca="1" si="45"/>
        <v>OAKE!$U$26:$AQ$26</v>
      </c>
      <c r="Z220" t="s">
        <v>666</v>
      </c>
      <c r="AA220" t="s">
        <v>665</v>
      </c>
      <c r="AB220" t="str">
        <f t="shared" si="48"/>
        <v/>
      </c>
    </row>
    <row r="221" spans="2:28" x14ac:dyDescent="0.25">
      <c r="B221" s="35" t="s">
        <v>667</v>
      </c>
      <c r="C221" s="29" t="s">
        <v>32</v>
      </c>
      <c r="E221" s="23">
        <f t="shared" ca="1" si="54"/>
        <v>147.19999999999999</v>
      </c>
      <c r="F221" s="23">
        <f t="shared" ca="1" si="54"/>
        <v>147.19999999999999</v>
      </c>
      <c r="G221" s="23">
        <f t="shared" ca="1" si="54"/>
        <v>147.19999999999999</v>
      </c>
      <c r="H221" s="23">
        <f t="shared" ca="1" si="54"/>
        <v>147.19999999999999</v>
      </c>
      <c r="I221" s="23">
        <f t="shared" ca="1" si="54"/>
        <v>147.19999999999999</v>
      </c>
      <c r="J221" s="23">
        <f t="shared" ca="1" si="55"/>
        <v>165.2</v>
      </c>
      <c r="K221" s="23">
        <f t="shared" ca="1" si="55"/>
        <v>165.2</v>
      </c>
      <c r="L221" s="23">
        <f t="shared" ca="1" si="55"/>
        <v>165.2</v>
      </c>
      <c r="M221" s="23">
        <f t="shared" ca="1" si="55"/>
        <v>165.2</v>
      </c>
      <c r="N221" s="23">
        <f t="shared" ca="1" si="55"/>
        <v>165.2</v>
      </c>
      <c r="P221" s="20" t="str">
        <f t="shared" si="53"/>
        <v>Oakey BSP</v>
      </c>
      <c r="Q221" s="20" t="s">
        <v>668</v>
      </c>
      <c r="R221" s="20" t="str">
        <f t="shared" ref="R221:R284" ca="1" si="56">IF(ISERROR(MATCH("PEAK LOAD FORECAST AND CAPACITY", INDIRECT($Q221&amp;"!$e$1:$e$55"), 0))=FALSE, ADDRESS(MATCH("PEAK LOAD FORECAST AND CAPACITY", INDIRECT($Q221&amp;"!$e$1:$e$55"), 0)+1, MATCH("SUMMER", INDIRECT(ADDRESS(MATCH("PEAK LOAD FORECAST AND CAPACITY", INDIRECT($Q221&amp;"!$e$1:$e$55"), 0), 1, 1, TRUE, $Q221)&amp;":$AQ"&amp;MATCH("PEAK LOAD FORECAST AND CAPACITY", INDIRECT($Q221&amp;"!$e$1:$e$55"), 0)), 0), 1, TRUE, $Q221)&amp;":"&amp;ADDRESS(MATCH("PEAK LOAD FORECAST AND CAPACITY", INDIRECT($Q221&amp;"!$e$1:$e$55"), 0)+1, MATCH("WINTER", INDIRECT(ADDRESS(MATCH("PEAK LOAD FORECAST AND CAPACITY", INDIRECT($Q221&amp;"!$e$1:$e$55"), 0), 1, 1, TRUE, $Q221)&amp;":$AQ"&amp;MATCH("PEAK LOAD FORECAST AND CAPACITY", INDIRECT($Q221&amp;"!$e$1:$e$55"), 0)), 0)-1, 1, TRUE),
IF(ISERROR(MATCH("PEAK LOAD FORECAST AND CAPACITY", INDIRECT($Q221&amp;"!$D$1:$D$55"), 0))=FALSE, ADDRESS(MATCH("PEAK LOAD FORECAST AND CAPACITY", INDIRECT($Q221&amp;"!$D$1:$D$55"), 0)+1, MATCH("SUMMER", INDIRECT(ADDRESS(MATCH("PEAK LOAD FORECAST AND CAPACITY", INDIRECT($Q221&amp;"!$D$1:$D$55"), 0), 1, 1, TRUE, $Q221)&amp;":$AQ"&amp;MATCH("PEAK LOAD FORECAST AND CAPACITY", INDIRECT($Q221&amp;"!$D$1:$D$55"), 0)), 0), 1, TRUE, $Q221)&amp;":"&amp;ADDRESS(MATCH("PEAK LOAD FORECAST AND CAPACITY", INDIRECT($Q221&amp;"!$D$1:$D$55"), 0)+1, MATCH("WINTER", INDIRECT(ADDRESS(MATCH("PEAK LOAD FORECAST AND CAPACITY", INDIRECT($Q221&amp;"!$D$1:$D$55"), 0), 1, 1, TRUE, $Q221)&amp;":$AQ"&amp;MATCH("PEAK LOAD FORECAST AND CAPACITY", INDIRECT($Q221&amp;"!$D$1:$D$55"), 0)), 0)-1, 1, TRUE), ""))</f>
        <v>'T189'!$I$23:$S$23</v>
      </c>
      <c r="S221" s="20" t="str">
        <f t="shared" ref="S221:S284" ca="1" si="57">IF(ISERROR(MATCH("PEAK LOAD FORECAST AND CAPACITY", INDIRECT($Q221&amp;"!$e$1:$e$55"), 0))=FALSE, ADDRESS(MATCH("PEAK LOAD FORECAST AND CAPACITY", INDIRECT($Q221&amp;"!$e$1:$e$55"), 0)+1, MATCH("WINTER", INDIRECT(ADDRESS(MATCH("PEAK LOAD FORECAST AND CAPACITY", INDIRECT($Q221&amp;"!$e$1:$e$55"), 0), 1, 1, TRUE, $Q221)&amp;":$AQ"&amp;MATCH("PEAK LOAD FORECAST AND CAPACITY", INDIRECT($Q221&amp;"!$e$1:$e$55"), 0)), 0), 1, TRUE, $Q221)&amp;":"&amp;ADDRESS(MATCH("PEAK LOAD FORECAST AND CAPACITY", INDIRECT($Q221&amp;"!$e$1:$e$55"), 0)+1, 43, 1, TRUE),
IF(ISERROR(MATCH("PEAK LOAD FORECAST AND CAPACITY", INDIRECT($Q221&amp;"!$D$1:$D$55"), 0))=FALSE, ADDRESS(MATCH("PEAK LOAD FORECAST AND CAPACITY", INDIRECT($Q221&amp;"!$D$1:$D$55"), 0)+1, MATCH("WINTER", INDIRECT(ADDRESS(MATCH("PEAK LOAD FORECAST AND CAPACITY", INDIRECT($Q221&amp;"!$D$1:$D$55"), 0), 1, 1, TRUE, $Q221)&amp;":$AQ"&amp;MATCH("PEAK LOAD FORECAST AND CAPACITY", INDIRECT($Q221&amp;"!$D$1:$D$55"), 0)), 0), 1, TRUE, $Q221)&amp;":"&amp;ADDRESS(MATCH("PEAK LOAD FORECAST AND CAPACITY", INDIRECT($Q221&amp;"!$D$1:$D$55"), 0)+1, 43, 1, TRUE), ""))</f>
        <v>'T189'!$T$23:$AQ$23</v>
      </c>
      <c r="T221" s="20" t="str">
        <f t="shared" ref="T221:T284" ca="1" si="58">IF(ISERROR(MATCH($E$2, INDIRECT($Q221&amp;"!$E$1:$E$55"), 0))=FALSE, ADDRESS(MATCH($E$2, INDIRECT($Q221&amp;"!$E$1:$E$55"), 0), MATCH("SUMMER", INDIRECT(ADDRESS(MATCH("PEAK LOAD FORECAST AND CAPACITY", INDIRECT($Q221&amp;"!$E$1:$E$55"), 0), 1, 1, TRUE, $Q221)&amp;":$AQ"&amp;MATCH("PEAK LOAD FORECAST AND CAPACITY", INDIRECT($Q221&amp;"!$E$1:$E$55"), 0)), 0), 1, TRUE, $Q221)&amp;":"&amp;
ADDRESS(MATCH($E$2, INDIRECT($Q221&amp;"!$E$1:$E$55"), 0), MATCH("WINTER", INDIRECT(ADDRESS(MATCH("PEAK LOAD FORECAST AND CAPACITY", INDIRECT($Q221&amp;"!$E$1:$E$55"), 0), 1, 1, TRUE, $Q221)&amp;":$AQ"&amp;MATCH("PEAK LOAD FORECAST AND CAPACITY", INDIRECT($Q221&amp;"!$E$1:$E$55"), 0)), 0)-1, 1, TRUE),
IF(ISERROR(MATCH($E$2, INDIRECT($Q221&amp;"!$d$1:$d$55"), 0))=FALSE, ADDRESS(MATCH($E$2, INDIRECT($Q221&amp;"!$d$1:$d$55"), 0), MATCH("SUMMER", INDIRECT(ADDRESS(MATCH("PEAK LOAD FORECAST AND CAPACITY", INDIRECT($Q221&amp;"!$d$1:$d$55"), 0), 1, 1, TRUE, $Q221)&amp;":$AQ"&amp;MATCH("PEAK LOAD FORECAST AND CAPACITY", INDIRECT($Q221&amp;"!$d$1:$d$55"), 0)), 0), 1, TRUE, $Q221)&amp;":"&amp;
ADDRESS(MATCH($E$2, INDIRECT($Q221&amp;"!$d$1:$d$55"), 0), MATCH("WINTER", INDIRECT(ADDRESS(MATCH("PEAK LOAD FORECAST AND CAPACITY", INDIRECT($Q221&amp;"!$d$1:$d$55"), 0), 1, 1, TRUE, $Q221)&amp;":$AQ"&amp;MATCH("PEAK LOAD FORECAST AND CAPACITY", INDIRECT($Q221&amp;"!$d$1:$d$55"), 0)), 0)-1, 1, TRUE), ""))</f>
        <v>'T189'!$I$24:$S$24</v>
      </c>
      <c r="U221" s="20" t="str">
        <f t="shared" ref="U221:U284" ca="1" si="59">IF(ISERROR(MATCH($E$2, INDIRECT($Q221&amp;"!$E$1:$E$55"), 0))=FALSE, ADDRESS(MATCH($E$2, INDIRECT($Q221&amp;"!$E$1:$E$55"), 0), MATCH("WINTER", INDIRECT(ADDRESS(MATCH("PEAK LOAD FORECAST AND CAPACITY", INDIRECT($Q221&amp;"!$E$1:$E$55"), 0), 1, 1, TRUE, $Q221)&amp;":$AQ"&amp;MATCH("PEAK LOAD FORECAST AND CAPACITY", INDIRECT($Q221&amp;"!$E$1:$E$55"), 0)), 0), 1, TRUE, $Q221)&amp;":"&amp;
ADDRESS(MATCH($E$2, INDIRECT($Q221&amp;"!$E$1:$E$55"), 0), 43, 1, TRUE),
IF(ISERROR(MATCH($E$2, INDIRECT($Q221&amp;"!$d$1:$d$55"), 0))=FALSE, ADDRESS(MATCH($E$2, INDIRECT($Q221&amp;"!$d$1:$d$55"), 0), MATCH("WINTER", INDIRECT(ADDRESS(MATCH("PEAK LOAD FORECAST AND CAPACITY", INDIRECT($Q221&amp;"!$d$1:$d$55"), 0), 1, 1, TRUE, $Q221)&amp;":$AQ"&amp;MATCH("PEAK LOAD FORECAST AND CAPACITY", INDIRECT($Q221&amp;"!$d$1:$d$55"), 0)), 0), 1, TRUE, $Q221)&amp;":"&amp;
ADDRESS(MATCH($E$2, INDIRECT($Q221&amp;"!$d$1:$d$55"), 0), 43, 1, TRUE), ""))</f>
        <v>'T189'!$T$24:$AQ$24</v>
      </c>
      <c r="Z221" t="s">
        <v>669</v>
      </c>
      <c r="AA221" t="s">
        <v>668</v>
      </c>
      <c r="AB221" t="str">
        <f t="shared" si="48"/>
        <v/>
      </c>
    </row>
    <row r="222" spans="2:28" x14ac:dyDescent="0.25">
      <c r="B222" s="35" t="s">
        <v>670</v>
      </c>
      <c r="C222" s="29" t="s">
        <v>16</v>
      </c>
      <c r="E222" s="23">
        <f t="shared" ca="1" si="54"/>
        <v>74.2</v>
      </c>
      <c r="F222" s="23">
        <f t="shared" ca="1" si="54"/>
        <v>74.2</v>
      </c>
      <c r="G222" s="23">
        <f t="shared" ca="1" si="54"/>
        <v>74.2</v>
      </c>
      <c r="H222" s="23">
        <f t="shared" ca="1" si="54"/>
        <v>74.2</v>
      </c>
      <c r="I222" s="23">
        <f t="shared" ca="1" si="54"/>
        <v>74.2</v>
      </c>
      <c r="J222" s="23">
        <f t="shared" ca="1" si="55"/>
        <v>77.599999999999994</v>
      </c>
      <c r="K222" s="23">
        <f t="shared" ca="1" si="55"/>
        <v>77.599999999999994</v>
      </c>
      <c r="L222" s="23">
        <f t="shared" ca="1" si="55"/>
        <v>77.599999999999994</v>
      </c>
      <c r="M222" s="23">
        <f t="shared" ca="1" si="55"/>
        <v>77.599999999999994</v>
      </c>
      <c r="N222" s="23">
        <f t="shared" ca="1" si="55"/>
        <v>77.599999999999994</v>
      </c>
      <c r="P222" s="20" t="str">
        <f t="shared" si="53"/>
        <v>Oonoonba</v>
      </c>
      <c r="Q222" s="20" t="s">
        <v>671</v>
      </c>
      <c r="R222" s="20" t="str">
        <f t="shared" ca="1" si="56"/>
        <v>OONN!$J$25:$T$25</v>
      </c>
      <c r="S222" s="20" t="str">
        <f t="shared" ca="1" si="57"/>
        <v>OONN!$U$25:$AQ$25</v>
      </c>
      <c r="T222" s="20" t="str">
        <f t="shared" ca="1" si="58"/>
        <v>OONN!$J$26:$T$26</v>
      </c>
      <c r="U222" s="20" t="str">
        <f t="shared" ca="1" si="59"/>
        <v>OONN!$U$26:$AQ$26</v>
      </c>
      <c r="Z222" t="s">
        <v>672</v>
      </c>
      <c r="AA222" t="s">
        <v>671</v>
      </c>
      <c r="AB222" t="str">
        <f t="shared" si="48"/>
        <v/>
      </c>
    </row>
    <row r="223" spans="2:28" x14ac:dyDescent="0.25">
      <c r="B223" s="35" t="s">
        <v>673</v>
      </c>
      <c r="C223" s="29" t="s">
        <v>16</v>
      </c>
      <c r="E223" s="23">
        <f t="shared" ca="1" si="54"/>
        <v>22</v>
      </c>
      <c r="F223" s="23">
        <f t="shared" ca="1" si="54"/>
        <v>22</v>
      </c>
      <c r="G223" s="23">
        <f t="shared" ca="1" si="54"/>
        <v>22</v>
      </c>
      <c r="H223" s="23">
        <f t="shared" ca="1" si="54"/>
        <v>22</v>
      </c>
      <c r="I223" s="23">
        <f t="shared" ca="1" si="54"/>
        <v>22</v>
      </c>
      <c r="J223" s="23">
        <f t="shared" ca="1" si="55"/>
        <v>22</v>
      </c>
      <c r="K223" s="23">
        <f t="shared" ca="1" si="55"/>
        <v>22</v>
      </c>
      <c r="L223" s="23">
        <f t="shared" ca="1" si="55"/>
        <v>22</v>
      </c>
      <c r="M223" s="23">
        <f t="shared" ca="1" si="55"/>
        <v>22</v>
      </c>
      <c r="N223" s="23">
        <f t="shared" ca="1" si="55"/>
        <v>22</v>
      </c>
      <c r="P223" s="20" t="str">
        <f t="shared" si="53"/>
        <v>Owanyilla</v>
      </c>
      <c r="Q223" s="20" t="s">
        <v>674</v>
      </c>
      <c r="R223" s="20" t="str">
        <f t="shared" ca="1" si="56"/>
        <v>OWAN!$J$25:$T$25</v>
      </c>
      <c r="S223" s="20" t="str">
        <f t="shared" ca="1" si="57"/>
        <v>OWAN!$U$25:$AQ$25</v>
      </c>
      <c r="T223" s="20" t="str">
        <f t="shared" ca="1" si="58"/>
        <v>OWAN!$J$26:$T$26</v>
      </c>
      <c r="U223" s="20" t="str">
        <f t="shared" ca="1" si="59"/>
        <v>OWAN!$U$26:$AQ$26</v>
      </c>
      <c r="Z223" t="s">
        <v>675</v>
      </c>
      <c r="AA223" t="s">
        <v>674</v>
      </c>
      <c r="AB223" t="str">
        <f t="shared" si="48"/>
        <v/>
      </c>
    </row>
    <row r="224" spans="2:28" x14ac:dyDescent="0.25">
      <c r="B224" s="35" t="s">
        <v>676</v>
      </c>
      <c r="C224" s="29" t="s">
        <v>16</v>
      </c>
      <c r="E224" s="23">
        <f ca="1">IF(AND($R224&lt;&gt;"", $T224&lt;&gt;"", $E$2&lt;&gt;"", $E$2&lt;&gt;"-"), IF(INDEX(INDIRECT($T224), MATCH(E$5, INDIRECT($R224), 0))&lt;&gt;"", IF(ISNUMBER(INDEX(INDIRECT($T224), MATCH(E$5, INDIRECT($R224), 0))), ROUND(INDEX(INDIRECT($T224), MATCH(E$5, INDIRECT($R224), 0)), 1), IF($E$2="Meets Security Standard", PROPER(INDEX(INDIRECT($T224), MATCH(E$5, INDIRECT($R224), 0))), INDEX(INDIRECT($T224), MATCH(E$5, INDIRECT($R224), 0)))), ""), "")</f>
        <v>10</v>
      </c>
      <c r="F224" s="23">
        <f ca="1">IF(AND($R224&lt;&gt;"", $T224&lt;&gt;"", $E$2&lt;&gt;"", $E$2&lt;&gt;"-"), IF(INDEX(INDIRECT($T224), MATCH(F$5, INDIRECT($R224), 0))&lt;&gt;"", IF(ISNUMBER(INDEX(INDIRECT($T224), MATCH(F$5, INDIRECT($R224), 0))), ROUND(INDEX(INDIRECT($T224), MATCH(F$5, INDIRECT($R224), 0)), 1), IF($E$2="Meets Security Standard", PROPER(INDEX(INDIRECT($T224), MATCH(F$5, INDIRECT($R224), 0))), INDEX(INDIRECT($T224), MATCH(F$5, INDIRECT($R224), 0)))), ""), "")</f>
        <v>10</v>
      </c>
      <c r="G224" s="23">
        <f ca="1">IF(AND($R224&lt;&gt;"", $T224&lt;&gt;"", $E$2&lt;&gt;"", $E$2&lt;&gt;"-"), IF(INDEX(INDIRECT($T224), MATCH(G$5, INDIRECT($R224), 0))&lt;&gt;"", IF(ISNUMBER(INDEX(INDIRECT($T224), MATCH(G$5, INDIRECT($R224), 0))), ROUND(INDEX(INDIRECT($T224), MATCH(G$5, INDIRECT($R224), 0)), 1), IF($E$2="Meets Security Standard", PROPER(INDEX(INDIRECT($T224), MATCH(G$5, INDIRECT($R224), 0))), INDEX(INDIRECT($T224), MATCH(G$5, INDIRECT($R224), 0)))), ""), "")</f>
        <v>10</v>
      </c>
      <c r="H224" s="23">
        <f ca="1">IF(AND($R224&lt;&gt;"", $T224&lt;&gt;"", $E$2&lt;&gt;"", $E$2&lt;&gt;"-"), IF(INDEX(INDIRECT($T224), MATCH(H$5, INDIRECT($R224), 0))&lt;&gt;"", IF(ISNUMBER(INDEX(INDIRECT($T224), MATCH(H$5, INDIRECT($R224), 0))), ROUND(INDEX(INDIRECT($T224), MATCH(H$5, INDIRECT($R224), 0)), 1), IF($E$2="Meets Security Standard", PROPER(INDEX(INDIRECT($T224), MATCH(H$5, INDIRECT($R224), 0))), INDEX(INDIRECT($T224), MATCH(H$5, INDIRECT($R224), 0)))), ""), "")</f>
        <v>10</v>
      </c>
      <c r="I224" s="23">
        <f ca="1">IF(AND($R224&lt;&gt;"", $T224&lt;&gt;"", $E$2&lt;&gt;"", $E$2&lt;&gt;"-"), IF(INDEX(INDIRECT($T224), MATCH(I$5, INDIRECT($R224), 0))&lt;&gt;"", IF(ISNUMBER(INDEX(INDIRECT($T224), MATCH(I$5, INDIRECT($R224), 0))), ROUND(INDEX(INDIRECT($T224), MATCH(I$5, INDIRECT($R224), 0)), 1), IF($E$2="Meets Security Standard", PROPER(INDEX(INDIRECT($T224), MATCH(I$5, INDIRECT($R224), 0))), INDEX(INDIRECT($T224), MATCH(I$5, INDIRECT($R224), 0)))), ""), "")</f>
        <v>10</v>
      </c>
      <c r="J224" s="23">
        <f ca="1">IF(AND($S224&lt;&gt;"", $U224&lt;&gt;"", $E$2&lt;&gt;"", $E$2&lt;&gt;"-"), IF(INDEX(INDIRECT($U224), MATCH(TEXT(J$5, "????"), INDIRECT($S224), 0))&lt;&gt;"", IF(INDEX(INDIRECT($U224), MATCH(TEXT(J$5, "????"), INDIRECT($S224), 0))&lt;&gt;"", IF(ISNUMBER(INDEX(INDIRECT($U224), MATCH(TEXT(J$5, "????"), INDIRECT($S224), 0))), ROUND(INDEX(INDIRECT($U224), MATCH(TEXT(J$5, "????"), INDIRECT($S224), 0)), 1), IF($E$2="Meets Security Standard", PROPER(INDEX(INDIRECT($U224), MATCH(TEXT(J$5, "????"), INDIRECT($S224), 0))), INDEX(INDIRECT($U224), MATCH(TEXT(J$5, "????"), INDIRECT($S224), 0)))), ""), ""), "")</f>
        <v>10</v>
      </c>
      <c r="K224" s="23">
        <f ca="1">IF(AND($S224&lt;&gt;"", $U224&lt;&gt;"", $E$2&lt;&gt;"", $E$2&lt;&gt;"-"), IF(INDEX(INDIRECT($U224), MATCH(TEXT(K$5, "????"), INDIRECT($S224), 0))&lt;&gt;"", IF(INDEX(INDIRECT($U224), MATCH(TEXT(K$5, "????"), INDIRECT($S224), 0))&lt;&gt;"", IF(ISNUMBER(INDEX(INDIRECT($U224), MATCH(TEXT(K$5, "????"), INDIRECT($S224), 0))), ROUND(INDEX(INDIRECT($U224), MATCH(TEXT(K$5, "????"), INDIRECT($S224), 0)), 1), IF($E$2="Meets Security Standard", PROPER(INDEX(INDIRECT($U224), MATCH(TEXT(K$5, "????"), INDIRECT($S224), 0))), INDEX(INDIRECT($U224), MATCH(TEXT(K$5, "????"), INDIRECT($S224), 0)))), ""), ""), "")</f>
        <v>10</v>
      </c>
      <c r="L224" s="23">
        <f ca="1">IF(AND($S224&lt;&gt;"", $U224&lt;&gt;"", $E$2&lt;&gt;"", $E$2&lt;&gt;"-"), IF(INDEX(INDIRECT($U224), MATCH(TEXT(L$5, "????"), INDIRECT($S224), 0))&lt;&gt;"", IF(INDEX(INDIRECT($U224), MATCH(TEXT(L$5, "????"), INDIRECT($S224), 0))&lt;&gt;"", IF(ISNUMBER(INDEX(INDIRECT($U224), MATCH(TEXT(L$5, "????"), INDIRECT($S224), 0))), ROUND(INDEX(INDIRECT($U224), MATCH(TEXT(L$5, "????"), INDIRECT($S224), 0)), 1), IF($E$2="Meets Security Standard", PROPER(INDEX(INDIRECT($U224), MATCH(TEXT(L$5, "????"), INDIRECT($S224), 0))), INDEX(INDIRECT($U224), MATCH(TEXT(L$5, "????"), INDIRECT($S224), 0)))), ""), ""), "")</f>
        <v>10</v>
      </c>
      <c r="M224" s="23">
        <f ca="1">IF(AND($S224&lt;&gt;"", $U224&lt;&gt;"", $E$2&lt;&gt;"", $E$2&lt;&gt;"-"), IF(INDEX(INDIRECT($U224), MATCH(TEXT(M$5, "????"), INDIRECT($S224), 0))&lt;&gt;"", IF(INDEX(INDIRECT($U224), MATCH(TEXT(M$5, "????"), INDIRECT($S224), 0))&lt;&gt;"", IF(ISNUMBER(INDEX(INDIRECT($U224), MATCH(TEXT(M$5, "????"), INDIRECT($S224), 0))), ROUND(INDEX(INDIRECT($U224), MATCH(TEXT(M$5, "????"), INDIRECT($S224), 0)), 1), IF($E$2="Meets Security Standard", PROPER(INDEX(INDIRECT($U224), MATCH(TEXT(M$5, "????"), INDIRECT($S224), 0))), INDEX(INDIRECT($U224), MATCH(TEXT(M$5, "????"), INDIRECT($S224), 0)))), ""), ""), "")</f>
        <v>10</v>
      </c>
      <c r="N224" s="23">
        <f ca="1">IF(AND($S224&lt;&gt;"", $U224&lt;&gt;"", $E$2&lt;&gt;"", $E$2&lt;&gt;"-"), IF(INDEX(INDIRECT($U224), MATCH(TEXT(N$5, "????"), INDIRECT($S224), 0))&lt;&gt;"", IF(INDEX(INDIRECT($U224), MATCH(TEXT(N$5, "????"), INDIRECT($S224), 0))&lt;&gt;"", IF(ISNUMBER(INDEX(INDIRECT($U224), MATCH(TEXT(N$5, "????"), INDIRECT($S224), 0))), ROUND(INDEX(INDIRECT($U224), MATCH(TEXT(N$5, "????"), INDIRECT($S224), 0)), 1), IF($E$2="Meets Security Standard", PROPER(INDEX(INDIRECT($U224), MATCH(TEXT(N$5, "????"), INDIRECT($S224), 0))), INDEX(INDIRECT($U224), MATCH(TEXT(N$5, "????"), INDIRECT($S224), 0)))), ""), ""), "")</f>
        <v>10</v>
      </c>
      <c r="P224" s="20" t="str">
        <f t="shared" si="53"/>
        <v>Pampas</v>
      </c>
      <c r="Q224" s="20" t="s">
        <v>677</v>
      </c>
      <c r="R224" s="20" t="str">
        <f t="shared" ca="1" si="56"/>
        <v>PAMP!$J$25:$T$25</v>
      </c>
      <c r="S224" s="20" t="str">
        <f t="shared" ca="1" si="57"/>
        <v>PAMP!$U$25:$AQ$25</v>
      </c>
      <c r="T224" s="20" t="str">
        <f t="shared" ca="1" si="58"/>
        <v>PAMP!$J$26:$T$26</v>
      </c>
      <c r="U224" s="20" t="str">
        <f t="shared" ca="1" si="59"/>
        <v>PAMP!$U$26:$AQ$26</v>
      </c>
      <c r="Z224" t="s">
        <v>678</v>
      </c>
      <c r="AA224" t="s">
        <v>677</v>
      </c>
      <c r="AB224" t="str">
        <f t="shared" si="48"/>
        <v/>
      </c>
    </row>
    <row r="225" spans="2:28" x14ac:dyDescent="0.25">
      <c r="B225" s="35" t="s">
        <v>679</v>
      </c>
      <c r="C225" s="29" t="s">
        <v>16</v>
      </c>
      <c r="E225" s="23">
        <f t="shared" ca="1" si="54"/>
        <v>23.2</v>
      </c>
      <c r="F225" s="23">
        <f t="shared" ca="1" si="54"/>
        <v>23.2</v>
      </c>
      <c r="G225" s="23">
        <f t="shared" ca="1" si="54"/>
        <v>23.2</v>
      </c>
      <c r="H225" s="23">
        <f t="shared" ca="1" si="54"/>
        <v>23.2</v>
      </c>
      <c r="I225" s="23">
        <f t="shared" ca="1" si="54"/>
        <v>23.2</v>
      </c>
      <c r="J225" s="23">
        <f t="shared" ca="1" si="55"/>
        <v>26.6</v>
      </c>
      <c r="K225" s="23">
        <f t="shared" ca="1" si="55"/>
        <v>26.6</v>
      </c>
      <c r="L225" s="23">
        <f t="shared" ca="1" si="55"/>
        <v>26.6</v>
      </c>
      <c r="M225" s="23">
        <f t="shared" ca="1" si="55"/>
        <v>26.6</v>
      </c>
      <c r="N225" s="23">
        <f t="shared" ca="1" si="55"/>
        <v>26.6</v>
      </c>
      <c r="P225" s="20" t="str">
        <f t="shared" si="53"/>
        <v>Pandoin</v>
      </c>
      <c r="Q225" s="20" t="s">
        <v>680</v>
      </c>
      <c r="R225" s="20" t="str">
        <f t="shared" ca="1" si="56"/>
        <v>PAND!$J$25:$T$25</v>
      </c>
      <c r="S225" s="20" t="str">
        <f t="shared" ca="1" si="57"/>
        <v>PAND!$U$25:$AQ$25</v>
      </c>
      <c r="T225" s="20" t="str">
        <f t="shared" ca="1" si="58"/>
        <v>PAND!$J$26:$T$26</v>
      </c>
      <c r="U225" s="20" t="str">
        <f t="shared" ca="1" si="59"/>
        <v>PAND!$U$26:$AQ$26</v>
      </c>
      <c r="Z225" t="s">
        <v>681</v>
      </c>
      <c r="AA225" t="s">
        <v>680</v>
      </c>
      <c r="AB225" t="str">
        <f t="shared" si="48"/>
        <v/>
      </c>
    </row>
    <row r="226" spans="2:28" x14ac:dyDescent="0.25">
      <c r="B226" s="35" t="s">
        <v>682</v>
      </c>
      <c r="C226" s="29" t="s">
        <v>16</v>
      </c>
      <c r="E226" s="23">
        <f t="shared" ca="1" si="54"/>
        <v>48.3</v>
      </c>
      <c r="F226" s="23">
        <f t="shared" ca="1" si="54"/>
        <v>48.3</v>
      </c>
      <c r="G226" s="23">
        <f t="shared" ca="1" si="54"/>
        <v>48.3</v>
      </c>
      <c r="H226" s="23">
        <f t="shared" ca="1" si="54"/>
        <v>48.3</v>
      </c>
      <c r="I226" s="23">
        <f t="shared" ca="1" si="54"/>
        <v>48.3</v>
      </c>
      <c r="J226" s="23">
        <f t="shared" ca="1" si="55"/>
        <v>55.4</v>
      </c>
      <c r="K226" s="23">
        <f t="shared" ca="1" si="55"/>
        <v>55.4</v>
      </c>
      <c r="L226" s="23">
        <f t="shared" ca="1" si="55"/>
        <v>55.4</v>
      </c>
      <c r="M226" s="23">
        <f t="shared" ca="1" si="55"/>
        <v>55.4</v>
      </c>
      <c r="N226" s="23">
        <f t="shared" ca="1" si="55"/>
        <v>55.4</v>
      </c>
      <c r="P226" s="20" t="str">
        <f t="shared" si="53"/>
        <v>Parkhurst</v>
      </c>
      <c r="Q226" s="20" t="s">
        <v>683</v>
      </c>
      <c r="R226" s="20" t="str">
        <f t="shared" ca="1" si="56"/>
        <v>PARK!$J$25:$T$25</v>
      </c>
      <c r="S226" s="20" t="str">
        <f t="shared" ca="1" si="57"/>
        <v>PARK!$U$25:$AQ$25</v>
      </c>
      <c r="T226" s="20" t="str">
        <f t="shared" ca="1" si="58"/>
        <v>PARK!$J$26:$T$26</v>
      </c>
      <c r="U226" s="20" t="str">
        <f t="shared" ca="1" si="59"/>
        <v>PARK!$U$26:$AQ$26</v>
      </c>
      <c r="Z226" t="s">
        <v>684</v>
      </c>
      <c r="AA226" t="s">
        <v>683</v>
      </c>
      <c r="AB226" t="str">
        <f t="shared" si="48"/>
        <v/>
      </c>
    </row>
    <row r="227" spans="2:28" x14ac:dyDescent="0.25">
      <c r="B227" s="35" t="s">
        <v>685</v>
      </c>
      <c r="C227" s="29" t="s">
        <v>16</v>
      </c>
      <c r="E227" s="23">
        <f t="shared" ca="1" si="54"/>
        <v>4.7</v>
      </c>
      <c r="F227" s="23">
        <f t="shared" ca="1" si="54"/>
        <v>4.7</v>
      </c>
      <c r="G227" s="23">
        <f t="shared" ca="1" si="54"/>
        <v>4.7</v>
      </c>
      <c r="H227" s="23">
        <f t="shared" ca="1" si="54"/>
        <v>4.7</v>
      </c>
      <c r="I227" s="23">
        <f t="shared" ca="1" si="54"/>
        <v>4.7</v>
      </c>
      <c r="J227" s="23">
        <f t="shared" ca="1" si="55"/>
        <v>5.0999999999999996</v>
      </c>
      <c r="K227" s="23">
        <f t="shared" ca="1" si="55"/>
        <v>5.0999999999999996</v>
      </c>
      <c r="L227" s="23">
        <f t="shared" ca="1" si="55"/>
        <v>5.0999999999999996</v>
      </c>
      <c r="M227" s="23">
        <f t="shared" ca="1" si="55"/>
        <v>5.0999999999999996</v>
      </c>
      <c r="N227" s="23">
        <f t="shared" ca="1" si="55"/>
        <v>5.0999999999999996</v>
      </c>
      <c r="P227" s="20" t="str">
        <f t="shared" si="53"/>
        <v>Peranga</v>
      </c>
      <c r="Q227" s="20" t="s">
        <v>686</v>
      </c>
      <c r="R227" s="20" t="str">
        <f t="shared" ca="1" si="56"/>
        <v>PERA!$J$25:$T$25</v>
      </c>
      <c r="S227" s="20" t="str">
        <f t="shared" ca="1" si="57"/>
        <v>PERA!$U$25:$AQ$25</v>
      </c>
      <c r="T227" s="20" t="str">
        <f t="shared" ca="1" si="58"/>
        <v>PERA!$J$26:$T$26</v>
      </c>
      <c r="U227" s="20" t="str">
        <f t="shared" ca="1" si="59"/>
        <v>PERA!$U$26:$AQ$26</v>
      </c>
      <c r="Z227" t="s">
        <v>687</v>
      </c>
      <c r="AA227" t="s">
        <v>686</v>
      </c>
      <c r="AB227" t="str">
        <f t="shared" si="48"/>
        <v/>
      </c>
    </row>
    <row r="228" spans="2:28" x14ac:dyDescent="0.25">
      <c r="B228" s="35" t="s">
        <v>688</v>
      </c>
      <c r="C228" s="29" t="s">
        <v>16</v>
      </c>
      <c r="E228" s="23">
        <f t="shared" ca="1" si="54"/>
        <v>78.900000000000006</v>
      </c>
      <c r="F228" s="23">
        <f t="shared" ca="1" si="54"/>
        <v>78.900000000000006</v>
      </c>
      <c r="G228" s="23">
        <f t="shared" ca="1" si="54"/>
        <v>78.900000000000006</v>
      </c>
      <c r="H228" s="23">
        <f t="shared" ca="1" si="54"/>
        <v>78.900000000000006</v>
      </c>
      <c r="I228" s="23">
        <f t="shared" ca="1" si="54"/>
        <v>78.900000000000006</v>
      </c>
      <c r="J228" s="23">
        <f t="shared" ca="1" si="55"/>
        <v>87.4</v>
      </c>
      <c r="K228" s="23">
        <f t="shared" ca="1" si="55"/>
        <v>87.4</v>
      </c>
      <c r="L228" s="23">
        <f t="shared" ca="1" si="55"/>
        <v>87.4</v>
      </c>
      <c r="M228" s="23">
        <f t="shared" ca="1" si="55"/>
        <v>87.4</v>
      </c>
      <c r="N228" s="23">
        <f t="shared" ca="1" si="55"/>
        <v>87.4</v>
      </c>
      <c r="P228" s="20" t="str">
        <f t="shared" si="53"/>
        <v>Peter Arlett</v>
      </c>
      <c r="Q228" s="20" t="s">
        <v>689</v>
      </c>
      <c r="R228" s="20" t="str">
        <f t="shared" ca="1" si="56"/>
        <v>PEAR!$J$25:$T$25</v>
      </c>
      <c r="S228" s="20" t="str">
        <f t="shared" ca="1" si="57"/>
        <v>PEAR!$U$25:$AQ$25</v>
      </c>
      <c r="T228" s="20" t="str">
        <f t="shared" ca="1" si="58"/>
        <v>PEAR!$J$26:$T$26</v>
      </c>
      <c r="U228" s="20" t="str">
        <f t="shared" ca="1" si="59"/>
        <v>PEAR!$U$26:$AQ$26</v>
      </c>
      <c r="Z228" t="s">
        <v>690</v>
      </c>
      <c r="AA228" t="s">
        <v>689</v>
      </c>
      <c r="AB228" t="str">
        <f t="shared" si="48"/>
        <v/>
      </c>
    </row>
    <row r="229" spans="2:28" x14ac:dyDescent="0.25">
      <c r="B229" s="35" t="s">
        <v>691</v>
      </c>
      <c r="C229" s="29" t="s">
        <v>16</v>
      </c>
      <c r="E229" s="23">
        <f t="shared" ref="E229:I244" ca="1" si="60">IF(AND($R229&lt;&gt;"", $T229&lt;&gt;"", $E$2&lt;&gt;"", $E$2&lt;&gt;"-"), IF(INDEX(INDIRECT($T229), MATCH(E$5, INDIRECT($R229), 0))&lt;&gt;"", IF(ISNUMBER(INDEX(INDIRECT($T229), MATCH(E$5, INDIRECT($R229), 0))), ROUND(INDEX(INDIRECT($T229), MATCH(E$5, INDIRECT($R229), 0)), 1), IF($E$2="Meets Security Standard", PROPER(INDEX(INDIRECT($T229), MATCH(E$5, INDIRECT($R229), 0))), INDEX(INDIRECT($T229), MATCH(E$5, INDIRECT($R229), 0)))), ""), "")</f>
        <v>33.200000000000003</v>
      </c>
      <c r="F229" s="23">
        <f t="shared" ca="1" si="60"/>
        <v>33.200000000000003</v>
      </c>
      <c r="G229" s="23">
        <f t="shared" ca="1" si="60"/>
        <v>33.200000000000003</v>
      </c>
      <c r="H229" s="23">
        <f t="shared" ca="1" si="60"/>
        <v>33.200000000000003</v>
      </c>
      <c r="I229" s="23">
        <f t="shared" ca="1" si="60"/>
        <v>33.200000000000003</v>
      </c>
      <c r="J229" s="23">
        <f t="shared" ref="J229:N244" ca="1" si="61">IF(AND($S229&lt;&gt;"", $U229&lt;&gt;"", $E$2&lt;&gt;"", $E$2&lt;&gt;"-"), IF(INDEX(INDIRECT($U229), MATCH(TEXT(J$5, "????"), INDIRECT($S229), 0))&lt;&gt;"", IF(INDEX(INDIRECT($U229), MATCH(TEXT(J$5, "????"), INDIRECT($S229), 0))&lt;&gt;"", IF(ISNUMBER(INDEX(INDIRECT($U229), MATCH(TEXT(J$5, "????"), INDIRECT($S229), 0))), ROUND(INDEX(INDIRECT($U229), MATCH(TEXT(J$5, "????"), INDIRECT($S229), 0)), 1), IF($E$2="Meets Security Standard", PROPER(INDEX(INDIRECT($U229), MATCH(TEXT(J$5, "????"), INDIRECT($S229), 0))), INDEX(INDIRECT($U229), MATCH(TEXT(J$5, "????"), INDIRECT($S229), 0)))), ""), ""), "")</f>
        <v>37.200000000000003</v>
      </c>
      <c r="K229" s="23">
        <f t="shared" ca="1" si="61"/>
        <v>37.200000000000003</v>
      </c>
      <c r="L229" s="23">
        <f t="shared" ca="1" si="61"/>
        <v>37.200000000000003</v>
      </c>
      <c r="M229" s="23">
        <f t="shared" ca="1" si="61"/>
        <v>37.200000000000003</v>
      </c>
      <c r="N229" s="23">
        <f t="shared" ca="1" si="61"/>
        <v>37.200000000000003</v>
      </c>
      <c r="P229" s="20" t="str">
        <f t="shared" si="53"/>
        <v>Pialba</v>
      </c>
      <c r="Q229" s="20" t="s">
        <v>692</v>
      </c>
      <c r="R229" s="20" t="str">
        <f t="shared" ca="1" si="56"/>
        <v>PIAL!$J$25:$T$25</v>
      </c>
      <c r="S229" s="20" t="str">
        <f t="shared" ca="1" si="57"/>
        <v>PIAL!$U$25:$AQ$25</v>
      </c>
      <c r="T229" s="20" t="str">
        <f t="shared" ca="1" si="58"/>
        <v>PIAL!$J$26:$T$26</v>
      </c>
      <c r="U229" s="20" t="str">
        <f t="shared" ca="1" si="59"/>
        <v>PIAL!$U$26:$AQ$26</v>
      </c>
      <c r="Z229" t="s">
        <v>693</v>
      </c>
      <c r="AA229" t="s">
        <v>692</v>
      </c>
      <c r="AB229" t="str">
        <f t="shared" si="48"/>
        <v/>
      </c>
    </row>
    <row r="230" spans="2:28" x14ac:dyDescent="0.25">
      <c r="B230" s="35" t="s">
        <v>694</v>
      </c>
      <c r="C230" s="29" t="s">
        <v>16</v>
      </c>
      <c r="E230" s="23">
        <f t="shared" ca="1" si="60"/>
        <v>11</v>
      </c>
      <c r="F230" s="23">
        <f t="shared" ca="1" si="60"/>
        <v>11</v>
      </c>
      <c r="G230" s="23">
        <f t="shared" ca="1" si="60"/>
        <v>11</v>
      </c>
      <c r="H230" s="23">
        <f t="shared" ca="1" si="60"/>
        <v>11</v>
      </c>
      <c r="I230" s="23">
        <f t="shared" ca="1" si="60"/>
        <v>11</v>
      </c>
      <c r="J230" s="23">
        <f t="shared" ca="1" si="61"/>
        <v>12</v>
      </c>
      <c r="K230" s="23">
        <f t="shared" ca="1" si="61"/>
        <v>12</v>
      </c>
      <c r="L230" s="23">
        <f t="shared" ca="1" si="61"/>
        <v>12</v>
      </c>
      <c r="M230" s="23">
        <f t="shared" ca="1" si="61"/>
        <v>12</v>
      </c>
      <c r="N230" s="23">
        <f t="shared" ca="1" si="61"/>
        <v>12</v>
      </c>
      <c r="P230" s="20" t="str">
        <f t="shared" si="53"/>
        <v>Pinnacle</v>
      </c>
      <c r="Q230" s="20" t="s">
        <v>695</v>
      </c>
      <c r="R230" s="20" t="str">
        <f t="shared" ca="1" si="56"/>
        <v>PINN!$J$25:$T$25</v>
      </c>
      <c r="S230" s="20" t="str">
        <f t="shared" ca="1" si="57"/>
        <v>PINN!$U$25:$AQ$25</v>
      </c>
      <c r="T230" s="20" t="str">
        <f t="shared" ca="1" si="58"/>
        <v>PINN!$J$26:$T$26</v>
      </c>
      <c r="U230" s="20" t="str">
        <f t="shared" ca="1" si="59"/>
        <v>PINN!$U$26:$AQ$26</v>
      </c>
      <c r="Z230" t="s">
        <v>696</v>
      </c>
      <c r="AA230" t="s">
        <v>695</v>
      </c>
      <c r="AB230" t="str">
        <f t="shared" si="48"/>
        <v/>
      </c>
    </row>
    <row r="231" spans="2:28" x14ac:dyDescent="0.25">
      <c r="B231" s="35" t="s">
        <v>697</v>
      </c>
      <c r="C231" s="29" t="s">
        <v>16</v>
      </c>
      <c r="E231" s="23">
        <f t="shared" ca="1" si="60"/>
        <v>3.2</v>
      </c>
      <c r="F231" s="23">
        <f t="shared" ca="1" si="60"/>
        <v>3.2</v>
      </c>
      <c r="G231" s="23">
        <f t="shared" ca="1" si="60"/>
        <v>3.2</v>
      </c>
      <c r="H231" s="23">
        <f t="shared" ca="1" si="60"/>
        <v>3.2</v>
      </c>
      <c r="I231" s="23">
        <f t="shared" ca="1" si="60"/>
        <v>3.2</v>
      </c>
      <c r="J231" s="23">
        <f t="shared" ca="1" si="61"/>
        <v>3.2</v>
      </c>
      <c r="K231" s="23">
        <f t="shared" ca="1" si="61"/>
        <v>3.2</v>
      </c>
      <c r="L231" s="23">
        <f t="shared" ca="1" si="61"/>
        <v>3.2</v>
      </c>
      <c r="M231" s="23">
        <f t="shared" ca="1" si="61"/>
        <v>3.2</v>
      </c>
      <c r="N231" s="23">
        <f t="shared" ca="1" si="61"/>
        <v>3.2</v>
      </c>
      <c r="P231" s="20" t="str">
        <f t="shared" si="53"/>
        <v>Pirrinuan</v>
      </c>
      <c r="Q231" s="20" t="s">
        <v>698</v>
      </c>
      <c r="R231" s="20" t="str">
        <f t="shared" ca="1" si="56"/>
        <v>PIRR!$J$25:$T$25</v>
      </c>
      <c r="S231" s="20" t="str">
        <f t="shared" ca="1" si="57"/>
        <v>PIRR!$U$25:$AQ$25</v>
      </c>
      <c r="T231" s="20" t="str">
        <f t="shared" ca="1" si="58"/>
        <v>PIRR!$J$26:$T$26</v>
      </c>
      <c r="U231" s="20" t="str">
        <f t="shared" ca="1" si="59"/>
        <v>PIRR!$U$26:$AQ$26</v>
      </c>
      <c r="Z231" t="s">
        <v>699</v>
      </c>
      <c r="AA231" t="s">
        <v>698</v>
      </c>
      <c r="AB231" t="str">
        <f t="shared" si="48"/>
        <v/>
      </c>
    </row>
    <row r="232" spans="2:28" x14ac:dyDescent="0.25">
      <c r="B232" s="35" t="s">
        <v>700</v>
      </c>
      <c r="C232" s="29" t="s">
        <v>16</v>
      </c>
      <c r="E232" s="23">
        <f t="shared" ca="1" si="60"/>
        <v>30.6</v>
      </c>
      <c r="F232" s="23">
        <f t="shared" ca="1" si="60"/>
        <v>30.6</v>
      </c>
      <c r="G232" s="23">
        <f t="shared" ca="1" si="60"/>
        <v>30.6</v>
      </c>
      <c r="H232" s="23">
        <f t="shared" ca="1" si="60"/>
        <v>30.6</v>
      </c>
      <c r="I232" s="23">
        <f t="shared" ca="1" si="60"/>
        <v>30.6</v>
      </c>
      <c r="J232" s="23">
        <f t="shared" ca="1" si="61"/>
        <v>30.6</v>
      </c>
      <c r="K232" s="23">
        <f t="shared" ca="1" si="61"/>
        <v>30.6</v>
      </c>
      <c r="L232" s="23">
        <f t="shared" ca="1" si="61"/>
        <v>30.6</v>
      </c>
      <c r="M232" s="23">
        <f t="shared" ca="1" si="61"/>
        <v>30.6</v>
      </c>
      <c r="N232" s="23">
        <f t="shared" ca="1" si="61"/>
        <v>30.6</v>
      </c>
      <c r="P232" s="20" t="str">
        <f t="shared" si="53"/>
        <v>Planella</v>
      </c>
      <c r="Q232" s="20" t="s">
        <v>701</v>
      </c>
      <c r="R232" s="20" t="str">
        <f t="shared" ca="1" si="56"/>
        <v>PLAN!$J$25:$T$25</v>
      </c>
      <c r="S232" s="20" t="str">
        <f t="shared" ca="1" si="57"/>
        <v>PLAN!$U$25:$AQ$25</v>
      </c>
      <c r="T232" s="20" t="str">
        <f t="shared" ca="1" si="58"/>
        <v>PLAN!$J$26:$T$26</v>
      </c>
      <c r="U232" s="20" t="str">
        <f t="shared" ca="1" si="59"/>
        <v>PLAN!$U$26:$AQ$26</v>
      </c>
      <c r="Z232" t="s">
        <v>702</v>
      </c>
      <c r="AA232" t="s">
        <v>701</v>
      </c>
      <c r="AB232" t="str">
        <f t="shared" si="48"/>
        <v/>
      </c>
    </row>
    <row r="233" spans="2:28" x14ac:dyDescent="0.25">
      <c r="B233" s="35" t="s">
        <v>703</v>
      </c>
      <c r="C233" s="29" t="s">
        <v>16</v>
      </c>
      <c r="E233" s="23">
        <f t="shared" ca="1" si="60"/>
        <v>13.5</v>
      </c>
      <c r="F233" s="23">
        <f t="shared" ca="1" si="60"/>
        <v>13.5</v>
      </c>
      <c r="G233" s="23">
        <f t="shared" ca="1" si="60"/>
        <v>13.5</v>
      </c>
      <c r="H233" s="23">
        <f t="shared" ca="1" si="60"/>
        <v>13.5</v>
      </c>
      <c r="I233" s="23">
        <f t="shared" ca="1" si="60"/>
        <v>13.5</v>
      </c>
      <c r="J233" s="23">
        <f t="shared" ca="1" si="61"/>
        <v>13.5</v>
      </c>
      <c r="K233" s="23">
        <f t="shared" ca="1" si="61"/>
        <v>13.5</v>
      </c>
      <c r="L233" s="23">
        <f t="shared" ca="1" si="61"/>
        <v>13.5</v>
      </c>
      <c r="M233" s="23">
        <f t="shared" ca="1" si="61"/>
        <v>13.5</v>
      </c>
      <c r="N233" s="23">
        <f t="shared" ca="1" si="61"/>
        <v>13.5</v>
      </c>
      <c r="P233" s="20" t="str">
        <f t="shared" si="53"/>
        <v>Pleystowe</v>
      </c>
      <c r="Q233" s="20" t="s">
        <v>704</v>
      </c>
      <c r="R233" s="20" t="str">
        <f t="shared" ca="1" si="56"/>
        <v>PLEY!$J$25:$T$25</v>
      </c>
      <c r="S233" s="20" t="str">
        <f t="shared" ca="1" si="57"/>
        <v>PLEY!$U$25:$AQ$25</v>
      </c>
      <c r="T233" s="20" t="str">
        <f t="shared" ca="1" si="58"/>
        <v>PLEY!$J$26:$T$26</v>
      </c>
      <c r="U233" s="20" t="str">
        <f t="shared" ca="1" si="59"/>
        <v>PLEY!$U$26:$AQ$26</v>
      </c>
      <c r="Z233" t="s">
        <v>705</v>
      </c>
      <c r="AA233" t="s">
        <v>704</v>
      </c>
      <c r="AB233" t="str">
        <f t="shared" ref="AB233:AB291" si="62">IF(Z233=P233, "", "MISMATCH")</f>
        <v/>
      </c>
    </row>
    <row r="234" spans="2:28" x14ac:dyDescent="0.25">
      <c r="B234" s="35" t="s">
        <v>706</v>
      </c>
      <c r="C234" s="29" t="s">
        <v>16</v>
      </c>
      <c r="E234" s="23">
        <f t="shared" ca="1" si="60"/>
        <v>84.6</v>
      </c>
      <c r="F234" s="23">
        <f t="shared" ca="1" si="60"/>
        <v>84.6</v>
      </c>
      <c r="G234" s="23">
        <f t="shared" ca="1" si="60"/>
        <v>84.6</v>
      </c>
      <c r="H234" s="23">
        <f t="shared" ca="1" si="60"/>
        <v>84.6</v>
      </c>
      <c r="I234" s="23">
        <f t="shared" ca="1" si="60"/>
        <v>84.6</v>
      </c>
      <c r="J234" s="23">
        <f t="shared" ca="1" si="61"/>
        <v>95.7</v>
      </c>
      <c r="K234" s="23">
        <f t="shared" ca="1" si="61"/>
        <v>95.7</v>
      </c>
      <c r="L234" s="23">
        <f t="shared" ca="1" si="61"/>
        <v>95.7</v>
      </c>
      <c r="M234" s="23">
        <f t="shared" ca="1" si="61"/>
        <v>95.7</v>
      </c>
      <c r="N234" s="23">
        <f t="shared" ca="1" si="61"/>
        <v>95.7</v>
      </c>
      <c r="P234" s="20" t="str">
        <f t="shared" si="53"/>
        <v>Point Vernon</v>
      </c>
      <c r="Q234" s="20" t="s">
        <v>707</v>
      </c>
      <c r="R234" s="20" t="str">
        <f t="shared" ca="1" si="56"/>
        <v>POVE!$J$25:$T$25</v>
      </c>
      <c r="S234" s="20" t="str">
        <f t="shared" ca="1" si="57"/>
        <v>POVE!$U$25:$AQ$25</v>
      </c>
      <c r="T234" s="20" t="str">
        <f t="shared" ca="1" si="58"/>
        <v>POVE!$J$26:$T$26</v>
      </c>
      <c r="U234" s="20" t="str">
        <f t="shared" ca="1" si="59"/>
        <v>POVE!$U$26:$AQ$26</v>
      </c>
      <c r="Z234" t="s">
        <v>708</v>
      </c>
      <c r="AA234" t="s">
        <v>707</v>
      </c>
      <c r="AB234" t="str">
        <f t="shared" si="62"/>
        <v/>
      </c>
    </row>
    <row r="235" spans="2:28" x14ac:dyDescent="0.25">
      <c r="B235" s="35" t="s">
        <v>709</v>
      </c>
      <c r="C235" s="29" t="s">
        <v>16</v>
      </c>
      <c r="E235" s="23">
        <f t="shared" ca="1" si="60"/>
        <v>7.1</v>
      </c>
      <c r="F235" s="23">
        <f t="shared" ca="1" si="60"/>
        <v>7.1</v>
      </c>
      <c r="G235" s="23">
        <f t="shared" ca="1" si="60"/>
        <v>7.1</v>
      </c>
      <c r="H235" s="23">
        <f t="shared" ca="1" si="60"/>
        <v>7.1</v>
      </c>
      <c r="I235" s="23">
        <f t="shared" ca="1" si="60"/>
        <v>7.1</v>
      </c>
      <c r="J235" s="23">
        <f t="shared" ca="1" si="61"/>
        <v>7.5</v>
      </c>
      <c r="K235" s="23">
        <f t="shared" ca="1" si="61"/>
        <v>7.5</v>
      </c>
      <c r="L235" s="23">
        <f t="shared" ca="1" si="61"/>
        <v>7.5</v>
      </c>
      <c r="M235" s="23">
        <f t="shared" ca="1" si="61"/>
        <v>7.5</v>
      </c>
      <c r="N235" s="23">
        <f t="shared" ca="1" si="61"/>
        <v>7.5</v>
      </c>
      <c r="P235" s="20" t="str">
        <f t="shared" si="53"/>
        <v>Pozieres</v>
      </c>
      <c r="Q235" s="20" t="s">
        <v>710</v>
      </c>
      <c r="R235" s="20" t="str">
        <f t="shared" ca="1" si="56"/>
        <v>POZI!$J$25:$T$25</v>
      </c>
      <c r="S235" s="20" t="str">
        <f t="shared" ca="1" si="57"/>
        <v>POZI!$U$25:$AQ$25</v>
      </c>
      <c r="T235" s="20" t="str">
        <f t="shared" ca="1" si="58"/>
        <v>POZI!$J$26:$T$26</v>
      </c>
      <c r="U235" s="20" t="str">
        <f t="shared" ca="1" si="59"/>
        <v>POZI!$U$26:$AQ$26</v>
      </c>
      <c r="Z235" t="s">
        <v>711</v>
      </c>
      <c r="AA235" t="s">
        <v>710</v>
      </c>
      <c r="AB235" t="str">
        <f t="shared" si="62"/>
        <v/>
      </c>
    </row>
    <row r="236" spans="2:28" x14ac:dyDescent="0.25">
      <c r="B236" s="35" t="s">
        <v>712</v>
      </c>
      <c r="C236" s="29" t="s">
        <v>16</v>
      </c>
      <c r="E236" s="23">
        <f t="shared" ca="1" si="60"/>
        <v>14.4</v>
      </c>
      <c r="F236" s="23">
        <f t="shared" ca="1" si="60"/>
        <v>14.4</v>
      </c>
      <c r="G236" s="23">
        <f t="shared" ca="1" si="60"/>
        <v>14.4</v>
      </c>
      <c r="H236" s="23">
        <f t="shared" ca="1" si="60"/>
        <v>14.4</v>
      </c>
      <c r="I236" s="23">
        <f t="shared" ca="1" si="60"/>
        <v>14.4</v>
      </c>
      <c r="J236" s="23">
        <f t="shared" ca="1" si="61"/>
        <v>15.2</v>
      </c>
      <c r="K236" s="23">
        <f t="shared" ca="1" si="61"/>
        <v>15.2</v>
      </c>
      <c r="L236" s="23">
        <f t="shared" ca="1" si="61"/>
        <v>15.2</v>
      </c>
      <c r="M236" s="23">
        <f t="shared" ca="1" si="61"/>
        <v>15.2</v>
      </c>
      <c r="N236" s="23">
        <f t="shared" ca="1" si="61"/>
        <v>15.2</v>
      </c>
      <c r="P236" s="20" t="str">
        <f t="shared" si="53"/>
        <v>Proserpine Mill</v>
      </c>
      <c r="Q236" s="20" t="s">
        <v>713</v>
      </c>
      <c r="R236" s="20" t="str">
        <f t="shared" ca="1" si="56"/>
        <v>PRMI!$J$25:$T$25</v>
      </c>
      <c r="S236" s="20" t="str">
        <f t="shared" ca="1" si="57"/>
        <v>PRMI!$U$25:$AQ$25</v>
      </c>
      <c r="T236" s="20" t="str">
        <f t="shared" ca="1" si="58"/>
        <v>PRMI!$J$26:$T$26</v>
      </c>
      <c r="U236" s="20" t="str">
        <f t="shared" ca="1" si="59"/>
        <v>PRMI!$U$26:$AQ$26</v>
      </c>
      <c r="Z236" t="s">
        <v>714</v>
      </c>
      <c r="AA236" t="s">
        <v>713</v>
      </c>
      <c r="AB236" t="str">
        <f t="shared" si="62"/>
        <v/>
      </c>
    </row>
    <row r="237" spans="2:28" x14ac:dyDescent="0.25">
      <c r="B237" s="35" t="s">
        <v>715</v>
      </c>
      <c r="C237" s="29" t="s">
        <v>16</v>
      </c>
      <c r="E237" s="23">
        <f t="shared" ca="1" si="60"/>
        <v>5.4</v>
      </c>
      <c r="F237" s="23">
        <f t="shared" ca="1" si="60"/>
        <v>5.4</v>
      </c>
      <c r="G237" s="23">
        <f t="shared" ca="1" si="60"/>
        <v>5.4</v>
      </c>
      <c r="H237" s="23">
        <f t="shared" ca="1" si="60"/>
        <v>5.4</v>
      </c>
      <c r="I237" s="23">
        <f t="shared" ca="1" si="60"/>
        <v>5.4</v>
      </c>
      <c r="J237" s="23">
        <f t="shared" ca="1" si="61"/>
        <v>6</v>
      </c>
      <c r="K237" s="23">
        <f t="shared" ca="1" si="61"/>
        <v>6</v>
      </c>
      <c r="L237" s="23">
        <f t="shared" ca="1" si="61"/>
        <v>6</v>
      </c>
      <c r="M237" s="23">
        <f t="shared" ca="1" si="61"/>
        <v>6</v>
      </c>
      <c r="N237" s="23">
        <f t="shared" ca="1" si="61"/>
        <v>6</v>
      </c>
      <c r="P237" s="20" t="str">
        <f t="shared" si="53"/>
        <v>Proston</v>
      </c>
      <c r="Q237" s="20" t="s">
        <v>716</v>
      </c>
      <c r="R237" s="20" t="str">
        <f t="shared" ca="1" si="56"/>
        <v>PROT!$J$25:$T$25</v>
      </c>
      <c r="S237" s="20" t="str">
        <f t="shared" ca="1" si="57"/>
        <v>PROT!$U$25:$AQ$25</v>
      </c>
      <c r="T237" s="20" t="str">
        <f t="shared" ca="1" si="58"/>
        <v>PROT!$J$26:$T$26</v>
      </c>
      <c r="U237" s="20" t="str">
        <f t="shared" ca="1" si="59"/>
        <v>PROT!$U$26:$AQ$26</v>
      </c>
      <c r="Z237" t="s">
        <v>717</v>
      </c>
      <c r="AA237" t="s">
        <v>716</v>
      </c>
      <c r="AB237" t="str">
        <f t="shared" si="62"/>
        <v/>
      </c>
    </row>
    <row r="238" spans="2:28" x14ac:dyDescent="0.25">
      <c r="B238" s="35" t="s">
        <v>718</v>
      </c>
      <c r="C238" s="29" t="s">
        <v>16</v>
      </c>
      <c r="E238" s="23">
        <f t="shared" ca="1" si="60"/>
        <v>14</v>
      </c>
      <c r="F238" s="23">
        <f t="shared" ca="1" si="60"/>
        <v>14</v>
      </c>
      <c r="G238" s="23">
        <f t="shared" ca="1" si="60"/>
        <v>14</v>
      </c>
      <c r="H238" s="23">
        <f t="shared" ca="1" si="60"/>
        <v>14</v>
      </c>
      <c r="I238" s="23">
        <f t="shared" ca="1" si="60"/>
        <v>14</v>
      </c>
      <c r="J238" s="23">
        <f t="shared" ca="1" si="61"/>
        <v>15.5</v>
      </c>
      <c r="K238" s="23">
        <f t="shared" ca="1" si="61"/>
        <v>15.5</v>
      </c>
      <c r="L238" s="23">
        <f t="shared" ca="1" si="61"/>
        <v>15.5</v>
      </c>
      <c r="M238" s="23">
        <f t="shared" ca="1" si="61"/>
        <v>15.5</v>
      </c>
      <c r="N238" s="23">
        <f t="shared" ca="1" si="61"/>
        <v>15.5</v>
      </c>
      <c r="P238" s="20" t="str">
        <f t="shared" si="53"/>
        <v>Purrawunda</v>
      </c>
      <c r="Q238" s="20" t="s">
        <v>719</v>
      </c>
      <c r="R238" s="20" t="str">
        <f t="shared" ca="1" si="56"/>
        <v>PURR!$J$25:$T$25</v>
      </c>
      <c r="S238" s="20" t="str">
        <f t="shared" ca="1" si="57"/>
        <v>PURR!$U$25:$AQ$25</v>
      </c>
      <c r="T238" s="20" t="str">
        <f t="shared" ca="1" si="58"/>
        <v>PURR!$J$26:$T$26</v>
      </c>
      <c r="U238" s="20" t="str">
        <f t="shared" ca="1" si="59"/>
        <v>PURR!$U$26:$AQ$26</v>
      </c>
      <c r="Z238" t="s">
        <v>720</v>
      </c>
      <c r="AA238" t="s">
        <v>719</v>
      </c>
      <c r="AB238" t="str">
        <f t="shared" si="62"/>
        <v/>
      </c>
    </row>
    <row r="239" spans="2:28" x14ac:dyDescent="0.25">
      <c r="B239" s="35" t="s">
        <v>721</v>
      </c>
      <c r="C239" s="29" t="s">
        <v>16</v>
      </c>
      <c r="E239" s="23">
        <f t="shared" ca="1" si="60"/>
        <v>6.3</v>
      </c>
      <c r="F239" s="23">
        <f t="shared" ca="1" si="60"/>
        <v>6.3</v>
      </c>
      <c r="G239" s="23">
        <f t="shared" ca="1" si="60"/>
        <v>6.3</v>
      </c>
      <c r="H239" s="23">
        <f t="shared" ca="1" si="60"/>
        <v>6.3</v>
      </c>
      <c r="I239" s="23">
        <f t="shared" ca="1" si="60"/>
        <v>6.3</v>
      </c>
      <c r="J239" s="23">
        <f t="shared" ca="1" si="61"/>
        <v>7.4</v>
      </c>
      <c r="K239" s="23">
        <f t="shared" ca="1" si="61"/>
        <v>7.4</v>
      </c>
      <c r="L239" s="23">
        <f t="shared" ca="1" si="61"/>
        <v>7.4</v>
      </c>
      <c r="M239" s="23">
        <f t="shared" ca="1" si="61"/>
        <v>7.4</v>
      </c>
      <c r="N239" s="23">
        <f t="shared" ca="1" si="61"/>
        <v>7.4</v>
      </c>
      <c r="P239" s="20" t="str">
        <f t="shared" si="53"/>
        <v>Quilpie</v>
      </c>
      <c r="Q239" s="20" t="s">
        <v>722</v>
      </c>
      <c r="R239" s="20" t="str">
        <f t="shared" ca="1" si="56"/>
        <v>QUIL!$J$25:$T$25</v>
      </c>
      <c r="S239" s="20" t="str">
        <f t="shared" ca="1" si="57"/>
        <v>QUIL!$U$25:$AQ$25</v>
      </c>
      <c r="T239" s="20" t="str">
        <f t="shared" ca="1" si="58"/>
        <v>QUIL!$J$26:$T$26</v>
      </c>
      <c r="U239" s="20" t="str">
        <f t="shared" ca="1" si="59"/>
        <v>QUIL!$U$26:$AQ$26</v>
      </c>
      <c r="Z239" t="s">
        <v>723</v>
      </c>
      <c r="AA239" t="s">
        <v>722</v>
      </c>
      <c r="AB239" t="str">
        <f t="shared" si="62"/>
        <v/>
      </c>
    </row>
    <row r="240" spans="2:28" x14ac:dyDescent="0.25">
      <c r="B240" s="35" t="s">
        <v>724</v>
      </c>
      <c r="C240" s="29" t="s">
        <v>16</v>
      </c>
      <c r="E240" s="23">
        <f t="shared" ca="1" si="60"/>
        <v>12.5</v>
      </c>
      <c r="F240" s="23">
        <f t="shared" ca="1" si="60"/>
        <v>12.5</v>
      </c>
      <c r="G240" s="23">
        <f t="shared" ca="1" si="60"/>
        <v>12.5</v>
      </c>
      <c r="H240" s="23">
        <f t="shared" ca="1" si="60"/>
        <v>12.5</v>
      </c>
      <c r="I240" s="23">
        <f t="shared" ca="1" si="60"/>
        <v>12.5</v>
      </c>
      <c r="J240" s="23">
        <f t="shared" ca="1" si="61"/>
        <v>14</v>
      </c>
      <c r="K240" s="23">
        <f t="shared" ca="1" si="61"/>
        <v>14</v>
      </c>
      <c r="L240" s="23">
        <f t="shared" ca="1" si="61"/>
        <v>14</v>
      </c>
      <c r="M240" s="23">
        <f t="shared" ca="1" si="61"/>
        <v>14</v>
      </c>
      <c r="N240" s="23">
        <f t="shared" ca="1" si="61"/>
        <v>14</v>
      </c>
      <c r="P240" s="20" t="str">
        <f t="shared" si="53"/>
        <v>Raglan</v>
      </c>
      <c r="Q240" s="20" t="s">
        <v>725</v>
      </c>
      <c r="R240" s="20" t="str">
        <f t="shared" ca="1" si="56"/>
        <v>RAGL!$J$25:$T$25</v>
      </c>
      <c r="S240" s="20" t="str">
        <f t="shared" ca="1" si="57"/>
        <v>RAGL!$U$25:$AQ$25</v>
      </c>
      <c r="T240" s="20" t="str">
        <f t="shared" ca="1" si="58"/>
        <v>RAGL!$J$26:$T$26</v>
      </c>
      <c r="U240" s="20" t="str">
        <f t="shared" ca="1" si="59"/>
        <v>RAGL!$U$26:$AQ$26</v>
      </c>
      <c r="Z240" t="s">
        <v>726</v>
      </c>
      <c r="AA240" t="s">
        <v>725</v>
      </c>
      <c r="AB240" t="str">
        <f t="shared" si="62"/>
        <v/>
      </c>
    </row>
    <row r="241" spans="2:28" x14ac:dyDescent="0.25">
      <c r="B241" s="35" t="s">
        <v>727</v>
      </c>
      <c r="C241" s="29" t="s">
        <v>16</v>
      </c>
      <c r="E241" s="23">
        <f t="shared" ca="1" si="60"/>
        <v>80.400000000000006</v>
      </c>
      <c r="F241" s="23">
        <f t="shared" ca="1" si="60"/>
        <v>80.400000000000006</v>
      </c>
      <c r="G241" s="23">
        <f t="shared" ca="1" si="60"/>
        <v>80.400000000000006</v>
      </c>
      <c r="H241" s="23">
        <f t="shared" ca="1" si="60"/>
        <v>80.400000000000006</v>
      </c>
      <c r="I241" s="23">
        <f t="shared" ca="1" si="60"/>
        <v>80.400000000000006</v>
      </c>
      <c r="J241" s="23">
        <f t="shared" ca="1" si="61"/>
        <v>84.4</v>
      </c>
      <c r="K241" s="23">
        <f t="shared" ca="1" si="61"/>
        <v>84.4</v>
      </c>
      <c r="L241" s="23">
        <f t="shared" ca="1" si="61"/>
        <v>84.4</v>
      </c>
      <c r="M241" s="23">
        <f t="shared" ca="1" si="61"/>
        <v>84.4</v>
      </c>
      <c r="N241" s="23">
        <f t="shared" ca="1" si="61"/>
        <v>84.4</v>
      </c>
      <c r="P241" s="20" t="str">
        <f t="shared" si="53"/>
        <v>Rasmussen</v>
      </c>
      <c r="Q241" s="20" t="s">
        <v>728</v>
      </c>
      <c r="R241" s="20" t="str">
        <f t="shared" ca="1" si="56"/>
        <v>RASM!$J$25:$T$25</v>
      </c>
      <c r="S241" s="20" t="str">
        <f t="shared" ca="1" si="57"/>
        <v>RASM!$U$25:$AQ$25</v>
      </c>
      <c r="T241" s="20" t="str">
        <f t="shared" ca="1" si="58"/>
        <v>RASM!$J$26:$T$26</v>
      </c>
      <c r="U241" s="20" t="str">
        <f t="shared" ca="1" si="59"/>
        <v>RASM!$U$26:$AQ$26</v>
      </c>
      <c r="Z241" t="s">
        <v>729</v>
      </c>
      <c r="AA241" t="s">
        <v>728</v>
      </c>
      <c r="AB241" t="str">
        <f t="shared" si="62"/>
        <v/>
      </c>
    </row>
    <row r="242" spans="2:28" x14ac:dyDescent="0.25">
      <c r="B242" s="35" t="s">
        <v>730</v>
      </c>
      <c r="C242" s="29" t="s">
        <v>16</v>
      </c>
      <c r="E242" s="23">
        <f t="shared" ca="1" si="60"/>
        <v>19.600000000000001</v>
      </c>
      <c r="F242" s="23">
        <f t="shared" ca="1" si="60"/>
        <v>19.600000000000001</v>
      </c>
      <c r="G242" s="23">
        <f t="shared" ca="1" si="60"/>
        <v>19.600000000000001</v>
      </c>
      <c r="H242" s="23">
        <f t="shared" ca="1" si="60"/>
        <v>19.600000000000001</v>
      </c>
      <c r="I242" s="23">
        <f t="shared" ca="1" si="60"/>
        <v>19.600000000000001</v>
      </c>
      <c r="J242" s="23">
        <f t="shared" ca="1" si="61"/>
        <v>22.3</v>
      </c>
      <c r="K242" s="23">
        <f t="shared" ca="1" si="61"/>
        <v>22.3</v>
      </c>
      <c r="L242" s="23">
        <f t="shared" ca="1" si="61"/>
        <v>22.3</v>
      </c>
      <c r="M242" s="23">
        <f t="shared" ca="1" si="61"/>
        <v>22.3</v>
      </c>
      <c r="N242" s="23">
        <f t="shared" ca="1" si="61"/>
        <v>22.3</v>
      </c>
      <c r="P242" s="20" t="str">
        <f t="shared" si="53"/>
        <v>Ravenshoe</v>
      </c>
      <c r="Q242" s="20" t="s">
        <v>731</v>
      </c>
      <c r="R242" s="20" t="str">
        <f t="shared" ca="1" si="56"/>
        <v>RAVE!$J$25:$T$25</v>
      </c>
      <c r="S242" s="20" t="str">
        <f t="shared" ca="1" si="57"/>
        <v>RAVE!$U$25:$AQ$25</v>
      </c>
      <c r="T242" s="20" t="str">
        <f t="shared" ca="1" si="58"/>
        <v>RAVE!$J$26:$T$26</v>
      </c>
      <c r="U242" s="20" t="str">
        <f t="shared" ca="1" si="59"/>
        <v>RAVE!$U$26:$AQ$26</v>
      </c>
      <c r="Z242" t="s">
        <v>732</v>
      </c>
      <c r="AA242" t="s">
        <v>731</v>
      </c>
      <c r="AB242" t="str">
        <f t="shared" si="62"/>
        <v/>
      </c>
    </row>
    <row r="243" spans="2:28" x14ac:dyDescent="0.25">
      <c r="B243" s="35" t="s">
        <v>733</v>
      </c>
      <c r="C243" s="29" t="s">
        <v>16</v>
      </c>
      <c r="E243" s="23">
        <f t="shared" ca="1" si="60"/>
        <v>2.5</v>
      </c>
      <c r="F243" s="23">
        <f t="shared" ca="1" si="60"/>
        <v>2.5</v>
      </c>
      <c r="G243" s="23">
        <f t="shared" ca="1" si="60"/>
        <v>2.5</v>
      </c>
      <c r="H243" s="23">
        <f t="shared" ca="1" si="60"/>
        <v>2.5</v>
      </c>
      <c r="I243" s="23">
        <f t="shared" ca="1" si="60"/>
        <v>2.5</v>
      </c>
      <c r="J243" s="23">
        <f t="shared" ca="1" si="61"/>
        <v>2.5</v>
      </c>
      <c r="K243" s="23">
        <f t="shared" ca="1" si="61"/>
        <v>2.5</v>
      </c>
      <c r="L243" s="23">
        <f t="shared" ca="1" si="61"/>
        <v>2.5</v>
      </c>
      <c r="M243" s="23">
        <f t="shared" ca="1" si="61"/>
        <v>2.5</v>
      </c>
      <c r="N243" s="23">
        <f t="shared" ca="1" si="61"/>
        <v>2.5</v>
      </c>
      <c r="P243" s="20" t="str">
        <f t="shared" si="53"/>
        <v>Ravenswood</v>
      </c>
      <c r="Q243" s="20" t="s">
        <v>734</v>
      </c>
      <c r="R243" s="20" t="str">
        <f t="shared" ca="1" si="56"/>
        <v>RAVN!$J$25:$T$25</v>
      </c>
      <c r="S243" s="20" t="str">
        <f t="shared" ca="1" si="57"/>
        <v>RAVN!$U$25:$AQ$25</v>
      </c>
      <c r="T243" s="20" t="str">
        <f t="shared" ca="1" si="58"/>
        <v>RAVN!$J$26:$T$26</v>
      </c>
      <c r="U243" s="20" t="str">
        <f t="shared" ca="1" si="59"/>
        <v>RAVN!$U$26:$AQ$26</v>
      </c>
      <c r="Z243" t="s">
        <v>735</v>
      </c>
      <c r="AA243" t="s">
        <v>734</v>
      </c>
      <c r="AB243" t="str">
        <f t="shared" si="62"/>
        <v/>
      </c>
    </row>
    <row r="244" spans="2:28" x14ac:dyDescent="0.25">
      <c r="B244" s="35" t="s">
        <v>736</v>
      </c>
      <c r="C244" s="29" t="s">
        <v>16</v>
      </c>
      <c r="E244" s="23">
        <f t="shared" ca="1" si="60"/>
        <v>14.6</v>
      </c>
      <c r="F244" s="23">
        <f t="shared" ca="1" si="60"/>
        <v>14.6</v>
      </c>
      <c r="G244" s="23">
        <f t="shared" ca="1" si="60"/>
        <v>14.6</v>
      </c>
      <c r="H244" s="23">
        <f t="shared" ca="1" si="60"/>
        <v>14.6</v>
      </c>
      <c r="I244" s="23">
        <f t="shared" ca="1" si="60"/>
        <v>14.6</v>
      </c>
      <c r="J244" s="23">
        <f t="shared" ca="1" si="61"/>
        <v>16.3</v>
      </c>
      <c r="K244" s="23">
        <f t="shared" ca="1" si="61"/>
        <v>16.3</v>
      </c>
      <c r="L244" s="23">
        <f t="shared" ca="1" si="61"/>
        <v>16.3</v>
      </c>
      <c r="M244" s="23">
        <f t="shared" ca="1" si="61"/>
        <v>16.3</v>
      </c>
      <c r="N244" s="23">
        <f t="shared" ca="1" si="61"/>
        <v>16.3</v>
      </c>
      <c r="P244" s="20" t="str">
        <f t="shared" si="53"/>
        <v>Richmond</v>
      </c>
      <c r="Q244" s="20" t="s">
        <v>737</v>
      </c>
      <c r="R244" s="20" t="str">
        <f t="shared" ca="1" si="56"/>
        <v>RICH!$J$25:$T$25</v>
      </c>
      <c r="S244" s="20" t="str">
        <f t="shared" ca="1" si="57"/>
        <v>RICH!$U$25:$AQ$25</v>
      </c>
      <c r="T244" s="20" t="str">
        <f t="shared" ca="1" si="58"/>
        <v>RICH!$J$26:$T$26</v>
      </c>
      <c r="U244" s="20" t="str">
        <f t="shared" ca="1" si="59"/>
        <v>RICH!$U$26:$AQ$26</v>
      </c>
      <c r="Z244" t="s">
        <v>738</v>
      </c>
      <c r="AA244" t="s">
        <v>737</v>
      </c>
      <c r="AB244" t="str">
        <f t="shared" si="62"/>
        <v/>
      </c>
    </row>
    <row r="245" spans="2:28" x14ac:dyDescent="0.25">
      <c r="B245" s="35" t="s">
        <v>739</v>
      </c>
      <c r="C245" s="29" t="s">
        <v>16</v>
      </c>
      <c r="E245" s="23">
        <f t="shared" ref="E245:I260" ca="1" si="63">IF(AND($R245&lt;&gt;"", $T245&lt;&gt;"", $E$2&lt;&gt;"", $E$2&lt;&gt;"-"), IF(INDEX(INDIRECT($T245), MATCH(E$5, INDIRECT($R245), 0))&lt;&gt;"", IF(ISNUMBER(INDEX(INDIRECT($T245), MATCH(E$5, INDIRECT($R245), 0))), ROUND(INDEX(INDIRECT($T245), MATCH(E$5, INDIRECT($R245), 0)), 1), IF($E$2="Meets Security Standard", PROPER(INDEX(INDIRECT($T245), MATCH(E$5, INDIRECT($R245), 0))), INDEX(INDIRECT($T245), MATCH(E$5, INDIRECT($R245), 0)))), ""), "")</f>
        <v>54.3</v>
      </c>
      <c r="F245" s="23">
        <f t="shared" ca="1" si="63"/>
        <v>54.3</v>
      </c>
      <c r="G245" s="23">
        <f t="shared" ca="1" si="63"/>
        <v>54.3</v>
      </c>
      <c r="H245" s="23">
        <f t="shared" ca="1" si="63"/>
        <v>54.3</v>
      </c>
      <c r="I245" s="23">
        <f t="shared" ca="1" si="63"/>
        <v>75</v>
      </c>
      <c r="J245" s="23">
        <f t="shared" ref="J245:N260" ca="1" si="64">IF(AND($S245&lt;&gt;"", $U245&lt;&gt;"", $E$2&lt;&gt;"", $E$2&lt;&gt;"-"), IF(INDEX(INDIRECT($U245), MATCH(TEXT(J$5, "????"), INDIRECT($S245), 0))&lt;&gt;"", IF(INDEX(INDIRECT($U245), MATCH(TEXT(J$5, "????"), INDIRECT($S245), 0))&lt;&gt;"", IF(ISNUMBER(INDEX(INDIRECT($U245), MATCH(TEXT(J$5, "????"), INDIRECT($S245), 0))), ROUND(INDEX(INDIRECT($U245), MATCH(TEXT(J$5, "????"), INDIRECT($S245), 0)), 1), IF($E$2="Meets Security Standard", PROPER(INDEX(INDIRECT($U245), MATCH(TEXT(J$5, "????"), INDIRECT($S245), 0))), INDEX(INDIRECT($U245), MATCH(TEXT(J$5, "????"), INDIRECT($S245), 0)))), ""), ""), "")</f>
        <v>64.5</v>
      </c>
      <c r="K245" s="23">
        <f t="shared" ca="1" si="64"/>
        <v>64.5</v>
      </c>
      <c r="L245" s="23">
        <f t="shared" ca="1" si="64"/>
        <v>64.5</v>
      </c>
      <c r="M245" s="23">
        <f t="shared" ca="1" si="64"/>
        <v>64.5</v>
      </c>
      <c r="N245" s="23">
        <f t="shared" ca="1" si="64"/>
        <v>64.5</v>
      </c>
      <c r="P245" s="20" t="str">
        <f t="shared" si="53"/>
        <v>Rockhampton Glenmore</v>
      </c>
      <c r="Q245" s="20" t="s">
        <v>740</v>
      </c>
      <c r="R245" s="20" t="str">
        <f t="shared" ca="1" si="56"/>
        <v>ROGL!$J$25:$T$25</v>
      </c>
      <c r="S245" s="20" t="str">
        <f t="shared" ca="1" si="57"/>
        <v>ROGL!$U$25:$AQ$25</v>
      </c>
      <c r="T245" s="20" t="str">
        <f t="shared" ca="1" si="58"/>
        <v>ROGL!$J$26:$T$26</v>
      </c>
      <c r="U245" s="20" t="str">
        <f t="shared" ca="1" si="59"/>
        <v>ROGL!$U$26:$AQ$26</v>
      </c>
      <c r="Z245" t="s">
        <v>741</v>
      </c>
      <c r="AA245" t="s">
        <v>740</v>
      </c>
      <c r="AB245" t="str">
        <f t="shared" si="62"/>
        <v/>
      </c>
    </row>
    <row r="246" spans="2:28" x14ac:dyDescent="0.25">
      <c r="B246" s="35" t="s">
        <v>742</v>
      </c>
      <c r="C246" s="29" t="s">
        <v>16</v>
      </c>
      <c r="E246" s="23">
        <f t="shared" ca="1" si="63"/>
        <v>32.700000000000003</v>
      </c>
      <c r="F246" s="23">
        <f t="shared" ca="1" si="63"/>
        <v>32.700000000000003</v>
      </c>
      <c r="G246" s="23">
        <f t="shared" ca="1" si="63"/>
        <v>32.700000000000003</v>
      </c>
      <c r="H246" s="23">
        <f t="shared" ca="1" si="63"/>
        <v>32.700000000000003</v>
      </c>
      <c r="I246" s="23">
        <f t="shared" ca="1" si="63"/>
        <v>32.700000000000003</v>
      </c>
      <c r="J246" s="23">
        <f t="shared" ca="1" si="64"/>
        <v>32.700000000000003</v>
      </c>
      <c r="K246" s="23">
        <f t="shared" ca="1" si="64"/>
        <v>32.700000000000003</v>
      </c>
      <c r="L246" s="23">
        <f t="shared" ca="1" si="64"/>
        <v>32.700000000000003</v>
      </c>
      <c r="M246" s="23">
        <f t="shared" ca="1" si="64"/>
        <v>32.700000000000003</v>
      </c>
      <c r="N246" s="23">
        <f t="shared" ca="1" si="64"/>
        <v>32.700000000000003</v>
      </c>
      <c r="P246" s="20" t="str">
        <f t="shared" si="53"/>
        <v>Rockhampton South</v>
      </c>
      <c r="Q246" s="20" t="s">
        <v>743</v>
      </c>
      <c r="R246" s="20" t="str">
        <f t="shared" ca="1" si="56"/>
        <v>ROSO!$J$25:$T$25</v>
      </c>
      <c r="S246" s="20" t="str">
        <f t="shared" ca="1" si="57"/>
        <v>ROSO!$U$25:$AQ$25</v>
      </c>
      <c r="T246" s="20" t="str">
        <f t="shared" ca="1" si="58"/>
        <v>ROSO!$J$26:$T$26</v>
      </c>
      <c r="U246" s="20" t="str">
        <f t="shared" ca="1" si="59"/>
        <v>ROSO!$U$26:$AQ$26</v>
      </c>
      <c r="Z246" t="s">
        <v>744</v>
      </c>
      <c r="AA246" t="s">
        <v>743</v>
      </c>
      <c r="AB246" t="str">
        <f t="shared" si="62"/>
        <v/>
      </c>
    </row>
    <row r="247" spans="2:28" x14ac:dyDescent="0.25">
      <c r="B247" s="35" t="s">
        <v>745</v>
      </c>
      <c r="C247" s="29" t="s">
        <v>16</v>
      </c>
      <c r="E247" s="23">
        <f t="shared" ca="1" si="63"/>
        <v>57.5</v>
      </c>
      <c r="F247" s="23">
        <f t="shared" ca="1" si="63"/>
        <v>57.5</v>
      </c>
      <c r="G247" s="23">
        <f t="shared" ca="1" si="63"/>
        <v>57.5</v>
      </c>
      <c r="H247" s="23">
        <f t="shared" ca="1" si="63"/>
        <v>57.5</v>
      </c>
      <c r="I247" s="23">
        <f t="shared" ca="1" si="63"/>
        <v>57.5</v>
      </c>
      <c r="J247" s="23">
        <f t="shared" ca="1" si="64"/>
        <v>64.3</v>
      </c>
      <c r="K247" s="23">
        <f t="shared" ca="1" si="64"/>
        <v>64.3</v>
      </c>
      <c r="L247" s="23">
        <f t="shared" ca="1" si="64"/>
        <v>64.3</v>
      </c>
      <c r="M247" s="23">
        <f t="shared" ca="1" si="64"/>
        <v>64.3</v>
      </c>
      <c r="N247" s="23">
        <f t="shared" ca="1" si="64"/>
        <v>64.3</v>
      </c>
      <c r="P247" s="20" t="str">
        <f t="shared" si="53"/>
        <v>Rocky Street</v>
      </c>
      <c r="Q247" s="20" t="s">
        <v>746</v>
      </c>
      <c r="R247" s="20" t="str">
        <f t="shared" ca="1" si="56"/>
        <v>ROST!$J$25:$T$25</v>
      </c>
      <c r="S247" s="20" t="str">
        <f t="shared" ca="1" si="57"/>
        <v>ROST!$U$25:$AQ$25</v>
      </c>
      <c r="T247" s="20" t="str">
        <f t="shared" ca="1" si="58"/>
        <v>ROST!$J$26:$T$26</v>
      </c>
      <c r="U247" s="20" t="str">
        <f t="shared" ca="1" si="59"/>
        <v>ROST!$U$26:$AQ$26</v>
      </c>
      <c r="Z247" t="s">
        <v>747</v>
      </c>
      <c r="AA247" t="s">
        <v>746</v>
      </c>
      <c r="AB247" t="str">
        <f t="shared" si="62"/>
        <v/>
      </c>
    </row>
    <row r="248" spans="2:28" x14ac:dyDescent="0.25">
      <c r="B248" s="35" t="s">
        <v>748</v>
      </c>
      <c r="C248" s="29" t="s">
        <v>16</v>
      </c>
      <c r="E248" s="23">
        <f t="shared" ca="1" si="63"/>
        <v>89.3</v>
      </c>
      <c r="F248" s="23">
        <f t="shared" ca="1" si="63"/>
        <v>89.3</v>
      </c>
      <c r="G248" s="23">
        <f t="shared" ca="1" si="63"/>
        <v>89.3</v>
      </c>
      <c r="H248" s="23">
        <f t="shared" ca="1" si="63"/>
        <v>89.3</v>
      </c>
      <c r="I248" s="23">
        <f t="shared" ca="1" si="63"/>
        <v>89.3</v>
      </c>
      <c r="J248" s="23">
        <f t="shared" ca="1" si="64"/>
        <v>97.7</v>
      </c>
      <c r="K248" s="23">
        <f t="shared" ca="1" si="64"/>
        <v>97.7</v>
      </c>
      <c r="L248" s="23">
        <f t="shared" ca="1" si="64"/>
        <v>97.7</v>
      </c>
      <c r="M248" s="23">
        <f t="shared" ca="1" si="64"/>
        <v>97.7</v>
      </c>
      <c r="N248" s="23">
        <f t="shared" ca="1" si="64"/>
        <v>97.7</v>
      </c>
      <c r="P248" s="20" t="str">
        <f t="shared" si="53"/>
        <v>Rolleston</v>
      </c>
      <c r="Q248" s="20" t="s">
        <v>749</v>
      </c>
      <c r="R248" s="20" t="str">
        <f t="shared" ca="1" si="56"/>
        <v>ROLE!$J$25:$T$25</v>
      </c>
      <c r="S248" s="20" t="str">
        <f t="shared" ca="1" si="57"/>
        <v>ROLE!$U$25:$AQ$25</v>
      </c>
      <c r="T248" s="20" t="str">
        <f t="shared" ca="1" si="58"/>
        <v>ROLE!$J$26:$T$26</v>
      </c>
      <c r="U248" s="20" t="str">
        <f t="shared" ca="1" si="59"/>
        <v>ROLE!$U$26:$AQ$26</v>
      </c>
      <c r="Z248" t="s">
        <v>750</v>
      </c>
      <c r="AA248" t="s">
        <v>749</v>
      </c>
      <c r="AB248" t="str">
        <f t="shared" si="62"/>
        <v/>
      </c>
    </row>
    <row r="249" spans="2:28" x14ac:dyDescent="0.25">
      <c r="B249" s="35" t="s">
        <v>751</v>
      </c>
      <c r="C249" s="29" t="s">
        <v>32</v>
      </c>
      <c r="E249" s="23">
        <f t="shared" ca="1" si="63"/>
        <v>89.3</v>
      </c>
      <c r="F249" s="23">
        <f t="shared" ca="1" si="63"/>
        <v>89.3</v>
      </c>
      <c r="G249" s="23">
        <f t="shared" ca="1" si="63"/>
        <v>89.3</v>
      </c>
      <c r="H249" s="23">
        <f t="shared" ca="1" si="63"/>
        <v>89.3</v>
      </c>
      <c r="I249" s="23">
        <f t="shared" ca="1" si="63"/>
        <v>89.3</v>
      </c>
      <c r="J249" s="23">
        <f t="shared" ca="1" si="64"/>
        <v>97.7</v>
      </c>
      <c r="K249" s="23">
        <f t="shared" ca="1" si="64"/>
        <v>97.7</v>
      </c>
      <c r="L249" s="23">
        <f t="shared" ca="1" si="64"/>
        <v>97.7</v>
      </c>
      <c r="M249" s="23">
        <f t="shared" ca="1" si="64"/>
        <v>97.7</v>
      </c>
      <c r="N249" s="23">
        <f t="shared" ca="1" si="64"/>
        <v>97.7</v>
      </c>
      <c r="P249" s="20" t="str">
        <f t="shared" si="53"/>
        <v>Rolleston BSP</v>
      </c>
      <c r="Q249" s="20" t="s">
        <v>752</v>
      </c>
      <c r="R249" s="20" t="str">
        <f t="shared" ca="1" si="56"/>
        <v>'T163'!$I$23:$S$23</v>
      </c>
      <c r="S249" s="20" t="str">
        <f t="shared" ca="1" si="57"/>
        <v>'T163'!$T$23:$AQ$23</v>
      </c>
      <c r="T249" s="20" t="str">
        <f t="shared" ca="1" si="58"/>
        <v>'T163'!$I$24:$S$24</v>
      </c>
      <c r="U249" s="20" t="str">
        <f t="shared" ca="1" si="59"/>
        <v>'T163'!$T$24:$AQ$24</v>
      </c>
      <c r="Z249" t="s">
        <v>753</v>
      </c>
      <c r="AA249" t="s">
        <v>752</v>
      </c>
      <c r="AB249" t="str">
        <f t="shared" si="62"/>
        <v/>
      </c>
    </row>
    <row r="250" spans="2:28" x14ac:dyDescent="0.25">
      <c r="B250" s="35" t="s">
        <v>754</v>
      </c>
      <c r="C250" s="29" t="s">
        <v>16</v>
      </c>
      <c r="E250" s="23">
        <f t="shared" ca="1" si="63"/>
        <v>4.3</v>
      </c>
      <c r="F250" s="23">
        <f t="shared" ca="1" si="63"/>
        <v>4.3</v>
      </c>
      <c r="G250" s="23">
        <f t="shared" ca="1" si="63"/>
        <v>4.3</v>
      </c>
      <c r="H250" s="23">
        <f t="shared" ca="1" si="63"/>
        <v>4.3</v>
      </c>
      <c r="I250" s="23">
        <f t="shared" ca="1" si="63"/>
        <v>4.3</v>
      </c>
      <c r="J250" s="23">
        <f t="shared" ca="1" si="64"/>
        <v>4.3</v>
      </c>
      <c r="K250" s="23">
        <f t="shared" ca="1" si="64"/>
        <v>4.3</v>
      </c>
      <c r="L250" s="23">
        <f t="shared" ca="1" si="64"/>
        <v>4.3</v>
      </c>
      <c r="M250" s="23">
        <f t="shared" ca="1" si="64"/>
        <v>4.3</v>
      </c>
      <c r="N250" s="23">
        <f t="shared" ca="1" si="64"/>
        <v>4.3</v>
      </c>
      <c r="P250" s="20" t="str">
        <f t="shared" si="53"/>
        <v>Rollingstone</v>
      </c>
      <c r="Q250" s="20" t="s">
        <v>755</v>
      </c>
      <c r="R250" s="20" t="str">
        <f t="shared" ca="1" si="56"/>
        <v>ROLL!$J$25:$T$25</v>
      </c>
      <c r="S250" s="20" t="str">
        <f t="shared" ca="1" si="57"/>
        <v>ROLL!$U$25:$AQ$25</v>
      </c>
      <c r="T250" s="20" t="str">
        <f t="shared" ca="1" si="58"/>
        <v>ROLL!$J$26:$T$26</v>
      </c>
      <c r="U250" s="20" t="str">
        <f t="shared" ca="1" si="59"/>
        <v>ROLL!$U$26:$AQ$26</v>
      </c>
      <c r="Z250" t="s">
        <v>756</v>
      </c>
      <c r="AA250" t="s">
        <v>755</v>
      </c>
      <c r="AB250" t="str">
        <f t="shared" si="62"/>
        <v/>
      </c>
    </row>
    <row r="251" spans="2:28" x14ac:dyDescent="0.25">
      <c r="B251" s="35" t="s">
        <v>757</v>
      </c>
      <c r="C251" s="29" t="s">
        <v>32</v>
      </c>
      <c r="E251" s="23">
        <f t="shared" ca="1" si="63"/>
        <v>97.8</v>
      </c>
      <c r="F251" s="23">
        <f t="shared" ca="1" si="63"/>
        <v>97.8</v>
      </c>
      <c r="G251" s="23">
        <f t="shared" ca="1" si="63"/>
        <v>97.8</v>
      </c>
      <c r="H251" s="23">
        <f t="shared" ca="1" si="63"/>
        <v>97.8</v>
      </c>
      <c r="I251" s="23">
        <f t="shared" ca="1" si="63"/>
        <v>97.8</v>
      </c>
      <c r="J251" s="23">
        <f t="shared" ca="1" si="64"/>
        <v>115.2</v>
      </c>
      <c r="K251" s="23">
        <f t="shared" ca="1" si="64"/>
        <v>115.2</v>
      </c>
      <c r="L251" s="23">
        <f t="shared" ca="1" si="64"/>
        <v>115.2</v>
      </c>
      <c r="M251" s="23">
        <f t="shared" ca="1" si="64"/>
        <v>115.2</v>
      </c>
      <c r="N251" s="23">
        <f t="shared" ca="1" si="64"/>
        <v>115.2</v>
      </c>
      <c r="P251" s="20" t="str">
        <f t="shared" si="53"/>
        <v>Roma 33kV BSP</v>
      </c>
      <c r="Q251" s="20" t="s">
        <v>758</v>
      </c>
      <c r="R251" s="20" t="str">
        <f t="shared" ca="1" si="56"/>
        <v>'T083'!$I$23:$S$23</v>
      </c>
      <c r="S251" s="20" t="str">
        <f t="shared" ca="1" si="57"/>
        <v>'T083'!$T$23:$AQ$23</v>
      </c>
      <c r="T251" s="20" t="str">
        <f t="shared" ca="1" si="58"/>
        <v>'T083'!$I$24:$S$24</v>
      </c>
      <c r="U251" s="20" t="str">
        <f t="shared" ca="1" si="59"/>
        <v>'T083'!$T$24:$AQ$24</v>
      </c>
      <c r="Z251" t="s">
        <v>759</v>
      </c>
      <c r="AA251" t="s">
        <v>758</v>
      </c>
      <c r="AB251" t="str">
        <f t="shared" si="62"/>
        <v/>
      </c>
    </row>
    <row r="252" spans="2:28" x14ac:dyDescent="0.25">
      <c r="B252" s="35" t="s">
        <v>760</v>
      </c>
      <c r="C252" s="29" t="s">
        <v>32</v>
      </c>
      <c r="E252" s="23">
        <f t="shared" ca="1" si="63"/>
        <v>101.4</v>
      </c>
      <c r="F252" s="23">
        <f t="shared" ca="1" si="63"/>
        <v>101.4</v>
      </c>
      <c r="G252" s="23">
        <f t="shared" ca="1" si="63"/>
        <v>101.4</v>
      </c>
      <c r="H252" s="23">
        <f t="shared" ca="1" si="63"/>
        <v>101.4</v>
      </c>
      <c r="I252" s="23">
        <f t="shared" ca="1" si="63"/>
        <v>101.4</v>
      </c>
      <c r="J252" s="23">
        <f t="shared" ca="1" si="64"/>
        <v>119.6</v>
      </c>
      <c r="K252" s="23">
        <f t="shared" ca="1" si="64"/>
        <v>119.6</v>
      </c>
      <c r="L252" s="23">
        <f t="shared" ca="1" si="64"/>
        <v>119.6</v>
      </c>
      <c r="M252" s="23">
        <f t="shared" ca="1" si="64"/>
        <v>119.6</v>
      </c>
      <c r="N252" s="23">
        <f t="shared" ca="1" si="64"/>
        <v>119.6</v>
      </c>
      <c r="P252" s="20" t="str">
        <f t="shared" si="53"/>
        <v>Roma 66kV BSP</v>
      </c>
      <c r="Q252" s="20" t="s">
        <v>761</v>
      </c>
      <c r="R252" s="20" t="str">
        <f t="shared" ca="1" si="56"/>
        <v>ROMA!$I$23:$S$23</v>
      </c>
      <c r="S252" s="20" t="str">
        <f t="shared" ca="1" si="57"/>
        <v>ROMA!$T$23:$AQ$23</v>
      </c>
      <c r="T252" s="20" t="str">
        <f t="shared" ca="1" si="58"/>
        <v>ROMA!$I$24:$S$24</v>
      </c>
      <c r="U252" s="20" t="str">
        <f t="shared" ca="1" si="59"/>
        <v>ROMA!$T$24:$AQ$24</v>
      </c>
      <c r="Z252" t="s">
        <v>762</v>
      </c>
      <c r="AA252" t="s">
        <v>761</v>
      </c>
      <c r="AB252" t="str">
        <f t="shared" si="62"/>
        <v/>
      </c>
    </row>
    <row r="253" spans="2:28" x14ac:dyDescent="0.25">
      <c r="B253" s="35" t="s">
        <v>763</v>
      </c>
      <c r="C253" s="29" t="s">
        <v>16</v>
      </c>
      <c r="E253" s="23">
        <f t="shared" ca="1" si="63"/>
        <v>14</v>
      </c>
      <c r="F253" s="23">
        <f t="shared" ca="1" si="63"/>
        <v>14</v>
      </c>
      <c r="G253" s="23">
        <f t="shared" ca="1" si="63"/>
        <v>14</v>
      </c>
      <c r="H253" s="23">
        <f t="shared" ca="1" si="63"/>
        <v>14</v>
      </c>
      <c r="I253" s="23">
        <f t="shared" ca="1" si="63"/>
        <v>14</v>
      </c>
      <c r="J253" s="23">
        <f t="shared" ca="1" si="64"/>
        <v>17.5</v>
      </c>
      <c r="K253" s="23">
        <f t="shared" ca="1" si="64"/>
        <v>17.5</v>
      </c>
      <c r="L253" s="23">
        <f t="shared" ca="1" si="64"/>
        <v>17.5</v>
      </c>
      <c r="M253" s="23">
        <f t="shared" ca="1" si="64"/>
        <v>17.5</v>
      </c>
      <c r="N253" s="23">
        <f t="shared" ca="1" si="64"/>
        <v>17.5</v>
      </c>
      <c r="P253" s="20" t="str">
        <f t="shared" si="53"/>
        <v>Roma East</v>
      </c>
      <c r="Q253" s="20" t="s">
        <v>764</v>
      </c>
      <c r="R253" s="20" t="str">
        <f t="shared" ca="1" si="56"/>
        <v>ROEA!$J$25:$T$25</v>
      </c>
      <c r="S253" s="20" t="str">
        <f t="shared" ca="1" si="57"/>
        <v>ROEA!$U$25:$AQ$25</v>
      </c>
      <c r="T253" s="20" t="str">
        <f t="shared" ca="1" si="58"/>
        <v>ROEA!$J$26:$T$26</v>
      </c>
      <c r="U253" s="20" t="str">
        <f t="shared" ca="1" si="59"/>
        <v>ROEA!$U$26:$AQ$26</v>
      </c>
      <c r="Z253" t="s">
        <v>765</v>
      </c>
      <c r="AA253" t="s">
        <v>764</v>
      </c>
      <c r="AB253" t="str">
        <f t="shared" si="62"/>
        <v/>
      </c>
    </row>
    <row r="254" spans="2:28" x14ac:dyDescent="0.25">
      <c r="B254" s="35" t="s">
        <v>766</v>
      </c>
      <c r="C254" s="29" t="s">
        <v>16</v>
      </c>
      <c r="E254" s="23">
        <f t="shared" ca="1" si="63"/>
        <v>6.3</v>
      </c>
      <c r="F254" s="23">
        <f t="shared" ca="1" si="63"/>
        <v>6.3</v>
      </c>
      <c r="G254" s="23">
        <f t="shared" ca="1" si="63"/>
        <v>6.3</v>
      </c>
      <c r="H254" s="23">
        <f t="shared" ca="1" si="63"/>
        <v>6.3</v>
      </c>
      <c r="I254" s="23">
        <f t="shared" ca="1" si="63"/>
        <v>6.3</v>
      </c>
      <c r="J254" s="23">
        <f t="shared" ca="1" si="64"/>
        <v>6.3</v>
      </c>
      <c r="K254" s="23">
        <f t="shared" ca="1" si="64"/>
        <v>6.3</v>
      </c>
      <c r="L254" s="23">
        <f t="shared" ca="1" si="64"/>
        <v>6.3</v>
      </c>
      <c r="M254" s="23">
        <f t="shared" ca="1" si="64"/>
        <v>6.3</v>
      </c>
      <c r="N254" s="23">
        <f t="shared" ca="1" si="64"/>
        <v>6.3</v>
      </c>
      <c r="P254" s="20" t="str">
        <f t="shared" si="53"/>
        <v>Roma West</v>
      </c>
      <c r="Q254" s="20" t="s">
        <v>767</v>
      </c>
      <c r="R254" s="20" t="str">
        <f t="shared" ca="1" si="56"/>
        <v>ROWE!$J$25:$T$25</v>
      </c>
      <c r="S254" s="20" t="str">
        <f t="shared" ca="1" si="57"/>
        <v>ROWE!$U$25:$AQ$25</v>
      </c>
      <c r="T254" s="20" t="str">
        <f t="shared" ca="1" si="58"/>
        <v>ROWE!$J$26:$T$26</v>
      </c>
      <c r="U254" s="20" t="str">
        <f t="shared" ca="1" si="59"/>
        <v>ROWE!$U$26:$AQ$26</v>
      </c>
      <c r="Z254" t="s">
        <v>768</v>
      </c>
      <c r="AA254" t="s">
        <v>767</v>
      </c>
      <c r="AB254" t="str">
        <f t="shared" si="62"/>
        <v/>
      </c>
    </row>
    <row r="255" spans="2:28" x14ac:dyDescent="0.25">
      <c r="B255" s="35" t="s">
        <v>769</v>
      </c>
      <c r="C255" s="29" t="s">
        <v>16</v>
      </c>
      <c r="E255" s="23">
        <f t="shared" ca="1" si="63"/>
        <v>2.4</v>
      </c>
      <c r="F255" s="23">
        <f t="shared" ca="1" si="63"/>
        <v>2.4</v>
      </c>
      <c r="G255" s="23">
        <f t="shared" ca="1" si="63"/>
        <v>2.4</v>
      </c>
      <c r="H255" s="23">
        <f t="shared" ca="1" si="63"/>
        <v>2.4</v>
      </c>
      <c r="I255" s="23">
        <f t="shared" ca="1" si="63"/>
        <v>2.4</v>
      </c>
      <c r="J255" s="23">
        <f t="shared" ca="1" si="64"/>
        <v>2.4</v>
      </c>
      <c r="K255" s="23">
        <f t="shared" ca="1" si="64"/>
        <v>2.4</v>
      </c>
      <c r="L255" s="23">
        <f t="shared" ca="1" si="64"/>
        <v>2.4</v>
      </c>
      <c r="M255" s="23">
        <f t="shared" ca="1" si="64"/>
        <v>2.4</v>
      </c>
      <c r="N255" s="23">
        <f t="shared" ca="1" si="64"/>
        <v>2.4</v>
      </c>
      <c r="P255" s="20" t="str">
        <f t="shared" si="53"/>
        <v>Roo Works</v>
      </c>
      <c r="Q255" s="20" t="s">
        <v>770</v>
      </c>
      <c r="R255" s="20" t="str">
        <f t="shared" ca="1" si="56"/>
        <v>ROWO!$J$25:$T$25</v>
      </c>
      <c r="S255" s="20" t="str">
        <f t="shared" ca="1" si="57"/>
        <v>ROWO!$U$25:$AQ$25</v>
      </c>
      <c r="T255" s="20" t="str">
        <f t="shared" ca="1" si="58"/>
        <v>ROWO!$J$26:$T$26</v>
      </c>
      <c r="U255" s="20" t="str">
        <f t="shared" ca="1" si="59"/>
        <v>ROWO!$U$26:$AQ$26</v>
      </c>
      <c r="Z255" t="s">
        <v>771</v>
      </c>
      <c r="AA255" t="s">
        <v>770</v>
      </c>
      <c r="AB255" t="str">
        <f t="shared" si="62"/>
        <v/>
      </c>
    </row>
    <row r="256" spans="2:28" x14ac:dyDescent="0.25">
      <c r="B256" s="35" t="s">
        <v>772</v>
      </c>
      <c r="C256" s="29" t="s">
        <v>16</v>
      </c>
      <c r="E256" s="23">
        <f t="shared" ca="1" si="63"/>
        <v>11.5</v>
      </c>
      <c r="F256" s="23">
        <f t="shared" ca="1" si="63"/>
        <v>11.5</v>
      </c>
      <c r="G256" s="23">
        <f t="shared" ca="1" si="63"/>
        <v>11.5</v>
      </c>
      <c r="H256" s="23">
        <f t="shared" ca="1" si="63"/>
        <v>11.5</v>
      </c>
      <c r="I256" s="23">
        <f t="shared" ca="1" si="63"/>
        <v>11.5</v>
      </c>
      <c r="J256" s="23">
        <f t="shared" ca="1" si="64"/>
        <v>12.3</v>
      </c>
      <c r="K256" s="23">
        <f t="shared" ca="1" si="64"/>
        <v>12.3</v>
      </c>
      <c r="L256" s="23">
        <f t="shared" ca="1" si="64"/>
        <v>12.3</v>
      </c>
      <c r="M256" s="23">
        <f t="shared" ca="1" si="64"/>
        <v>12.3</v>
      </c>
      <c r="N256" s="23">
        <f t="shared" ca="1" si="64"/>
        <v>12.3</v>
      </c>
      <c r="P256" s="20" t="str">
        <f t="shared" si="53"/>
        <v>Rosella</v>
      </c>
      <c r="Q256" s="20" t="s">
        <v>773</v>
      </c>
      <c r="R256" s="20" t="str">
        <f t="shared" ca="1" si="56"/>
        <v>ROSE!$J$25:$T$25</v>
      </c>
      <c r="S256" s="20" t="str">
        <f t="shared" ca="1" si="57"/>
        <v>ROSE!$U$25:$AQ$25</v>
      </c>
      <c r="T256" s="20" t="str">
        <f t="shared" ca="1" si="58"/>
        <v>ROSE!$J$26:$T$26</v>
      </c>
      <c r="U256" s="20" t="str">
        <f t="shared" ca="1" si="59"/>
        <v>ROSE!$U$26:$AQ$26</v>
      </c>
      <c r="Z256" t="s">
        <v>774</v>
      </c>
      <c r="AA256" t="s">
        <v>773</v>
      </c>
      <c r="AB256" t="str">
        <f t="shared" si="62"/>
        <v/>
      </c>
    </row>
    <row r="257" spans="2:28" x14ac:dyDescent="0.25">
      <c r="B257" s="35" t="s">
        <v>775</v>
      </c>
      <c r="C257" s="29" t="s">
        <v>16</v>
      </c>
      <c r="E257" s="23">
        <f t="shared" ca="1" si="63"/>
        <v>33</v>
      </c>
      <c r="F257" s="23">
        <f t="shared" ca="1" si="63"/>
        <v>33</v>
      </c>
      <c r="G257" s="23">
        <f t="shared" ca="1" si="63"/>
        <v>33</v>
      </c>
      <c r="H257" s="23">
        <f t="shared" ca="1" si="63"/>
        <v>33</v>
      </c>
      <c r="I257" s="23">
        <f t="shared" ca="1" si="63"/>
        <v>33</v>
      </c>
      <c r="J257" s="23">
        <f t="shared" ca="1" si="64"/>
        <v>37.799999999999997</v>
      </c>
      <c r="K257" s="23">
        <f t="shared" ca="1" si="64"/>
        <v>37.799999999999997</v>
      </c>
      <c r="L257" s="23">
        <f t="shared" ca="1" si="64"/>
        <v>37.799999999999997</v>
      </c>
      <c r="M257" s="23">
        <f t="shared" ca="1" si="64"/>
        <v>37.799999999999997</v>
      </c>
      <c r="N257" s="23">
        <f t="shared" ca="1" si="64"/>
        <v>37.799999999999997</v>
      </c>
      <c r="P257" s="20" t="str">
        <f t="shared" si="53"/>
        <v>Ross Plains</v>
      </c>
      <c r="Q257" s="20" t="s">
        <v>776</v>
      </c>
      <c r="R257" s="20" t="str">
        <f t="shared" ca="1" si="56"/>
        <v>ROPL!$J$25:$T$25</v>
      </c>
      <c r="S257" s="20" t="str">
        <f t="shared" ca="1" si="57"/>
        <v>ROPL!$U$25:$AQ$25</v>
      </c>
      <c r="T257" s="20" t="str">
        <f t="shared" ca="1" si="58"/>
        <v>ROPL!$J$26:$T$26</v>
      </c>
      <c r="U257" s="20" t="str">
        <f t="shared" ca="1" si="59"/>
        <v>ROPL!$U$26:$AQ$26</v>
      </c>
      <c r="Z257" t="s">
        <v>777</v>
      </c>
      <c r="AA257" t="s">
        <v>776</v>
      </c>
      <c r="AB257" t="str">
        <f t="shared" si="62"/>
        <v/>
      </c>
    </row>
    <row r="258" spans="2:28" x14ac:dyDescent="0.25">
      <c r="B258" s="35" t="s">
        <v>778</v>
      </c>
      <c r="C258" s="29" t="s">
        <v>16</v>
      </c>
      <c r="E258" s="23">
        <f t="shared" ca="1" si="63"/>
        <v>24</v>
      </c>
      <c r="F258" s="23">
        <f t="shared" ca="1" si="63"/>
        <v>24</v>
      </c>
      <c r="G258" s="23">
        <f t="shared" ca="1" si="63"/>
        <v>24</v>
      </c>
      <c r="H258" s="23">
        <f t="shared" ca="1" si="63"/>
        <v>24</v>
      </c>
      <c r="I258" s="23">
        <f t="shared" ca="1" si="63"/>
        <v>24</v>
      </c>
      <c r="J258" s="23">
        <f t="shared" ca="1" si="64"/>
        <v>26.8</v>
      </c>
      <c r="K258" s="23">
        <f t="shared" ca="1" si="64"/>
        <v>26.8</v>
      </c>
      <c r="L258" s="23">
        <f t="shared" ca="1" si="64"/>
        <v>26.8</v>
      </c>
      <c r="M258" s="23">
        <f t="shared" ca="1" si="64"/>
        <v>26.8</v>
      </c>
      <c r="N258" s="23">
        <f t="shared" ca="1" si="64"/>
        <v>26.8</v>
      </c>
      <c r="P258" s="20" t="str">
        <f t="shared" si="53"/>
        <v>Sarina</v>
      </c>
      <c r="Q258" s="20" t="s">
        <v>779</v>
      </c>
      <c r="R258" s="20" t="str">
        <f t="shared" ca="1" si="56"/>
        <v>SARI!$J$25:$T$25</v>
      </c>
      <c r="S258" s="20" t="str">
        <f t="shared" ca="1" si="57"/>
        <v>SARI!$U$25:$AQ$25</v>
      </c>
      <c r="T258" s="20" t="str">
        <f t="shared" ca="1" si="58"/>
        <v>SARI!$J$26:$T$26</v>
      </c>
      <c r="U258" s="20" t="str">
        <f t="shared" ca="1" si="59"/>
        <v>SARI!$U$26:$AQ$26</v>
      </c>
      <c r="Z258" t="s">
        <v>780</v>
      </c>
      <c r="AA258" t="s">
        <v>779</v>
      </c>
      <c r="AB258" t="str">
        <f t="shared" si="62"/>
        <v/>
      </c>
    </row>
    <row r="259" spans="2:28" x14ac:dyDescent="0.25">
      <c r="B259" s="35" t="s">
        <v>781</v>
      </c>
      <c r="C259" s="29" t="s">
        <v>16</v>
      </c>
      <c r="E259" s="23">
        <f t="shared" ca="1" si="63"/>
        <v>5.0999999999999996</v>
      </c>
      <c r="F259" s="23">
        <f t="shared" ca="1" si="63"/>
        <v>5.0999999999999996</v>
      </c>
      <c r="G259" s="23">
        <f t="shared" ca="1" si="63"/>
        <v>5.0999999999999996</v>
      </c>
      <c r="H259" s="23">
        <f t="shared" ca="1" si="63"/>
        <v>5.0999999999999996</v>
      </c>
      <c r="I259" s="23">
        <f t="shared" ca="1" si="63"/>
        <v>5.0999999999999996</v>
      </c>
      <c r="J259" s="23">
        <f t="shared" ca="1" si="64"/>
        <v>5.4</v>
      </c>
      <c r="K259" s="23">
        <f t="shared" ca="1" si="64"/>
        <v>5.4</v>
      </c>
      <c r="L259" s="23">
        <f t="shared" ca="1" si="64"/>
        <v>5.4</v>
      </c>
      <c r="M259" s="23">
        <f t="shared" ca="1" si="64"/>
        <v>5.4</v>
      </c>
      <c r="N259" s="23">
        <f t="shared" ca="1" si="64"/>
        <v>5.4</v>
      </c>
      <c r="P259" s="20" t="str">
        <f t="shared" si="53"/>
        <v>Saunders</v>
      </c>
      <c r="Q259" s="20" t="s">
        <v>782</v>
      </c>
      <c r="R259" s="20" t="str">
        <f t="shared" ca="1" si="56"/>
        <v>SAUN!$J$25:$T$25</v>
      </c>
      <c r="S259" s="20" t="str">
        <f t="shared" ca="1" si="57"/>
        <v>SAUN!$U$25:$AQ$25</v>
      </c>
      <c r="T259" s="20" t="str">
        <f t="shared" ca="1" si="58"/>
        <v>SAUN!$J$26:$T$26</v>
      </c>
      <c r="U259" s="20" t="str">
        <f t="shared" ca="1" si="59"/>
        <v>SAUN!$U$26:$AQ$26</v>
      </c>
      <c r="Z259" t="s">
        <v>783</v>
      </c>
      <c r="AA259" t="s">
        <v>782</v>
      </c>
      <c r="AB259" t="str">
        <f t="shared" si="62"/>
        <v/>
      </c>
    </row>
    <row r="260" spans="2:28" x14ac:dyDescent="0.25">
      <c r="B260" s="35" t="s">
        <v>784</v>
      </c>
      <c r="C260" s="29" t="s">
        <v>16</v>
      </c>
      <c r="E260" s="23">
        <f t="shared" ca="1" si="63"/>
        <v>30.4</v>
      </c>
      <c r="F260" s="23">
        <f t="shared" ca="1" si="63"/>
        <v>30.4</v>
      </c>
      <c r="G260" s="23">
        <f t="shared" ca="1" si="63"/>
        <v>30.4</v>
      </c>
      <c r="H260" s="23">
        <f t="shared" ca="1" si="63"/>
        <v>30.4</v>
      </c>
      <c r="I260" s="23">
        <f t="shared" ca="1" si="63"/>
        <v>30.4</v>
      </c>
      <c r="J260" s="23">
        <f t="shared" ca="1" si="64"/>
        <v>33.200000000000003</v>
      </c>
      <c r="K260" s="23">
        <f t="shared" ca="1" si="64"/>
        <v>33.200000000000003</v>
      </c>
      <c r="L260" s="23">
        <f t="shared" ca="1" si="64"/>
        <v>33.200000000000003</v>
      </c>
      <c r="M260" s="23">
        <f t="shared" ca="1" si="64"/>
        <v>33.200000000000003</v>
      </c>
      <c r="N260" s="23">
        <f t="shared" ca="1" si="64"/>
        <v>33.200000000000003</v>
      </c>
      <c r="P260" s="20" t="str">
        <f t="shared" si="53"/>
        <v>Shutehaven</v>
      </c>
      <c r="Q260" s="20" t="s">
        <v>785</v>
      </c>
      <c r="R260" s="20" t="str">
        <f t="shared" ca="1" si="56"/>
        <v>SHUT!$J$25:$T$25</v>
      </c>
      <c r="S260" s="20" t="str">
        <f t="shared" ca="1" si="57"/>
        <v>SHUT!$U$25:$AQ$25</v>
      </c>
      <c r="T260" s="20" t="str">
        <f t="shared" ca="1" si="58"/>
        <v>SHUT!$J$26:$T$26</v>
      </c>
      <c r="U260" s="20" t="str">
        <f t="shared" ca="1" si="59"/>
        <v>SHUT!$U$26:$AQ$26</v>
      </c>
      <c r="Z260" t="s">
        <v>786</v>
      </c>
      <c r="AA260" t="s">
        <v>785</v>
      </c>
      <c r="AB260" t="str">
        <f t="shared" si="62"/>
        <v/>
      </c>
    </row>
    <row r="261" spans="2:28" x14ac:dyDescent="0.25">
      <c r="B261" s="35" t="s">
        <v>787</v>
      </c>
      <c r="C261" s="29" t="s">
        <v>16</v>
      </c>
      <c r="E261" s="23">
        <f t="shared" ref="E261:I272" ca="1" si="65">IF(AND($R261&lt;&gt;"", $T261&lt;&gt;"", $E$2&lt;&gt;"", $E$2&lt;&gt;"-"), IF(INDEX(INDIRECT($T261), MATCH(E$5, INDIRECT($R261), 0))&lt;&gt;"", IF(ISNUMBER(INDEX(INDIRECT($T261), MATCH(E$5, INDIRECT($R261), 0))), ROUND(INDEX(INDIRECT($T261), MATCH(E$5, INDIRECT($R261), 0)), 1), IF($E$2="Meets Security Standard", PROPER(INDEX(INDIRECT($T261), MATCH(E$5, INDIRECT($R261), 0))), INDEX(INDIRECT($T261), MATCH(E$5, INDIRECT($R261), 0)))), ""), "")</f>
        <v>0.3</v>
      </c>
      <c r="F261" s="23">
        <f t="shared" ca="1" si="65"/>
        <v>0.3</v>
      </c>
      <c r="G261" s="23">
        <f t="shared" ca="1" si="65"/>
        <v>0.3</v>
      </c>
      <c r="H261" s="23">
        <f t="shared" ca="1" si="65"/>
        <v>0.3</v>
      </c>
      <c r="I261" s="23">
        <f t="shared" ca="1" si="65"/>
        <v>0.3</v>
      </c>
      <c r="J261" s="23">
        <f t="shared" ref="J261:N272" ca="1" si="66">IF(AND($S261&lt;&gt;"", $U261&lt;&gt;"", $E$2&lt;&gt;"", $E$2&lt;&gt;"-"), IF(INDEX(INDIRECT($U261), MATCH(TEXT(J$5, "????"), INDIRECT($S261), 0))&lt;&gt;"", IF(INDEX(INDIRECT($U261), MATCH(TEXT(J$5, "????"), INDIRECT($S261), 0))&lt;&gt;"", IF(ISNUMBER(INDEX(INDIRECT($U261), MATCH(TEXT(J$5, "????"), INDIRECT($S261), 0))), ROUND(INDEX(INDIRECT($U261), MATCH(TEXT(J$5, "????"), INDIRECT($S261), 0)), 1), IF($E$2="Meets Security Standard", PROPER(INDEX(INDIRECT($U261), MATCH(TEXT(J$5, "????"), INDIRECT($S261), 0))), INDEX(INDIRECT($U261), MATCH(TEXT(J$5, "????"), INDIRECT($S261), 0)))), ""), ""), "")</f>
        <v>0.3</v>
      </c>
      <c r="K261" s="23">
        <f t="shared" ca="1" si="66"/>
        <v>0.3</v>
      </c>
      <c r="L261" s="23">
        <f t="shared" ca="1" si="66"/>
        <v>0.3</v>
      </c>
      <c r="M261" s="23">
        <f t="shared" ca="1" si="66"/>
        <v>0.3</v>
      </c>
      <c r="N261" s="23">
        <f t="shared" ca="1" si="66"/>
        <v>0.3</v>
      </c>
      <c r="P261" s="20" t="str">
        <f t="shared" si="53"/>
        <v>South Blackwater</v>
      </c>
      <c r="Q261" s="20" t="s">
        <v>788</v>
      </c>
      <c r="R261" s="20" t="str">
        <f t="shared" ca="1" si="56"/>
        <v>SOBL!$J$25:$T$25</v>
      </c>
      <c r="S261" s="20" t="str">
        <f t="shared" ca="1" si="57"/>
        <v>SOBL!$U$25:$AQ$25</v>
      </c>
      <c r="T261" s="20" t="str">
        <f t="shared" ca="1" si="58"/>
        <v>SOBL!$J$26:$T$26</v>
      </c>
      <c r="U261" s="20" t="str">
        <f t="shared" ca="1" si="59"/>
        <v>SOBL!$U$26:$AQ$26</v>
      </c>
      <c r="Z261" t="s">
        <v>789</v>
      </c>
      <c r="AA261" t="s">
        <v>788</v>
      </c>
      <c r="AB261" t="str">
        <f t="shared" si="62"/>
        <v/>
      </c>
    </row>
    <row r="262" spans="2:28" x14ac:dyDescent="0.25">
      <c r="B262" s="35" t="s">
        <v>790</v>
      </c>
      <c r="C262" s="29" t="s">
        <v>16</v>
      </c>
      <c r="E262" s="23">
        <f t="shared" ca="1" si="65"/>
        <v>42.4</v>
      </c>
      <c r="F262" s="23">
        <f t="shared" ca="1" si="65"/>
        <v>42.4</v>
      </c>
      <c r="G262" s="23">
        <f t="shared" ca="1" si="65"/>
        <v>42.4</v>
      </c>
      <c r="H262" s="23">
        <f t="shared" ca="1" si="65"/>
        <v>42.4</v>
      </c>
      <c r="I262" s="23">
        <f t="shared" ca="1" si="65"/>
        <v>42.4</v>
      </c>
      <c r="J262" s="23">
        <f t="shared" ca="1" si="66"/>
        <v>46.6</v>
      </c>
      <c r="K262" s="23">
        <f t="shared" ca="1" si="66"/>
        <v>46.6</v>
      </c>
      <c r="L262" s="23">
        <f t="shared" ca="1" si="66"/>
        <v>46.6</v>
      </c>
      <c r="M262" s="23">
        <f t="shared" ca="1" si="66"/>
        <v>46.6</v>
      </c>
      <c r="N262" s="23">
        <f t="shared" ca="1" si="66"/>
        <v>46.6</v>
      </c>
      <c r="P262" s="20" t="str">
        <f t="shared" si="53"/>
        <v>South Bundaberg</v>
      </c>
      <c r="Q262" s="20" t="s">
        <v>791</v>
      </c>
      <c r="R262" s="20" t="str">
        <f t="shared" ca="1" si="56"/>
        <v>SOBU!$J$25:$T$25</v>
      </c>
      <c r="S262" s="20" t="str">
        <f t="shared" ca="1" si="57"/>
        <v>SOBU!$U$25:$AQ$25</v>
      </c>
      <c r="T262" s="20" t="str">
        <f t="shared" ca="1" si="58"/>
        <v>SOBU!$J$26:$T$26</v>
      </c>
      <c r="U262" s="20" t="str">
        <f t="shared" ca="1" si="59"/>
        <v>SOBU!$U$26:$AQ$26</v>
      </c>
      <c r="Z262" t="s">
        <v>792</v>
      </c>
      <c r="AA262" t="s">
        <v>791</v>
      </c>
      <c r="AB262" t="str">
        <f t="shared" si="62"/>
        <v/>
      </c>
    </row>
    <row r="263" spans="2:28" x14ac:dyDescent="0.25">
      <c r="B263" s="35" t="s">
        <v>793</v>
      </c>
      <c r="C263" s="29" t="s">
        <v>16</v>
      </c>
      <c r="E263" s="23">
        <f t="shared" ca="1" si="65"/>
        <v>27.5</v>
      </c>
      <c r="F263" s="23">
        <f t="shared" ca="1" si="65"/>
        <v>27.5</v>
      </c>
      <c r="G263" s="23">
        <f t="shared" ca="1" si="65"/>
        <v>27.5</v>
      </c>
      <c r="H263" s="23">
        <f t="shared" ca="1" si="65"/>
        <v>27.5</v>
      </c>
      <c r="I263" s="23">
        <f t="shared" ca="1" si="65"/>
        <v>27.5</v>
      </c>
      <c r="J263" s="23">
        <f t="shared" ca="1" si="66"/>
        <v>29.9</v>
      </c>
      <c r="K263" s="23">
        <f t="shared" ca="1" si="66"/>
        <v>29.9</v>
      </c>
      <c r="L263" s="23">
        <f t="shared" ca="1" si="66"/>
        <v>29.9</v>
      </c>
      <c r="M263" s="23">
        <f t="shared" ca="1" si="66"/>
        <v>29.9</v>
      </c>
      <c r="N263" s="23">
        <f t="shared" ca="1" si="66"/>
        <v>29.9</v>
      </c>
      <c r="P263" s="20" t="str">
        <f t="shared" si="53"/>
        <v>South Kolan</v>
      </c>
      <c r="Q263" s="20" t="s">
        <v>794</v>
      </c>
      <c r="R263" s="20" t="str">
        <f t="shared" ca="1" si="56"/>
        <v>SOKO!$J$25:$T$25</v>
      </c>
      <c r="S263" s="20" t="str">
        <f t="shared" ca="1" si="57"/>
        <v>SOKO!$U$25:$AQ$25</v>
      </c>
      <c r="T263" s="20" t="str">
        <f t="shared" ca="1" si="58"/>
        <v>SOKO!$J$26:$T$26</v>
      </c>
      <c r="U263" s="20" t="str">
        <f t="shared" ca="1" si="59"/>
        <v>SOKO!$U$26:$AQ$26</v>
      </c>
      <c r="Z263" t="s">
        <v>795</v>
      </c>
      <c r="AA263" t="s">
        <v>794</v>
      </c>
      <c r="AB263" t="str">
        <f t="shared" si="62"/>
        <v/>
      </c>
    </row>
    <row r="264" spans="2:28" x14ac:dyDescent="0.25">
      <c r="B264" s="35" t="s">
        <v>796</v>
      </c>
      <c r="C264" s="29" t="s">
        <v>16</v>
      </c>
      <c r="E264" s="23">
        <f t="shared" ca="1" si="65"/>
        <v>40</v>
      </c>
      <c r="F264" s="23">
        <f t="shared" ca="1" si="65"/>
        <v>40</v>
      </c>
      <c r="G264" s="23">
        <f t="shared" ca="1" si="65"/>
        <v>40</v>
      </c>
      <c r="H264" s="23">
        <f t="shared" ca="1" si="65"/>
        <v>40</v>
      </c>
      <c r="I264" s="23">
        <f t="shared" ca="1" si="65"/>
        <v>40</v>
      </c>
      <c r="J264" s="23">
        <f t="shared" ca="1" si="66"/>
        <v>40</v>
      </c>
      <c r="K264" s="23">
        <f t="shared" ca="1" si="66"/>
        <v>40</v>
      </c>
      <c r="L264" s="23">
        <f t="shared" ca="1" si="66"/>
        <v>40</v>
      </c>
      <c r="M264" s="23">
        <f t="shared" ca="1" si="66"/>
        <v>40</v>
      </c>
      <c r="N264" s="23">
        <f t="shared" ca="1" si="66"/>
        <v>40</v>
      </c>
      <c r="P264" s="20" t="str">
        <f t="shared" si="53"/>
        <v>South Mackay</v>
      </c>
      <c r="Q264" s="20" t="s">
        <v>797</v>
      </c>
      <c r="R264" s="20" t="str">
        <f t="shared" ca="1" si="56"/>
        <v>SOMA!$J$25:$T$25</v>
      </c>
      <c r="S264" s="20" t="str">
        <f t="shared" ca="1" si="57"/>
        <v>SOMA!$U$25:$AQ$25</v>
      </c>
      <c r="T264" s="20" t="str">
        <f t="shared" ca="1" si="58"/>
        <v>SOMA!$J$26:$T$26</v>
      </c>
      <c r="U264" s="20" t="str">
        <f t="shared" ca="1" si="59"/>
        <v>SOMA!$U$26:$AQ$26</v>
      </c>
      <c r="Z264" t="s">
        <v>798</v>
      </c>
      <c r="AA264" t="s">
        <v>797</v>
      </c>
      <c r="AB264" t="str">
        <f t="shared" si="62"/>
        <v/>
      </c>
    </row>
    <row r="265" spans="2:28" x14ac:dyDescent="0.25">
      <c r="B265" s="35" t="s">
        <v>799</v>
      </c>
      <c r="C265" s="29" t="s">
        <v>16</v>
      </c>
      <c r="E265" s="23">
        <f t="shared" ca="1" si="65"/>
        <v>37.4</v>
      </c>
      <c r="F265" s="23">
        <f t="shared" ca="1" si="65"/>
        <v>37.4</v>
      </c>
      <c r="G265" s="23">
        <f t="shared" ca="1" si="65"/>
        <v>37.4</v>
      </c>
      <c r="H265" s="23">
        <f t="shared" ca="1" si="65"/>
        <v>37.4</v>
      </c>
      <c r="I265" s="23">
        <f t="shared" ca="1" si="65"/>
        <v>37.4</v>
      </c>
      <c r="J265" s="23">
        <f t="shared" ca="1" si="66"/>
        <v>42.4</v>
      </c>
      <c r="K265" s="23">
        <f t="shared" ca="1" si="66"/>
        <v>42.4</v>
      </c>
      <c r="L265" s="23">
        <f t="shared" ca="1" si="66"/>
        <v>42.4</v>
      </c>
      <c r="M265" s="23">
        <f t="shared" ca="1" si="66"/>
        <v>42.4</v>
      </c>
      <c r="N265" s="23">
        <f t="shared" ca="1" si="66"/>
        <v>42.4</v>
      </c>
      <c r="P265" s="20" t="str">
        <f t="shared" si="53"/>
        <v>South Toowoomba</v>
      </c>
      <c r="Q265" s="20" t="s">
        <v>800</v>
      </c>
      <c r="R265" s="20" t="str">
        <f t="shared" ca="1" si="56"/>
        <v>SOTO!$J$25:$T$25</v>
      </c>
      <c r="S265" s="20" t="str">
        <f t="shared" ca="1" si="57"/>
        <v>SOTO!$U$25:$AQ$25</v>
      </c>
      <c r="T265" s="20" t="str">
        <f t="shared" ca="1" si="58"/>
        <v>SOTO!$J$26:$T$26</v>
      </c>
      <c r="U265" s="20" t="str">
        <f t="shared" ca="1" si="59"/>
        <v>SOTO!$U$26:$AQ$26</v>
      </c>
      <c r="Z265" t="s">
        <v>801</v>
      </c>
      <c r="AA265" t="s">
        <v>800</v>
      </c>
      <c r="AB265" t="str">
        <f t="shared" si="62"/>
        <v/>
      </c>
    </row>
    <row r="266" spans="2:28" x14ac:dyDescent="0.25">
      <c r="B266" s="35" t="s">
        <v>802</v>
      </c>
      <c r="C266" s="29" t="s">
        <v>32</v>
      </c>
      <c r="E266" s="23">
        <f t="shared" ca="1" si="65"/>
        <v>144.9</v>
      </c>
      <c r="F266" s="23">
        <f t="shared" ca="1" si="65"/>
        <v>144.9</v>
      </c>
      <c r="G266" s="23">
        <f t="shared" ca="1" si="65"/>
        <v>144.9</v>
      </c>
      <c r="H266" s="23">
        <f t="shared" ca="1" si="65"/>
        <v>144.9</v>
      </c>
      <c r="I266" s="23">
        <f t="shared" ca="1" si="65"/>
        <v>144.9</v>
      </c>
      <c r="J266" s="23">
        <f t="shared" ca="1" si="66"/>
        <v>163.6</v>
      </c>
      <c r="K266" s="23">
        <f t="shared" ca="1" si="66"/>
        <v>163.6</v>
      </c>
      <c r="L266" s="23">
        <f t="shared" ca="1" si="66"/>
        <v>163.6</v>
      </c>
      <c r="M266" s="23">
        <f t="shared" ca="1" si="66"/>
        <v>163.6</v>
      </c>
      <c r="N266" s="23">
        <f t="shared" ca="1" si="66"/>
        <v>163.6</v>
      </c>
      <c r="P266" s="20" t="str">
        <f t="shared" si="53"/>
        <v>South Toowoomba BSP</v>
      </c>
      <c r="Q266" s="20" t="s">
        <v>803</v>
      </c>
      <c r="R266" s="20" t="str">
        <f t="shared" ca="1" si="56"/>
        <v>'T043'!$I$23:$S$23</v>
      </c>
      <c r="S266" s="20" t="str">
        <f t="shared" ca="1" si="57"/>
        <v>'T043'!$T$23:$AQ$23</v>
      </c>
      <c r="T266" s="20" t="str">
        <f t="shared" ca="1" si="58"/>
        <v>'T043'!$I$24:$S$24</v>
      </c>
      <c r="U266" s="20" t="str">
        <f t="shared" ca="1" si="59"/>
        <v>'T043'!$T$24:$AQ$24</v>
      </c>
      <c r="Z266" t="s">
        <v>804</v>
      </c>
      <c r="AA266" t="s">
        <v>803</v>
      </c>
      <c r="AB266" t="str">
        <f t="shared" si="62"/>
        <v/>
      </c>
    </row>
    <row r="267" spans="2:28" x14ac:dyDescent="0.25">
      <c r="B267" s="35" t="s">
        <v>805</v>
      </c>
      <c r="C267" s="29" t="s">
        <v>16</v>
      </c>
      <c r="E267" s="23">
        <f t="shared" ca="1" si="65"/>
        <v>48.7</v>
      </c>
      <c r="F267" s="23">
        <f t="shared" ca="1" si="65"/>
        <v>48.7</v>
      </c>
      <c r="G267" s="23">
        <f t="shared" ca="1" si="65"/>
        <v>48.7</v>
      </c>
      <c r="H267" s="23">
        <f t="shared" ca="1" si="65"/>
        <v>48.7</v>
      </c>
      <c r="I267" s="23">
        <f t="shared" ca="1" si="65"/>
        <v>48.7</v>
      </c>
      <c r="J267" s="23">
        <f t="shared" ca="1" si="66"/>
        <v>55.9</v>
      </c>
      <c r="K267" s="23">
        <f t="shared" ca="1" si="66"/>
        <v>55.9</v>
      </c>
      <c r="L267" s="23">
        <f t="shared" ca="1" si="66"/>
        <v>55.9</v>
      </c>
      <c r="M267" s="23">
        <f t="shared" ca="1" si="66"/>
        <v>55.9</v>
      </c>
      <c r="N267" s="23">
        <f t="shared" ca="1" si="66"/>
        <v>55.9</v>
      </c>
      <c r="P267" s="20" t="str">
        <f t="shared" si="53"/>
        <v>St. George</v>
      </c>
      <c r="Q267" s="24" t="s">
        <v>806</v>
      </c>
      <c r="R267" s="20" t="str">
        <f t="shared" ca="1" si="56"/>
        <v>SAGE!$J$25:$T$25</v>
      </c>
      <c r="S267" s="20" t="str">
        <f t="shared" ca="1" si="57"/>
        <v>SAGE!$U$25:$AQ$25</v>
      </c>
      <c r="T267" s="20" t="str">
        <f t="shared" ca="1" si="58"/>
        <v>SAGE!$J$26:$T$26</v>
      </c>
      <c r="U267" s="20" t="str">
        <f t="shared" ca="1" si="59"/>
        <v>SAGE!$U$26:$AQ$26</v>
      </c>
      <c r="Z267" t="s">
        <v>807</v>
      </c>
      <c r="AA267" t="s">
        <v>806</v>
      </c>
      <c r="AB267" t="str">
        <f t="shared" si="62"/>
        <v/>
      </c>
    </row>
    <row r="268" spans="2:28" x14ac:dyDescent="0.25">
      <c r="B268" s="35" t="s">
        <v>808</v>
      </c>
      <c r="C268" s="29" t="s">
        <v>16</v>
      </c>
      <c r="E268" s="23">
        <f t="shared" ca="1" si="65"/>
        <v>6.6</v>
      </c>
      <c r="F268" s="23">
        <f t="shared" ca="1" si="65"/>
        <v>6.6</v>
      </c>
      <c r="G268" s="23">
        <f t="shared" ca="1" si="65"/>
        <v>6.6</v>
      </c>
      <c r="H268" s="23">
        <f t="shared" ca="1" si="65"/>
        <v>6.6</v>
      </c>
      <c r="I268" s="23">
        <f t="shared" ca="1" si="65"/>
        <v>6.6</v>
      </c>
      <c r="J268" s="23">
        <f t="shared" ca="1" si="66"/>
        <v>6.6</v>
      </c>
      <c r="K268" s="23">
        <f t="shared" ca="1" si="66"/>
        <v>6.6</v>
      </c>
      <c r="L268" s="23">
        <f t="shared" ca="1" si="66"/>
        <v>6.6</v>
      </c>
      <c r="M268" s="23">
        <f t="shared" ca="1" si="66"/>
        <v>6.6</v>
      </c>
      <c r="N268" s="23">
        <f t="shared" ca="1" si="66"/>
        <v>6.6</v>
      </c>
      <c r="P268" s="20" t="str">
        <f t="shared" si="53"/>
        <v>St. George Town</v>
      </c>
      <c r="Q268" s="20" t="s">
        <v>809</v>
      </c>
      <c r="R268" s="20" t="str">
        <f t="shared" ca="1" si="56"/>
        <v>SAGT!$J$25:$T$25</v>
      </c>
      <c r="S268" s="20" t="str">
        <f t="shared" ca="1" si="57"/>
        <v>SAGT!$U$25:$AQ$25</v>
      </c>
      <c r="T268" s="20" t="str">
        <f t="shared" ca="1" si="58"/>
        <v>SAGT!$J$26:$T$26</v>
      </c>
      <c r="U268" s="20" t="str">
        <f t="shared" ca="1" si="59"/>
        <v>SAGT!$U$26:$AQ$26</v>
      </c>
      <c r="Z268" t="s">
        <v>810</v>
      </c>
      <c r="AA268" t="s">
        <v>809</v>
      </c>
      <c r="AB268" t="str">
        <f t="shared" si="62"/>
        <v/>
      </c>
    </row>
    <row r="269" spans="2:28" x14ac:dyDescent="0.25">
      <c r="B269" s="35" t="s">
        <v>811</v>
      </c>
      <c r="C269" s="29" t="s">
        <v>16</v>
      </c>
      <c r="E269" s="23">
        <f t="shared" ca="1" si="65"/>
        <v>0.7</v>
      </c>
      <c r="F269" s="23">
        <f t="shared" ca="1" si="65"/>
        <v>0.7</v>
      </c>
      <c r="G269" s="23">
        <f t="shared" ca="1" si="65"/>
        <v>0.7</v>
      </c>
      <c r="H269" s="23">
        <f t="shared" ca="1" si="65"/>
        <v>0.7</v>
      </c>
      <c r="I269" s="23">
        <f t="shared" ca="1" si="65"/>
        <v>0.7</v>
      </c>
      <c r="J269" s="23">
        <f t="shared" ca="1" si="66"/>
        <v>0.7</v>
      </c>
      <c r="K269" s="23">
        <f t="shared" ca="1" si="66"/>
        <v>0.7</v>
      </c>
      <c r="L269" s="23">
        <f t="shared" ca="1" si="66"/>
        <v>0.7</v>
      </c>
      <c r="M269" s="23">
        <f t="shared" ca="1" si="66"/>
        <v>0.7</v>
      </c>
      <c r="N269" s="23">
        <f t="shared" ca="1" si="66"/>
        <v>0.7</v>
      </c>
      <c r="P269" s="20" t="str">
        <f t="shared" si="53"/>
        <v>Stamford</v>
      </c>
      <c r="Q269" s="20" t="s">
        <v>812</v>
      </c>
      <c r="R269" s="20" t="str">
        <f t="shared" ca="1" si="56"/>
        <v>STAM!$J$25:$T$25</v>
      </c>
      <c r="S269" s="20" t="str">
        <f t="shared" ca="1" si="57"/>
        <v>STAM!$U$25:$AQ$25</v>
      </c>
      <c r="T269" s="20" t="str">
        <f t="shared" ca="1" si="58"/>
        <v>STAM!$J$26:$T$26</v>
      </c>
      <c r="U269" s="20" t="str">
        <f t="shared" ca="1" si="59"/>
        <v>STAM!$U$26:$AQ$26</v>
      </c>
      <c r="Z269" t="s">
        <v>813</v>
      </c>
      <c r="AA269" t="s">
        <v>812</v>
      </c>
      <c r="AB269" t="str">
        <f t="shared" si="62"/>
        <v/>
      </c>
    </row>
    <row r="270" spans="2:28" x14ac:dyDescent="0.25">
      <c r="B270" s="35" t="s">
        <v>814</v>
      </c>
      <c r="C270" s="29" t="s">
        <v>32</v>
      </c>
      <c r="E270" s="23">
        <f t="shared" ca="1" si="65"/>
        <v>71.3</v>
      </c>
      <c r="F270" s="23">
        <f t="shared" ca="1" si="65"/>
        <v>71.3</v>
      </c>
      <c r="G270" s="23">
        <f t="shared" ca="1" si="65"/>
        <v>71.3</v>
      </c>
      <c r="H270" s="23">
        <f t="shared" ca="1" si="65"/>
        <v>71.3</v>
      </c>
      <c r="I270" s="23">
        <f t="shared" ca="1" si="65"/>
        <v>71.3</v>
      </c>
      <c r="J270" s="23">
        <f t="shared" ca="1" si="66"/>
        <v>80.400000000000006</v>
      </c>
      <c r="K270" s="23">
        <f t="shared" ca="1" si="66"/>
        <v>80.400000000000006</v>
      </c>
      <c r="L270" s="23">
        <f t="shared" ca="1" si="66"/>
        <v>80.400000000000006</v>
      </c>
      <c r="M270" s="23">
        <f t="shared" ca="1" si="66"/>
        <v>80.400000000000006</v>
      </c>
      <c r="N270" s="23">
        <f t="shared" ca="1" si="66"/>
        <v>80.400000000000006</v>
      </c>
      <c r="P270" s="20" t="str">
        <f t="shared" si="53"/>
        <v>Stanthorpe BSP</v>
      </c>
      <c r="Q270" s="20" t="s">
        <v>815</v>
      </c>
      <c r="R270" s="20" t="str">
        <f t="shared" ca="1" si="56"/>
        <v>STAN!$I$23:$S$23</v>
      </c>
      <c r="S270" s="20" t="str">
        <f t="shared" ca="1" si="57"/>
        <v>STAN!$T$23:$AQ$23</v>
      </c>
      <c r="T270" s="20" t="str">
        <f t="shared" ca="1" si="58"/>
        <v>STAN!$I$24:$S$24</v>
      </c>
      <c r="U270" s="20" t="str">
        <f t="shared" ca="1" si="59"/>
        <v>STAN!$T$24:$AQ$24</v>
      </c>
      <c r="Z270" t="s">
        <v>816</v>
      </c>
      <c r="AA270" t="s">
        <v>815</v>
      </c>
      <c r="AB270" t="str">
        <f t="shared" si="62"/>
        <v/>
      </c>
    </row>
    <row r="271" spans="2:28" x14ac:dyDescent="0.25">
      <c r="B271" s="35" t="s">
        <v>817</v>
      </c>
      <c r="C271" s="29" t="s">
        <v>16</v>
      </c>
      <c r="E271" s="23">
        <f t="shared" ca="1" si="65"/>
        <v>23.4</v>
      </c>
      <c r="F271" s="23">
        <f t="shared" ca="1" si="65"/>
        <v>23.4</v>
      </c>
      <c r="G271" s="23">
        <f t="shared" ca="1" si="65"/>
        <v>23.4</v>
      </c>
      <c r="H271" s="23">
        <f t="shared" ca="1" si="65"/>
        <v>23.4</v>
      </c>
      <c r="I271" s="23">
        <f t="shared" ca="1" si="65"/>
        <v>23.4</v>
      </c>
      <c r="J271" s="23">
        <f t="shared" ca="1" si="66"/>
        <v>25.3</v>
      </c>
      <c r="K271" s="23">
        <f t="shared" ca="1" si="66"/>
        <v>25.3</v>
      </c>
      <c r="L271" s="23">
        <f t="shared" ca="1" si="66"/>
        <v>25.3</v>
      </c>
      <c r="M271" s="23">
        <f t="shared" ca="1" si="66"/>
        <v>25.3</v>
      </c>
      <c r="N271" s="23">
        <f t="shared" ca="1" si="66"/>
        <v>25.3</v>
      </c>
      <c r="P271" s="20" t="str">
        <f t="shared" si="53"/>
        <v>Stanthorpe Town</v>
      </c>
      <c r="Q271" s="20" t="s">
        <v>818</v>
      </c>
      <c r="R271" s="20" t="str">
        <f t="shared" ca="1" si="56"/>
        <v>STTO!$J$25:$T$25</v>
      </c>
      <c r="S271" s="20" t="str">
        <f t="shared" ca="1" si="57"/>
        <v>STTO!$U$25:$AQ$25</v>
      </c>
      <c r="T271" s="20" t="str">
        <f t="shared" ca="1" si="58"/>
        <v>STTO!$J$26:$T$26</v>
      </c>
      <c r="U271" s="20" t="str">
        <f t="shared" ca="1" si="59"/>
        <v>STTO!$U$26:$AQ$26</v>
      </c>
      <c r="Z271" t="s">
        <v>819</v>
      </c>
      <c r="AA271" t="s">
        <v>818</v>
      </c>
      <c r="AB271" t="str">
        <f t="shared" si="62"/>
        <v/>
      </c>
    </row>
    <row r="272" spans="2:28" x14ac:dyDescent="0.25">
      <c r="B272" s="35" t="s">
        <v>820</v>
      </c>
      <c r="C272" s="29" t="s">
        <v>16</v>
      </c>
      <c r="E272" s="23">
        <f t="shared" ca="1" si="65"/>
        <v>76.7</v>
      </c>
      <c r="F272" s="23">
        <f t="shared" ca="1" si="65"/>
        <v>76.7</v>
      </c>
      <c r="G272" s="23">
        <f t="shared" ca="1" si="65"/>
        <v>76.7</v>
      </c>
      <c r="H272" s="23">
        <f t="shared" ca="1" si="65"/>
        <v>76.7</v>
      </c>
      <c r="I272" s="23">
        <f t="shared" ca="1" si="65"/>
        <v>76.7</v>
      </c>
      <c r="J272" s="23">
        <f t="shared" ca="1" si="66"/>
        <v>81.599999999999994</v>
      </c>
      <c r="K272" s="23">
        <f t="shared" ca="1" si="66"/>
        <v>81.599999999999994</v>
      </c>
      <c r="L272" s="23">
        <f t="shared" ca="1" si="66"/>
        <v>81.599999999999994</v>
      </c>
      <c r="M272" s="23">
        <f t="shared" ca="1" si="66"/>
        <v>81.599999999999994</v>
      </c>
      <c r="N272" s="23">
        <f t="shared" ca="1" si="66"/>
        <v>81.599999999999994</v>
      </c>
      <c r="P272" s="20" t="str">
        <f t="shared" ref="P272:P305" si="67">IF($B272&lt;&gt;"",IF(ISERROR(FIND(" (",$B272))=FALSE, IF(ISERROR(FIND("Skid", MID($B272,1,FIND(" (",$B272)-1)))=FALSE, MID($B272, FIND("(", $B272)+1, FIND(")", $B272)-(FIND("(", $B272)+1)), MID($B272,1,FIND(" (",$B272)-1)),""))</f>
        <v>Stuart</v>
      </c>
      <c r="Q272" s="20" t="s">
        <v>821</v>
      </c>
      <c r="R272" s="20" t="str">
        <f t="shared" ca="1" si="56"/>
        <v>STUA!$J$25:$T$25</v>
      </c>
      <c r="S272" s="20" t="str">
        <f t="shared" ca="1" si="57"/>
        <v>STUA!$U$25:$AQ$25</v>
      </c>
      <c r="T272" s="20" t="str">
        <f t="shared" ca="1" si="58"/>
        <v>STUA!$J$26:$T$26</v>
      </c>
      <c r="U272" s="20" t="str">
        <f t="shared" ca="1" si="59"/>
        <v>STUA!$U$26:$AQ$26</v>
      </c>
      <c r="Z272" t="s">
        <v>822</v>
      </c>
      <c r="AA272" t="s">
        <v>821</v>
      </c>
      <c r="AB272" t="str">
        <f t="shared" si="62"/>
        <v/>
      </c>
    </row>
    <row r="273" spans="2:28" x14ac:dyDescent="0.25">
      <c r="B273" s="35" t="s">
        <v>823</v>
      </c>
      <c r="C273" s="29" t="s">
        <v>16</v>
      </c>
      <c r="E273" s="23">
        <f t="shared" ref="E273:I289" ca="1" si="68">IF(AND($R273&lt;&gt;"", $T273&lt;&gt;"", $E$2&lt;&gt;"", $E$2&lt;&gt;"-"), IF(INDEX(INDIRECT($T273), MATCH(E$5, INDIRECT($R273), 0))&lt;&gt;"", IF(ISNUMBER(INDEX(INDIRECT($T273), MATCH(E$5, INDIRECT($R273), 0))), ROUND(INDEX(INDIRECT($T273), MATCH(E$5, INDIRECT($R273), 0)), 1), IF($E$2="Meets Security Standard", PROPER(INDEX(INDIRECT($T273), MATCH(E$5, INDIRECT($R273), 0))), INDEX(INDIRECT($T273), MATCH(E$5, INDIRECT($R273), 0)))), ""), "")</f>
        <v>50.4</v>
      </c>
      <c r="F273" s="23">
        <f t="shared" ca="1" si="68"/>
        <v>50.4</v>
      </c>
      <c r="G273" s="23">
        <f t="shared" ca="1" si="68"/>
        <v>50.4</v>
      </c>
      <c r="H273" s="23">
        <f t="shared" ca="1" si="68"/>
        <v>50.4</v>
      </c>
      <c r="I273" s="23">
        <f t="shared" ca="1" si="68"/>
        <v>50.4</v>
      </c>
      <c r="J273" s="23">
        <f t="shared" ref="J273:N289" ca="1" si="69">IF(AND($S273&lt;&gt;"", $U273&lt;&gt;"", $E$2&lt;&gt;"", $E$2&lt;&gt;"-"), IF(INDEX(INDIRECT($U273), MATCH(TEXT(J$5, "????"), INDIRECT($S273), 0))&lt;&gt;"", IF(INDEX(INDIRECT($U273), MATCH(TEXT(J$5, "????"), INDIRECT($S273), 0))&lt;&gt;"", IF(ISNUMBER(INDEX(INDIRECT($U273), MATCH(TEXT(J$5, "????"), INDIRECT($S273), 0))), ROUND(INDEX(INDIRECT($U273), MATCH(TEXT(J$5, "????"), INDIRECT($S273), 0)), 1), IF($E$2="Meets Security Standard", PROPER(INDEX(INDIRECT($U273), MATCH(TEXT(J$5, "????"), INDIRECT($S273), 0))), INDEX(INDIRECT($U273), MATCH(TEXT(J$5, "????"), INDIRECT($S273), 0)))), ""), ""), "")</f>
        <v>56.6</v>
      </c>
      <c r="K273" s="23">
        <f t="shared" ca="1" si="69"/>
        <v>56.6</v>
      </c>
      <c r="L273" s="23">
        <f t="shared" ca="1" si="69"/>
        <v>56.6</v>
      </c>
      <c r="M273" s="23">
        <f t="shared" ca="1" si="69"/>
        <v>56.6</v>
      </c>
      <c r="N273" s="23">
        <f t="shared" ca="1" si="69"/>
        <v>56.6</v>
      </c>
      <c r="P273" s="20" t="str">
        <f t="shared" si="67"/>
        <v>Tanby</v>
      </c>
      <c r="Q273" s="20" t="s">
        <v>824</v>
      </c>
      <c r="R273" s="20" t="str">
        <f t="shared" ca="1" si="56"/>
        <v>TANB!$J$25:$T$25</v>
      </c>
      <c r="S273" s="20" t="str">
        <f t="shared" ca="1" si="57"/>
        <v>TANB!$U$25:$AQ$25</v>
      </c>
      <c r="T273" s="20" t="str">
        <f t="shared" ca="1" si="58"/>
        <v>TANB!$J$26:$T$26</v>
      </c>
      <c r="U273" s="20" t="str">
        <f t="shared" ca="1" si="59"/>
        <v>TANB!$U$26:$AQ$26</v>
      </c>
      <c r="Z273" t="s">
        <v>825</v>
      </c>
      <c r="AA273" t="s">
        <v>824</v>
      </c>
      <c r="AB273" t="str">
        <f t="shared" si="62"/>
        <v/>
      </c>
    </row>
    <row r="274" spans="2:28" x14ac:dyDescent="0.25">
      <c r="B274" s="35" t="s">
        <v>826</v>
      </c>
      <c r="C274" s="29" t="s">
        <v>16</v>
      </c>
      <c r="E274" s="23">
        <f t="shared" ca="1" si="68"/>
        <v>2</v>
      </c>
      <c r="F274" s="23">
        <f t="shared" ca="1" si="68"/>
        <v>2</v>
      </c>
      <c r="G274" s="23">
        <f t="shared" ca="1" si="68"/>
        <v>2</v>
      </c>
      <c r="H274" s="23">
        <f t="shared" ca="1" si="68"/>
        <v>2</v>
      </c>
      <c r="I274" s="23">
        <f t="shared" ca="1" si="68"/>
        <v>2</v>
      </c>
      <c r="J274" s="23">
        <f t="shared" ca="1" si="69"/>
        <v>2</v>
      </c>
      <c r="K274" s="23">
        <f t="shared" ca="1" si="69"/>
        <v>2</v>
      </c>
      <c r="L274" s="23">
        <f t="shared" ca="1" si="69"/>
        <v>2</v>
      </c>
      <c r="M274" s="23">
        <f t="shared" ca="1" si="69"/>
        <v>2</v>
      </c>
      <c r="N274" s="23">
        <f t="shared" ca="1" si="69"/>
        <v>2</v>
      </c>
      <c r="P274" s="20" t="str">
        <f t="shared" si="67"/>
        <v>Tara</v>
      </c>
      <c r="Q274" s="20" t="s">
        <v>827</v>
      </c>
      <c r="R274" s="20" t="str">
        <f t="shared" ca="1" si="56"/>
        <v>TARA!$J$25:$T$25</v>
      </c>
      <c r="S274" s="20" t="str">
        <f t="shared" ca="1" si="57"/>
        <v>TARA!$U$25:$AQ$25</v>
      </c>
      <c r="T274" s="20" t="str">
        <f t="shared" ca="1" si="58"/>
        <v>TARA!$J$26:$T$26</v>
      </c>
      <c r="U274" s="20" t="str">
        <f t="shared" ca="1" si="59"/>
        <v>TARA!$U$26:$AQ$26</v>
      </c>
      <c r="Z274" t="s">
        <v>828</v>
      </c>
      <c r="AA274" t="s">
        <v>827</v>
      </c>
      <c r="AB274" t="str">
        <f t="shared" si="62"/>
        <v/>
      </c>
    </row>
    <row r="275" spans="2:28" x14ac:dyDescent="0.25">
      <c r="B275" s="35" t="s">
        <v>829</v>
      </c>
      <c r="C275" s="29" t="s">
        <v>16</v>
      </c>
      <c r="E275" s="23">
        <f t="shared" ca="1" si="68"/>
        <v>16.600000000000001</v>
      </c>
      <c r="F275" s="23">
        <f t="shared" ca="1" si="68"/>
        <v>16.600000000000001</v>
      </c>
      <c r="G275" s="23">
        <f t="shared" ca="1" si="68"/>
        <v>16.600000000000001</v>
      </c>
      <c r="H275" s="23">
        <f t="shared" ca="1" si="68"/>
        <v>16.600000000000001</v>
      </c>
      <c r="I275" s="23">
        <f t="shared" ca="1" si="68"/>
        <v>16.600000000000001</v>
      </c>
      <c r="J275" s="23">
        <f t="shared" ca="1" si="69"/>
        <v>18.2</v>
      </c>
      <c r="K275" s="23">
        <f t="shared" ca="1" si="69"/>
        <v>18.2</v>
      </c>
      <c r="L275" s="23">
        <f t="shared" ca="1" si="69"/>
        <v>18.2</v>
      </c>
      <c r="M275" s="23">
        <f t="shared" ca="1" si="69"/>
        <v>18.2</v>
      </c>
      <c r="N275" s="23">
        <f t="shared" ca="1" si="69"/>
        <v>18.2</v>
      </c>
      <c r="P275" s="20" t="str">
        <f t="shared" si="67"/>
        <v>Theodore</v>
      </c>
      <c r="Q275" s="20" t="s">
        <v>830</v>
      </c>
      <c r="R275" s="20" t="str">
        <f t="shared" ca="1" si="56"/>
        <v>THEO!$J$25:$T$25</v>
      </c>
      <c r="S275" s="20" t="str">
        <f t="shared" ca="1" si="57"/>
        <v>THEO!$U$25:$AQ$25</v>
      </c>
      <c r="T275" s="20" t="str">
        <f t="shared" ca="1" si="58"/>
        <v>THEO!$J$26:$T$26</v>
      </c>
      <c r="U275" s="20" t="str">
        <f t="shared" ca="1" si="59"/>
        <v>THEO!$U$26:$AQ$26</v>
      </c>
      <c r="Z275" t="s">
        <v>831</v>
      </c>
      <c r="AA275" t="s">
        <v>830</v>
      </c>
      <c r="AB275" t="str">
        <f t="shared" si="62"/>
        <v/>
      </c>
    </row>
    <row r="276" spans="2:28" x14ac:dyDescent="0.25">
      <c r="B276" s="35" t="s">
        <v>832</v>
      </c>
      <c r="C276" s="29" t="s">
        <v>16</v>
      </c>
      <c r="E276" s="23">
        <f t="shared" ca="1" si="68"/>
        <v>11</v>
      </c>
      <c r="F276" s="23">
        <f t="shared" ca="1" si="68"/>
        <v>11</v>
      </c>
      <c r="G276" s="23">
        <f t="shared" ca="1" si="68"/>
        <v>11</v>
      </c>
      <c r="H276" s="23">
        <f t="shared" ca="1" si="68"/>
        <v>11</v>
      </c>
      <c r="I276" s="23">
        <f t="shared" ca="1" si="68"/>
        <v>11</v>
      </c>
      <c r="J276" s="23">
        <f t="shared" ca="1" si="69"/>
        <v>11</v>
      </c>
      <c r="K276" s="23">
        <f t="shared" ca="1" si="69"/>
        <v>11</v>
      </c>
      <c r="L276" s="23">
        <f t="shared" ca="1" si="69"/>
        <v>11</v>
      </c>
      <c r="M276" s="23">
        <f t="shared" ca="1" si="69"/>
        <v>11</v>
      </c>
      <c r="N276" s="23">
        <f t="shared" ca="1" si="69"/>
        <v>11</v>
      </c>
      <c r="P276" s="20" t="str">
        <f t="shared" si="67"/>
        <v>Tieri</v>
      </c>
      <c r="Q276" s="20" t="s">
        <v>833</v>
      </c>
      <c r="R276" s="20" t="str">
        <f t="shared" ca="1" si="56"/>
        <v>TIER!$J$25:$T$25</v>
      </c>
      <c r="S276" s="20" t="str">
        <f t="shared" ca="1" si="57"/>
        <v>TIER!$U$25:$AQ$25</v>
      </c>
      <c r="T276" s="20" t="str">
        <f t="shared" ca="1" si="58"/>
        <v>TIER!$J$26:$T$26</v>
      </c>
      <c r="U276" s="20" t="str">
        <f t="shared" ca="1" si="59"/>
        <v>TIER!$U$26:$AQ$26</v>
      </c>
      <c r="Z276" t="s">
        <v>834</v>
      </c>
      <c r="AA276" t="s">
        <v>833</v>
      </c>
      <c r="AB276" t="str">
        <f t="shared" si="62"/>
        <v/>
      </c>
    </row>
    <row r="277" spans="2:28" x14ac:dyDescent="0.25">
      <c r="B277" s="35" t="s">
        <v>835</v>
      </c>
      <c r="C277" s="29" t="s">
        <v>16</v>
      </c>
      <c r="E277" s="23">
        <f t="shared" ca="1" si="68"/>
        <v>88</v>
      </c>
      <c r="F277" s="23">
        <f t="shared" ca="1" si="68"/>
        <v>88</v>
      </c>
      <c r="G277" s="23">
        <f t="shared" ca="1" si="68"/>
        <v>88</v>
      </c>
      <c r="H277" s="23">
        <f t="shared" ca="1" si="68"/>
        <v>88</v>
      </c>
      <c r="I277" s="23">
        <f t="shared" ca="1" si="68"/>
        <v>88</v>
      </c>
      <c r="J277" s="23">
        <f t="shared" ca="1" si="69"/>
        <v>88</v>
      </c>
      <c r="K277" s="23">
        <f t="shared" ca="1" si="69"/>
        <v>88</v>
      </c>
      <c r="L277" s="23">
        <f t="shared" ca="1" si="69"/>
        <v>88</v>
      </c>
      <c r="M277" s="23">
        <f t="shared" ca="1" si="69"/>
        <v>88</v>
      </c>
      <c r="N277" s="23">
        <f t="shared" ca="1" si="69"/>
        <v>88</v>
      </c>
      <c r="P277" s="20" t="str">
        <f t="shared" si="67"/>
        <v>Toowoomba Central</v>
      </c>
      <c r="Q277" s="20" t="s">
        <v>836</v>
      </c>
      <c r="R277" s="20" t="str">
        <f t="shared" ca="1" si="56"/>
        <v>TWCE!$J$25:$T$25</v>
      </c>
      <c r="S277" s="20" t="str">
        <f t="shared" ca="1" si="57"/>
        <v>TWCE!$U$25:$AQ$25</v>
      </c>
      <c r="T277" s="20" t="str">
        <f t="shared" ca="1" si="58"/>
        <v>TWCE!$J$26:$T$26</v>
      </c>
      <c r="U277" s="20" t="str">
        <f t="shared" ca="1" si="59"/>
        <v>TWCE!$U$26:$AQ$26</v>
      </c>
      <c r="Z277" t="s">
        <v>837</v>
      </c>
      <c r="AA277" t="s">
        <v>836</v>
      </c>
      <c r="AB277" t="str">
        <f t="shared" si="62"/>
        <v/>
      </c>
    </row>
    <row r="278" spans="2:28" x14ac:dyDescent="0.25">
      <c r="B278" s="35" t="s">
        <v>838</v>
      </c>
      <c r="C278" s="29" t="s">
        <v>16</v>
      </c>
      <c r="E278" s="23">
        <f t="shared" ca="1" si="68"/>
        <v>91.1</v>
      </c>
      <c r="F278" s="23">
        <f t="shared" ca="1" si="68"/>
        <v>91.1</v>
      </c>
      <c r="G278" s="23">
        <f t="shared" ca="1" si="68"/>
        <v>91.1</v>
      </c>
      <c r="H278" s="23">
        <f t="shared" ca="1" si="68"/>
        <v>91.1</v>
      </c>
      <c r="I278" s="23">
        <f t="shared" ca="1" si="68"/>
        <v>91.1</v>
      </c>
      <c r="J278" s="23">
        <f t="shared" ca="1" si="69"/>
        <v>99</v>
      </c>
      <c r="K278" s="23">
        <f t="shared" ca="1" si="69"/>
        <v>99</v>
      </c>
      <c r="L278" s="23">
        <f t="shared" ca="1" si="69"/>
        <v>99</v>
      </c>
      <c r="M278" s="23">
        <f t="shared" ca="1" si="69"/>
        <v>99</v>
      </c>
      <c r="N278" s="23">
        <f t="shared" ca="1" si="69"/>
        <v>99</v>
      </c>
      <c r="P278" s="20" t="str">
        <f t="shared" si="67"/>
        <v>Torquay</v>
      </c>
      <c r="Q278" s="20" t="s">
        <v>839</v>
      </c>
      <c r="R278" s="20" t="str">
        <f t="shared" ca="1" si="56"/>
        <v>TORQ!$J$25:$T$25</v>
      </c>
      <c r="S278" s="20" t="str">
        <f t="shared" ca="1" si="57"/>
        <v>TORQ!$U$25:$AQ$25</v>
      </c>
      <c r="T278" s="20" t="str">
        <f t="shared" ca="1" si="58"/>
        <v>TORQ!$J$26:$T$26</v>
      </c>
      <c r="U278" s="20" t="str">
        <f t="shared" ca="1" si="59"/>
        <v>TORQ!$U$26:$AQ$26</v>
      </c>
      <c r="Z278" t="s">
        <v>840</v>
      </c>
      <c r="AA278" t="s">
        <v>839</v>
      </c>
      <c r="AB278" t="str">
        <f t="shared" si="62"/>
        <v/>
      </c>
    </row>
    <row r="279" spans="2:28" x14ac:dyDescent="0.25">
      <c r="B279" s="35" t="s">
        <v>841</v>
      </c>
      <c r="C279" s="29" t="s">
        <v>16</v>
      </c>
      <c r="E279" s="23">
        <f t="shared" ca="1" si="68"/>
        <v>56.7</v>
      </c>
      <c r="F279" s="23">
        <f t="shared" ca="1" si="68"/>
        <v>56.7</v>
      </c>
      <c r="G279" s="23">
        <f t="shared" ca="1" si="68"/>
        <v>56.7</v>
      </c>
      <c r="H279" s="23">
        <f t="shared" ca="1" si="68"/>
        <v>56.7</v>
      </c>
      <c r="I279" s="23">
        <f t="shared" ca="1" si="68"/>
        <v>56.7</v>
      </c>
      <c r="J279" s="23">
        <f t="shared" ca="1" si="69"/>
        <v>67.5</v>
      </c>
      <c r="K279" s="23">
        <f t="shared" ca="1" si="69"/>
        <v>67.5</v>
      </c>
      <c r="L279" s="23">
        <f t="shared" ca="1" si="69"/>
        <v>67.5</v>
      </c>
      <c r="M279" s="23">
        <f t="shared" ca="1" si="69"/>
        <v>67.5</v>
      </c>
      <c r="N279" s="23">
        <f t="shared" ca="1" si="69"/>
        <v>67.5</v>
      </c>
      <c r="P279" s="20" t="str">
        <f t="shared" si="67"/>
        <v>Torrington</v>
      </c>
      <c r="Q279" s="20" t="s">
        <v>842</v>
      </c>
      <c r="R279" s="20" t="str">
        <f t="shared" ca="1" si="56"/>
        <v>TORR!$J$25:$T$25</v>
      </c>
      <c r="S279" s="20" t="str">
        <f t="shared" ca="1" si="57"/>
        <v>TORR!$U$25:$AQ$25</v>
      </c>
      <c r="T279" s="20" t="str">
        <f t="shared" ca="1" si="58"/>
        <v>TORR!$J$26:$T$26</v>
      </c>
      <c r="U279" s="20" t="str">
        <f t="shared" ca="1" si="59"/>
        <v>TORR!$U$26:$AQ$26</v>
      </c>
      <c r="Z279" t="s">
        <v>843</v>
      </c>
      <c r="AA279" t="s">
        <v>842</v>
      </c>
      <c r="AB279" t="str">
        <f t="shared" si="62"/>
        <v/>
      </c>
    </row>
    <row r="280" spans="2:28" x14ac:dyDescent="0.25">
      <c r="B280" s="35" t="s">
        <v>844</v>
      </c>
      <c r="C280" s="29" t="s">
        <v>32</v>
      </c>
      <c r="E280" s="23">
        <f t="shared" ca="1" si="68"/>
        <v>239</v>
      </c>
      <c r="F280" s="23">
        <f t="shared" ca="1" si="68"/>
        <v>239</v>
      </c>
      <c r="G280" s="23">
        <f t="shared" ca="1" si="68"/>
        <v>239</v>
      </c>
      <c r="H280" s="23">
        <f t="shared" ca="1" si="68"/>
        <v>239</v>
      </c>
      <c r="I280" s="23">
        <f t="shared" ca="1" si="68"/>
        <v>239</v>
      </c>
      <c r="J280" s="23">
        <f t="shared" ca="1" si="69"/>
        <v>286.2</v>
      </c>
      <c r="K280" s="23">
        <f t="shared" ca="1" si="69"/>
        <v>286.2</v>
      </c>
      <c r="L280" s="23">
        <f t="shared" ca="1" si="69"/>
        <v>286.2</v>
      </c>
      <c r="M280" s="23">
        <f t="shared" ca="1" si="69"/>
        <v>286.2</v>
      </c>
      <c r="N280" s="23">
        <f t="shared" ca="1" si="69"/>
        <v>286.2</v>
      </c>
      <c r="P280" s="20" t="str">
        <f t="shared" si="67"/>
        <v>Torrington BSP</v>
      </c>
      <c r="Q280" s="20" t="s">
        <v>845</v>
      </c>
      <c r="R280" s="20" t="str">
        <f t="shared" ca="1" si="56"/>
        <v>'T116'!$I$23:$S$23</v>
      </c>
      <c r="S280" s="20" t="str">
        <f t="shared" ca="1" si="57"/>
        <v>'T116'!$T$23:$AQ$23</v>
      </c>
      <c r="T280" s="20" t="str">
        <f t="shared" ca="1" si="58"/>
        <v>'T116'!$I$24:$S$24</v>
      </c>
      <c r="U280" s="20" t="str">
        <f t="shared" ca="1" si="59"/>
        <v>'T116'!$T$24:$AQ$24</v>
      </c>
      <c r="Z280" t="s">
        <v>846</v>
      </c>
      <c r="AA280" t="s">
        <v>845</v>
      </c>
      <c r="AB280" t="str">
        <f t="shared" si="62"/>
        <v/>
      </c>
    </row>
    <row r="281" spans="2:28" x14ac:dyDescent="0.25">
      <c r="B281" s="35" t="s">
        <v>847</v>
      </c>
      <c r="C281" s="29" t="s">
        <v>16</v>
      </c>
      <c r="E281" s="23">
        <f t="shared" ca="1" si="68"/>
        <v>83.2</v>
      </c>
      <c r="F281" s="23">
        <f t="shared" ca="1" si="68"/>
        <v>83.2</v>
      </c>
      <c r="G281" s="23">
        <f t="shared" ca="1" si="68"/>
        <v>83.2</v>
      </c>
      <c r="H281" s="23">
        <f t="shared" ca="1" si="68"/>
        <v>83.2</v>
      </c>
      <c r="I281" s="23">
        <f t="shared" ca="1" si="68"/>
        <v>83.2</v>
      </c>
      <c r="J281" s="23">
        <f t="shared" ca="1" si="69"/>
        <v>83.2</v>
      </c>
      <c r="K281" s="23">
        <f t="shared" ca="1" si="69"/>
        <v>83.2</v>
      </c>
      <c r="L281" s="23">
        <f t="shared" ca="1" si="69"/>
        <v>83.2</v>
      </c>
      <c r="M281" s="23">
        <f t="shared" ca="1" si="69"/>
        <v>83.2</v>
      </c>
      <c r="N281" s="23">
        <f t="shared" ca="1" si="69"/>
        <v>83.2</v>
      </c>
      <c r="P281" s="20" t="str">
        <f t="shared" si="67"/>
        <v>Townsville Port</v>
      </c>
      <c r="Q281" s="20" t="s">
        <v>848</v>
      </c>
      <c r="R281" s="20" t="str">
        <f t="shared" ca="1" si="56"/>
        <v>TOPO!$J$25:$T$25</v>
      </c>
      <c r="S281" s="20" t="str">
        <f t="shared" ca="1" si="57"/>
        <v>TOPO!$U$25:$AQ$25</v>
      </c>
      <c r="T281" s="20" t="str">
        <f t="shared" ca="1" si="58"/>
        <v>TOPO!$J$26:$T$26</v>
      </c>
      <c r="U281" s="20" t="str">
        <f t="shared" ca="1" si="59"/>
        <v>TOPO!$U$26:$AQ$26</v>
      </c>
      <c r="Z281" t="s">
        <v>849</v>
      </c>
      <c r="AA281" t="s">
        <v>848</v>
      </c>
      <c r="AB281" t="str">
        <f t="shared" si="62"/>
        <v/>
      </c>
    </row>
    <row r="282" spans="2:28" x14ac:dyDescent="0.25">
      <c r="B282" s="35" t="s">
        <v>850</v>
      </c>
      <c r="C282" s="29" t="s">
        <v>16</v>
      </c>
      <c r="E282" s="23">
        <f t="shared" ca="1" si="68"/>
        <v>10.8</v>
      </c>
      <c r="F282" s="23">
        <f t="shared" ca="1" si="68"/>
        <v>10.8</v>
      </c>
      <c r="G282" s="23">
        <f t="shared" ca="1" si="68"/>
        <v>10.8</v>
      </c>
      <c r="H282" s="23">
        <f t="shared" ca="1" si="68"/>
        <v>10.8</v>
      </c>
      <c r="I282" s="23">
        <f t="shared" ca="1" si="68"/>
        <v>10.8</v>
      </c>
      <c r="J282" s="23">
        <f t="shared" ca="1" si="69"/>
        <v>11.4</v>
      </c>
      <c r="K282" s="23">
        <f t="shared" ca="1" si="69"/>
        <v>11.4</v>
      </c>
      <c r="L282" s="23">
        <f t="shared" ca="1" si="69"/>
        <v>11.4</v>
      </c>
      <c r="M282" s="23">
        <f t="shared" ca="1" si="69"/>
        <v>11.4</v>
      </c>
      <c r="N282" s="23">
        <f t="shared" ca="1" si="69"/>
        <v>11.4</v>
      </c>
      <c r="P282" s="20" t="str">
        <f t="shared" si="67"/>
        <v>Tuan</v>
      </c>
      <c r="Q282" s="20" t="s">
        <v>851</v>
      </c>
      <c r="R282" s="20" t="str">
        <f t="shared" ca="1" si="56"/>
        <v>TUAN!$J$25:$T$25</v>
      </c>
      <c r="S282" s="20" t="str">
        <f t="shared" ca="1" si="57"/>
        <v>TUAN!$U$25:$AQ$25</v>
      </c>
      <c r="T282" s="20" t="str">
        <f t="shared" ca="1" si="58"/>
        <v>TUAN!$J$26:$T$26</v>
      </c>
      <c r="U282" s="20" t="str">
        <f t="shared" ca="1" si="59"/>
        <v>TUAN!$U$26:$AQ$26</v>
      </c>
      <c r="Z282" t="s">
        <v>852</v>
      </c>
      <c r="AA282" t="s">
        <v>851</v>
      </c>
      <c r="AB282" t="str">
        <f t="shared" si="62"/>
        <v/>
      </c>
    </row>
    <row r="283" spans="2:28" x14ac:dyDescent="0.25">
      <c r="B283" s="35" t="s">
        <v>853</v>
      </c>
      <c r="C283" s="29" t="s">
        <v>16</v>
      </c>
      <c r="E283" s="23">
        <f t="shared" ca="1" si="68"/>
        <v>40</v>
      </c>
      <c r="F283" s="23">
        <f t="shared" ca="1" si="68"/>
        <v>40</v>
      </c>
      <c r="G283" s="23">
        <f t="shared" ca="1" si="68"/>
        <v>40</v>
      </c>
      <c r="H283" s="23">
        <f t="shared" ca="1" si="68"/>
        <v>40</v>
      </c>
      <c r="I283" s="23">
        <f t="shared" ca="1" si="68"/>
        <v>40</v>
      </c>
      <c r="J283" s="23">
        <f t="shared" ca="1" si="69"/>
        <v>40</v>
      </c>
      <c r="K283" s="23">
        <f t="shared" ca="1" si="69"/>
        <v>40</v>
      </c>
      <c r="L283" s="23">
        <f t="shared" ca="1" si="69"/>
        <v>40</v>
      </c>
      <c r="M283" s="23">
        <f t="shared" ca="1" si="69"/>
        <v>40</v>
      </c>
      <c r="N283" s="23">
        <f t="shared" ca="1" si="69"/>
        <v>40</v>
      </c>
      <c r="P283" s="20" t="str">
        <f t="shared" si="67"/>
        <v>Tully</v>
      </c>
      <c r="Q283" s="20" t="s">
        <v>854</v>
      </c>
      <c r="R283" s="20" t="str">
        <f t="shared" ca="1" si="56"/>
        <v>TULL!$J$25:$T$25</v>
      </c>
      <c r="S283" s="20" t="str">
        <f t="shared" ca="1" si="57"/>
        <v>TULL!$U$25:$AQ$25</v>
      </c>
      <c r="T283" s="20" t="str">
        <f t="shared" ca="1" si="58"/>
        <v>TULL!$J$26:$T$26</v>
      </c>
      <c r="U283" s="20" t="str">
        <f t="shared" ca="1" si="59"/>
        <v>TULL!$U$26:$AQ$26</v>
      </c>
      <c r="Z283" s="27"/>
      <c r="AA283" s="27"/>
      <c r="AB283" t="str">
        <f t="shared" si="62"/>
        <v>MISMATCH</v>
      </c>
    </row>
    <row r="284" spans="2:28" x14ac:dyDescent="0.25">
      <c r="B284" s="35" t="s">
        <v>855</v>
      </c>
      <c r="C284" s="29" t="s">
        <v>16</v>
      </c>
      <c r="E284" s="23">
        <f t="shared" ca="1" si="68"/>
        <v>22.1</v>
      </c>
      <c r="F284" s="23">
        <f t="shared" ca="1" si="68"/>
        <v>22.1</v>
      </c>
      <c r="G284" s="23">
        <f t="shared" ca="1" si="68"/>
        <v>22.1</v>
      </c>
      <c r="H284" s="23">
        <f t="shared" ca="1" si="68"/>
        <v>22.1</v>
      </c>
      <c r="I284" s="23">
        <f t="shared" ca="1" si="68"/>
        <v>22.1</v>
      </c>
      <c r="J284" s="23">
        <f t="shared" ca="1" si="69"/>
        <v>24.3</v>
      </c>
      <c r="K284" s="23">
        <f t="shared" ca="1" si="69"/>
        <v>24.3</v>
      </c>
      <c r="L284" s="23">
        <f t="shared" ca="1" si="69"/>
        <v>24.3</v>
      </c>
      <c r="M284" s="23">
        <f t="shared" ca="1" si="69"/>
        <v>24.3</v>
      </c>
      <c r="N284" s="23">
        <f t="shared" ca="1" si="69"/>
        <v>24.3</v>
      </c>
      <c r="P284" s="20" t="str">
        <f t="shared" si="67"/>
        <v>Vermont</v>
      </c>
      <c r="Q284" s="20" t="s">
        <v>856</v>
      </c>
      <c r="R284" s="20" t="str">
        <f t="shared" ca="1" si="56"/>
        <v>VERM!$J$25:$T$25</v>
      </c>
      <c r="S284" s="20" t="str">
        <f t="shared" ca="1" si="57"/>
        <v>VERM!$U$25:$AQ$25</v>
      </c>
      <c r="T284" s="20" t="str">
        <f t="shared" ca="1" si="58"/>
        <v>VERM!$J$26:$T$26</v>
      </c>
      <c r="U284" s="20" t="str">
        <f t="shared" ca="1" si="59"/>
        <v>VERM!$U$26:$AQ$26</v>
      </c>
      <c r="Z284" t="s">
        <v>857</v>
      </c>
      <c r="AA284" t="s">
        <v>856</v>
      </c>
      <c r="AB284" t="str">
        <f t="shared" si="62"/>
        <v/>
      </c>
    </row>
    <row r="285" spans="2:28" x14ac:dyDescent="0.25">
      <c r="B285" s="35" t="s">
        <v>858</v>
      </c>
      <c r="C285" s="29" t="s">
        <v>32</v>
      </c>
      <c r="E285" s="23">
        <f t="shared" ca="1" si="68"/>
        <v>71.3</v>
      </c>
      <c r="F285" s="23">
        <f t="shared" ca="1" si="68"/>
        <v>71.3</v>
      </c>
      <c r="G285" s="23">
        <f t="shared" ca="1" si="68"/>
        <v>71.3</v>
      </c>
      <c r="H285" s="23">
        <f t="shared" ca="1" si="68"/>
        <v>71.3</v>
      </c>
      <c r="I285" s="23">
        <f t="shared" ca="1" si="68"/>
        <v>71.3</v>
      </c>
      <c r="J285" s="23">
        <f t="shared" ca="1" si="69"/>
        <v>80.099999999999994</v>
      </c>
      <c r="K285" s="23">
        <f t="shared" ca="1" si="69"/>
        <v>80.099999999999994</v>
      </c>
      <c r="L285" s="23">
        <f t="shared" ca="1" si="69"/>
        <v>80.099999999999994</v>
      </c>
      <c r="M285" s="23">
        <f t="shared" ca="1" si="69"/>
        <v>80.099999999999994</v>
      </c>
      <c r="N285" s="23">
        <f t="shared" ca="1" si="69"/>
        <v>80.099999999999994</v>
      </c>
      <c r="P285" s="20" t="str">
        <f t="shared" si="67"/>
        <v>Waggamba BSP</v>
      </c>
      <c r="Q285" s="20" t="s">
        <v>859</v>
      </c>
      <c r="R285" s="20" t="str">
        <f t="shared" ref="R285:R305" ca="1" si="70">IF(ISERROR(MATCH("PEAK LOAD FORECAST AND CAPACITY", INDIRECT($Q285&amp;"!$e$1:$e$55"), 0))=FALSE, ADDRESS(MATCH("PEAK LOAD FORECAST AND CAPACITY", INDIRECT($Q285&amp;"!$e$1:$e$55"), 0)+1, MATCH("SUMMER", INDIRECT(ADDRESS(MATCH("PEAK LOAD FORECAST AND CAPACITY", INDIRECT($Q285&amp;"!$e$1:$e$55"), 0), 1, 1, TRUE, $Q285)&amp;":$AQ"&amp;MATCH("PEAK LOAD FORECAST AND CAPACITY", INDIRECT($Q285&amp;"!$e$1:$e$55"), 0)), 0), 1, TRUE, $Q285)&amp;":"&amp;ADDRESS(MATCH("PEAK LOAD FORECAST AND CAPACITY", INDIRECT($Q285&amp;"!$e$1:$e$55"), 0)+1, MATCH("WINTER", INDIRECT(ADDRESS(MATCH("PEAK LOAD FORECAST AND CAPACITY", INDIRECT($Q285&amp;"!$e$1:$e$55"), 0), 1, 1, TRUE, $Q285)&amp;":$AQ"&amp;MATCH("PEAK LOAD FORECAST AND CAPACITY", INDIRECT($Q285&amp;"!$e$1:$e$55"), 0)), 0)-1, 1, TRUE),
IF(ISERROR(MATCH("PEAK LOAD FORECAST AND CAPACITY", INDIRECT($Q285&amp;"!$D$1:$D$55"), 0))=FALSE, ADDRESS(MATCH("PEAK LOAD FORECAST AND CAPACITY", INDIRECT($Q285&amp;"!$D$1:$D$55"), 0)+1, MATCH("SUMMER", INDIRECT(ADDRESS(MATCH("PEAK LOAD FORECAST AND CAPACITY", INDIRECT($Q285&amp;"!$D$1:$D$55"), 0), 1, 1, TRUE, $Q285)&amp;":$AQ"&amp;MATCH("PEAK LOAD FORECAST AND CAPACITY", INDIRECT($Q285&amp;"!$D$1:$D$55"), 0)), 0), 1, TRUE, $Q285)&amp;":"&amp;ADDRESS(MATCH("PEAK LOAD FORECAST AND CAPACITY", INDIRECT($Q285&amp;"!$D$1:$D$55"), 0)+1, MATCH("WINTER", INDIRECT(ADDRESS(MATCH("PEAK LOAD FORECAST AND CAPACITY", INDIRECT($Q285&amp;"!$D$1:$D$55"), 0), 1, 1, TRUE, $Q285)&amp;":$AQ"&amp;MATCH("PEAK LOAD FORECAST AND CAPACITY", INDIRECT($Q285&amp;"!$D$1:$D$55"), 0)), 0)-1, 1, TRUE), ""))</f>
        <v>'T156'!$I$23:$S$23</v>
      </c>
      <c r="S285" s="20" t="str">
        <f t="shared" ref="S285:S305" ca="1" si="71">IF(ISERROR(MATCH("PEAK LOAD FORECAST AND CAPACITY", INDIRECT($Q285&amp;"!$e$1:$e$55"), 0))=FALSE, ADDRESS(MATCH("PEAK LOAD FORECAST AND CAPACITY", INDIRECT($Q285&amp;"!$e$1:$e$55"), 0)+1, MATCH("WINTER", INDIRECT(ADDRESS(MATCH("PEAK LOAD FORECAST AND CAPACITY", INDIRECT($Q285&amp;"!$e$1:$e$55"), 0), 1, 1, TRUE, $Q285)&amp;":$AQ"&amp;MATCH("PEAK LOAD FORECAST AND CAPACITY", INDIRECT($Q285&amp;"!$e$1:$e$55"), 0)), 0), 1, TRUE, $Q285)&amp;":"&amp;ADDRESS(MATCH("PEAK LOAD FORECAST AND CAPACITY", INDIRECT($Q285&amp;"!$e$1:$e$55"), 0)+1, 43, 1, TRUE),
IF(ISERROR(MATCH("PEAK LOAD FORECAST AND CAPACITY", INDIRECT($Q285&amp;"!$D$1:$D$55"), 0))=FALSE, ADDRESS(MATCH("PEAK LOAD FORECAST AND CAPACITY", INDIRECT($Q285&amp;"!$D$1:$D$55"), 0)+1, MATCH("WINTER", INDIRECT(ADDRESS(MATCH("PEAK LOAD FORECAST AND CAPACITY", INDIRECT($Q285&amp;"!$D$1:$D$55"), 0), 1, 1, TRUE, $Q285)&amp;":$AQ"&amp;MATCH("PEAK LOAD FORECAST AND CAPACITY", INDIRECT($Q285&amp;"!$D$1:$D$55"), 0)), 0), 1, TRUE, $Q285)&amp;":"&amp;ADDRESS(MATCH("PEAK LOAD FORECAST AND CAPACITY", INDIRECT($Q285&amp;"!$D$1:$D$55"), 0)+1, 43, 1, TRUE), ""))</f>
        <v>'T156'!$T$23:$AQ$23</v>
      </c>
      <c r="T285" s="20" t="str">
        <f t="shared" ref="T285:T305" ca="1" si="72">IF(ISERROR(MATCH($E$2, INDIRECT($Q285&amp;"!$E$1:$E$55"), 0))=FALSE, ADDRESS(MATCH($E$2, INDIRECT($Q285&amp;"!$E$1:$E$55"), 0), MATCH("SUMMER", INDIRECT(ADDRESS(MATCH("PEAK LOAD FORECAST AND CAPACITY", INDIRECT($Q285&amp;"!$E$1:$E$55"), 0), 1, 1, TRUE, $Q285)&amp;":$AQ"&amp;MATCH("PEAK LOAD FORECAST AND CAPACITY", INDIRECT($Q285&amp;"!$E$1:$E$55"), 0)), 0), 1, TRUE, $Q285)&amp;":"&amp;
ADDRESS(MATCH($E$2, INDIRECT($Q285&amp;"!$E$1:$E$55"), 0), MATCH("WINTER", INDIRECT(ADDRESS(MATCH("PEAK LOAD FORECAST AND CAPACITY", INDIRECT($Q285&amp;"!$E$1:$E$55"), 0), 1, 1, TRUE, $Q285)&amp;":$AQ"&amp;MATCH("PEAK LOAD FORECAST AND CAPACITY", INDIRECT($Q285&amp;"!$E$1:$E$55"), 0)), 0)-1, 1, TRUE),
IF(ISERROR(MATCH($E$2, INDIRECT($Q285&amp;"!$d$1:$d$55"), 0))=FALSE, ADDRESS(MATCH($E$2, INDIRECT($Q285&amp;"!$d$1:$d$55"), 0), MATCH("SUMMER", INDIRECT(ADDRESS(MATCH("PEAK LOAD FORECAST AND CAPACITY", INDIRECT($Q285&amp;"!$d$1:$d$55"), 0), 1, 1, TRUE, $Q285)&amp;":$AQ"&amp;MATCH("PEAK LOAD FORECAST AND CAPACITY", INDIRECT($Q285&amp;"!$d$1:$d$55"), 0)), 0), 1, TRUE, $Q285)&amp;":"&amp;
ADDRESS(MATCH($E$2, INDIRECT($Q285&amp;"!$d$1:$d$55"), 0), MATCH("WINTER", INDIRECT(ADDRESS(MATCH("PEAK LOAD FORECAST AND CAPACITY", INDIRECT($Q285&amp;"!$d$1:$d$55"), 0), 1, 1, TRUE, $Q285)&amp;":$AQ"&amp;MATCH("PEAK LOAD FORECAST AND CAPACITY", INDIRECT($Q285&amp;"!$d$1:$d$55"), 0)), 0)-1, 1, TRUE), ""))</f>
        <v>'T156'!$I$24:$S$24</v>
      </c>
      <c r="U285" s="20" t="str">
        <f t="shared" ref="U285:U305" ca="1" si="73">IF(ISERROR(MATCH($E$2, INDIRECT($Q285&amp;"!$E$1:$E$55"), 0))=FALSE, ADDRESS(MATCH($E$2, INDIRECT($Q285&amp;"!$E$1:$E$55"), 0), MATCH("WINTER", INDIRECT(ADDRESS(MATCH("PEAK LOAD FORECAST AND CAPACITY", INDIRECT($Q285&amp;"!$E$1:$E$55"), 0), 1, 1, TRUE, $Q285)&amp;":$AQ"&amp;MATCH("PEAK LOAD FORECAST AND CAPACITY", INDIRECT($Q285&amp;"!$E$1:$E$55"), 0)), 0), 1, TRUE, $Q285)&amp;":"&amp;
ADDRESS(MATCH($E$2, INDIRECT($Q285&amp;"!$E$1:$E$55"), 0), 43, 1, TRUE),
IF(ISERROR(MATCH($E$2, INDIRECT($Q285&amp;"!$d$1:$d$55"), 0))=FALSE, ADDRESS(MATCH($E$2, INDIRECT($Q285&amp;"!$d$1:$d$55"), 0), MATCH("WINTER", INDIRECT(ADDRESS(MATCH("PEAK LOAD FORECAST AND CAPACITY", INDIRECT($Q285&amp;"!$d$1:$d$55"), 0), 1, 1, TRUE, $Q285)&amp;":$AQ"&amp;MATCH("PEAK LOAD FORECAST AND CAPACITY", INDIRECT($Q285&amp;"!$d$1:$d$55"), 0)), 0), 1, TRUE, $Q285)&amp;":"&amp;
ADDRESS(MATCH($E$2, INDIRECT($Q285&amp;"!$d$1:$d$55"), 0), 43, 1, TRUE), ""))</f>
        <v>'T156'!$T$24:$AQ$24</v>
      </c>
      <c r="Z285" s="27"/>
      <c r="AA285" s="27"/>
      <c r="AB285" t="str">
        <f t="shared" si="62"/>
        <v>MISMATCH</v>
      </c>
    </row>
    <row r="286" spans="2:28" x14ac:dyDescent="0.25">
      <c r="B286" s="35" t="s">
        <v>860</v>
      </c>
      <c r="C286" s="29" t="s">
        <v>16</v>
      </c>
      <c r="E286" s="23">
        <f t="shared" ca="1" si="68"/>
        <v>25.6</v>
      </c>
      <c r="F286" s="23">
        <f t="shared" ca="1" si="68"/>
        <v>25.6</v>
      </c>
      <c r="G286" s="23">
        <f t="shared" ca="1" si="68"/>
        <v>25.6</v>
      </c>
      <c r="H286" s="23">
        <f t="shared" ca="1" si="68"/>
        <v>25.6</v>
      </c>
      <c r="I286" s="23">
        <f t="shared" ca="1" si="68"/>
        <v>25.6</v>
      </c>
      <c r="J286" s="23">
        <f t="shared" ca="1" si="69"/>
        <v>27</v>
      </c>
      <c r="K286" s="23">
        <f t="shared" ca="1" si="69"/>
        <v>27</v>
      </c>
      <c r="L286" s="23">
        <f t="shared" ca="1" si="69"/>
        <v>27</v>
      </c>
      <c r="M286" s="23">
        <f t="shared" ca="1" si="69"/>
        <v>27</v>
      </c>
      <c r="N286" s="23">
        <f t="shared" ca="1" si="69"/>
        <v>27</v>
      </c>
      <c r="P286" s="20" t="str">
        <f t="shared" si="67"/>
        <v>Wallaville</v>
      </c>
      <c r="Q286" s="20" t="s">
        <v>861</v>
      </c>
      <c r="R286" s="20" t="str">
        <f t="shared" ca="1" si="70"/>
        <v>WALL!$J$25:$T$25</v>
      </c>
      <c r="S286" s="20" t="str">
        <f t="shared" ca="1" si="71"/>
        <v>WALL!$U$25:$AQ$25</v>
      </c>
      <c r="T286" s="20" t="str">
        <f t="shared" ca="1" si="72"/>
        <v>WALL!$J$26:$T$26</v>
      </c>
      <c r="U286" s="20" t="str">
        <f t="shared" ca="1" si="73"/>
        <v>WALL!$U$26:$AQ$26</v>
      </c>
      <c r="Z286" t="s">
        <v>862</v>
      </c>
      <c r="AA286" t="s">
        <v>861</v>
      </c>
      <c r="AB286" t="str">
        <f t="shared" si="62"/>
        <v/>
      </c>
    </row>
    <row r="287" spans="2:28" x14ac:dyDescent="0.25">
      <c r="B287" s="35" t="s">
        <v>863</v>
      </c>
      <c r="C287" s="29" t="s">
        <v>16</v>
      </c>
      <c r="E287" s="23">
        <f t="shared" ca="1" si="68"/>
        <v>12.2</v>
      </c>
      <c r="F287" s="23">
        <f t="shared" ca="1" si="68"/>
        <v>12.2</v>
      </c>
      <c r="G287" s="23">
        <f t="shared" ca="1" si="68"/>
        <v>12.2</v>
      </c>
      <c r="H287" s="23">
        <f t="shared" ca="1" si="68"/>
        <v>12.2</v>
      </c>
      <c r="I287" s="23">
        <f t="shared" ca="1" si="68"/>
        <v>12.2</v>
      </c>
      <c r="J287" s="23">
        <f t="shared" ca="1" si="69"/>
        <v>14.5</v>
      </c>
      <c r="K287" s="23">
        <f t="shared" ca="1" si="69"/>
        <v>14.5</v>
      </c>
      <c r="L287" s="23">
        <f t="shared" ca="1" si="69"/>
        <v>14.5</v>
      </c>
      <c r="M287" s="23">
        <f t="shared" ca="1" si="69"/>
        <v>14.5</v>
      </c>
      <c r="N287" s="23">
        <f t="shared" ca="1" si="69"/>
        <v>14.5</v>
      </c>
      <c r="P287" s="20" t="str">
        <f t="shared" si="67"/>
        <v>Wandoan</v>
      </c>
      <c r="Q287" s="20" t="s">
        <v>864</v>
      </c>
      <c r="R287" s="20" t="str">
        <f t="shared" ca="1" si="70"/>
        <v>WAND!$J$25:$T$25</v>
      </c>
      <c r="S287" s="20" t="str">
        <f t="shared" ca="1" si="71"/>
        <v>WAND!$U$25:$AQ$25</v>
      </c>
      <c r="T287" s="20" t="str">
        <f t="shared" ca="1" si="72"/>
        <v>WAND!$J$26:$T$26</v>
      </c>
      <c r="U287" s="20" t="str">
        <f t="shared" ca="1" si="73"/>
        <v>WAND!$U$26:$AQ$26</v>
      </c>
      <c r="Z287" t="s">
        <v>865</v>
      </c>
      <c r="AA287" t="s">
        <v>864</v>
      </c>
      <c r="AB287" t="str">
        <f t="shared" si="62"/>
        <v/>
      </c>
    </row>
    <row r="288" spans="2:28" x14ac:dyDescent="0.25">
      <c r="B288" s="35" t="s">
        <v>866</v>
      </c>
      <c r="C288" s="29" t="s">
        <v>32</v>
      </c>
      <c r="E288" s="23">
        <f t="shared" ca="1" si="68"/>
        <v>118.5</v>
      </c>
      <c r="F288" s="23">
        <f t="shared" ca="1" si="68"/>
        <v>118.5</v>
      </c>
      <c r="G288" s="23">
        <f t="shared" ca="1" si="68"/>
        <v>118.5</v>
      </c>
      <c r="H288" s="23">
        <f t="shared" ca="1" si="68"/>
        <v>118.5</v>
      </c>
      <c r="I288" s="23">
        <f t="shared" ca="1" si="68"/>
        <v>118.5</v>
      </c>
      <c r="J288" s="23">
        <f t="shared" ca="1" si="69"/>
        <v>135.6</v>
      </c>
      <c r="K288" s="23">
        <f t="shared" ca="1" si="69"/>
        <v>135.6</v>
      </c>
      <c r="L288" s="23">
        <f t="shared" ca="1" si="69"/>
        <v>135.6</v>
      </c>
      <c r="M288" s="23">
        <f t="shared" ca="1" si="69"/>
        <v>135.6</v>
      </c>
      <c r="N288" s="23">
        <f t="shared" ca="1" si="69"/>
        <v>135.6</v>
      </c>
      <c r="P288" s="20" t="str">
        <f t="shared" si="67"/>
        <v>Warwick BSP</v>
      </c>
      <c r="Q288" s="20" t="s">
        <v>867</v>
      </c>
      <c r="R288" s="20" t="str">
        <f t="shared" ca="1" si="70"/>
        <v>'T058'!$I$23:$S$23</v>
      </c>
      <c r="S288" s="20" t="str">
        <f t="shared" ca="1" si="71"/>
        <v>'T058'!$T$23:$AQ$23</v>
      </c>
      <c r="T288" s="20" t="str">
        <f t="shared" ca="1" si="72"/>
        <v>'T058'!$I$24:$S$24</v>
      </c>
      <c r="U288" s="20" t="str">
        <f t="shared" ca="1" si="73"/>
        <v>'T058'!$T$24:$AQ$24</v>
      </c>
      <c r="Z288" t="s">
        <v>868</v>
      </c>
      <c r="AA288" t="s">
        <v>867</v>
      </c>
      <c r="AB288" t="str">
        <f t="shared" si="62"/>
        <v/>
      </c>
    </row>
    <row r="289" spans="2:28" x14ac:dyDescent="0.25">
      <c r="B289" s="35" t="s">
        <v>869</v>
      </c>
      <c r="C289" s="29" t="s">
        <v>16</v>
      </c>
      <c r="E289" s="23">
        <f ca="1">IF(AND($R289&lt;&gt;"", $T289&lt;&gt;"", $E$2&lt;&gt;"", $E$2&lt;&gt;"-"), IF(INDEX(INDIRECT($T289), MATCH(E$5, INDIRECT($R289), 0))&lt;&gt;"", IF(ISNUMBER(INDEX(INDIRECT($T289), MATCH(E$5, INDIRECT($R289), 0))), ROUND(INDEX(INDIRECT($T289), MATCH(E$5, INDIRECT($R289), 0)), 1), IF($E$2="Meets Security Standard", PROPER(INDEX(INDIRECT($T289), MATCH(E$5, INDIRECT($R289), 0))), INDEX(INDIRECT($T289), MATCH(E$5, INDIRECT($R289), 0)))), ""), "")</f>
        <v>69.599999999999994</v>
      </c>
      <c r="F289" s="23">
        <f t="shared" ca="1" si="68"/>
        <v>69.599999999999994</v>
      </c>
      <c r="G289" s="23">
        <f t="shared" ca="1" si="68"/>
        <v>69.599999999999994</v>
      </c>
      <c r="H289" s="23">
        <f t="shared" ca="1" si="68"/>
        <v>69.599999999999994</v>
      </c>
      <c r="I289" s="23">
        <f t="shared" ca="1" si="68"/>
        <v>69.599999999999994</v>
      </c>
      <c r="J289" s="23">
        <f t="shared" ca="1" si="69"/>
        <v>79.2</v>
      </c>
      <c r="K289" s="23">
        <f t="shared" ca="1" si="69"/>
        <v>79.2</v>
      </c>
      <c r="L289" s="23">
        <f t="shared" ca="1" si="69"/>
        <v>79.2</v>
      </c>
      <c r="M289" s="23">
        <f t="shared" ca="1" si="69"/>
        <v>79.2</v>
      </c>
      <c r="N289" s="23">
        <f t="shared" ca="1" si="69"/>
        <v>79.2</v>
      </c>
      <c r="P289" s="20" t="str">
        <f t="shared" si="67"/>
        <v>Warwick East</v>
      </c>
      <c r="Q289" s="20" t="s">
        <v>870</v>
      </c>
      <c r="R289" s="20" t="str">
        <f t="shared" ca="1" si="70"/>
        <v>WAEA!$J$25:$T$25</v>
      </c>
      <c r="S289" s="20" t="str">
        <f t="shared" ca="1" si="71"/>
        <v>WAEA!$U$25:$AQ$25</v>
      </c>
      <c r="T289" s="20" t="str">
        <f t="shared" ca="1" si="72"/>
        <v>WAEA!$J$26:$T$26</v>
      </c>
      <c r="U289" s="20" t="str">
        <f t="shared" ca="1" si="73"/>
        <v>WAEA!$U$26:$AQ$26</v>
      </c>
      <c r="Z289" t="s">
        <v>871</v>
      </c>
      <c r="AA289" t="s">
        <v>870</v>
      </c>
      <c r="AB289" t="str">
        <f t="shared" si="62"/>
        <v/>
      </c>
    </row>
    <row r="290" spans="2:28" x14ac:dyDescent="0.25">
      <c r="B290" s="35" t="s">
        <v>872</v>
      </c>
      <c r="C290" s="29" t="s">
        <v>16</v>
      </c>
      <c r="E290" s="23">
        <f ca="1">IF(AND($R290&lt;&gt;"", $T290&lt;&gt;"", $E$2&lt;&gt;"", $E$2&lt;&gt;"-"), IF(INDEX(INDIRECT($T290), MATCH(E$5, INDIRECT($R290), 0))&lt;&gt;"", IF(ISNUMBER(INDEX(INDIRECT($T290), MATCH(E$5, INDIRECT($R290), 0))), ROUND(INDEX(INDIRECT($T290), MATCH(E$5, INDIRECT($R290), 0)), 1), IF($E$2="Meets Security Standard", PROPER(INDEX(INDIRECT($T290), MATCH(E$5, INDIRECT($R290), 0))), INDEX(INDIRECT($T290), MATCH(E$5, INDIRECT($R290), 0)))), ""), "")</f>
        <v>61.3</v>
      </c>
      <c r="F290" s="23">
        <f t="shared" ref="E290:I305" ca="1" si="74">IF(AND($R290&lt;&gt;"", $T290&lt;&gt;"", $E$2&lt;&gt;"", $E$2&lt;&gt;"-"), IF(INDEX(INDIRECT($T290), MATCH(F$5, INDIRECT($R290), 0))&lt;&gt;"", IF(ISNUMBER(INDEX(INDIRECT($T290), MATCH(F$5, INDIRECT($R290), 0))), ROUND(INDEX(INDIRECT($T290), MATCH(F$5, INDIRECT($R290), 0)), 1), IF($E$2="Meets Security Standard", PROPER(INDEX(INDIRECT($T290), MATCH(F$5, INDIRECT($R290), 0))), INDEX(INDIRECT($T290), MATCH(F$5, INDIRECT($R290), 0)))), ""), "")</f>
        <v>61.3</v>
      </c>
      <c r="G290" s="23">
        <f t="shared" ca="1" si="74"/>
        <v>61.3</v>
      </c>
      <c r="H290" s="23">
        <f t="shared" ca="1" si="74"/>
        <v>61.3</v>
      </c>
      <c r="I290" s="23">
        <f t="shared" ca="1" si="74"/>
        <v>61.3</v>
      </c>
      <c r="J290" s="23">
        <f t="shared" ref="J290:N305" ca="1" si="75">IF(AND($S290&lt;&gt;"", $U290&lt;&gt;"", $E$2&lt;&gt;"", $E$2&lt;&gt;"-"), IF(INDEX(INDIRECT($U290), MATCH(TEXT(J$5, "????"), INDIRECT($S290), 0))&lt;&gt;"", IF(INDEX(INDIRECT($U290), MATCH(TEXT(J$5, "????"), INDIRECT($S290), 0))&lt;&gt;"", IF(ISNUMBER(INDEX(INDIRECT($U290), MATCH(TEXT(J$5, "????"), INDIRECT($S290), 0))), ROUND(INDEX(INDIRECT($U290), MATCH(TEXT(J$5, "????"), INDIRECT($S290), 0)), 1), IF($E$2="Meets Security Standard", PROPER(INDEX(INDIRECT($U290), MATCH(TEXT(J$5, "????"), INDIRECT($S290), 0))), INDEX(INDIRECT($U290), MATCH(TEXT(J$5, "????"), INDIRECT($S290), 0)))), ""), ""), "")</f>
        <v>65</v>
      </c>
      <c r="K290" s="23">
        <f t="shared" ca="1" si="75"/>
        <v>65</v>
      </c>
      <c r="L290" s="23">
        <f t="shared" ca="1" si="75"/>
        <v>65</v>
      </c>
      <c r="M290" s="23">
        <f t="shared" ca="1" si="75"/>
        <v>65</v>
      </c>
      <c r="N290" s="23">
        <f t="shared" ca="1" si="75"/>
        <v>65</v>
      </c>
      <c r="P290" s="20" t="str">
        <f t="shared" si="67"/>
        <v>West Bundaberg</v>
      </c>
      <c r="Q290" s="20" t="s">
        <v>873</v>
      </c>
      <c r="R290" s="20" t="str">
        <f t="shared" ca="1" si="70"/>
        <v>WEBU!$J$25:$T$25</v>
      </c>
      <c r="S290" s="20" t="str">
        <f t="shared" ca="1" si="71"/>
        <v>WEBU!$U$25:$AQ$25</v>
      </c>
      <c r="T290" s="20" t="str">
        <f t="shared" ca="1" si="72"/>
        <v>WEBU!$J$26:$T$26</v>
      </c>
      <c r="U290" s="20" t="str">
        <f t="shared" ca="1" si="73"/>
        <v>WEBU!$U$26:$AQ$26</v>
      </c>
      <c r="Z290" t="s">
        <v>874</v>
      </c>
      <c r="AA290" t="s">
        <v>873</v>
      </c>
      <c r="AB290" t="str">
        <f t="shared" si="62"/>
        <v/>
      </c>
    </row>
    <row r="291" spans="2:28" x14ac:dyDescent="0.25">
      <c r="B291" s="35" t="s">
        <v>875</v>
      </c>
      <c r="C291" s="29" t="s">
        <v>16</v>
      </c>
      <c r="E291" s="23">
        <f t="shared" ca="1" si="74"/>
        <v>14.6</v>
      </c>
      <c r="F291" s="23">
        <f t="shared" ca="1" si="74"/>
        <v>14.6</v>
      </c>
      <c r="G291" s="23">
        <f t="shared" ca="1" si="74"/>
        <v>14.6</v>
      </c>
      <c r="H291" s="23">
        <f t="shared" ca="1" si="74"/>
        <v>14.6</v>
      </c>
      <c r="I291" s="23">
        <f t="shared" ca="1" si="74"/>
        <v>14.6</v>
      </c>
      <c r="J291" s="23">
        <f t="shared" ca="1" si="75"/>
        <v>17.5</v>
      </c>
      <c r="K291" s="23">
        <f t="shared" ca="1" si="75"/>
        <v>17.5</v>
      </c>
      <c r="L291" s="23">
        <f t="shared" ca="1" si="75"/>
        <v>17.5</v>
      </c>
      <c r="M291" s="23">
        <f t="shared" ca="1" si="75"/>
        <v>17.5</v>
      </c>
      <c r="N291" s="23">
        <f t="shared" ca="1" si="75"/>
        <v>17.5</v>
      </c>
      <c r="P291" s="20" t="str">
        <f t="shared" si="67"/>
        <v>West Dalby</v>
      </c>
      <c r="Q291" s="20" t="s">
        <v>876</v>
      </c>
      <c r="R291" s="20" t="str">
        <f t="shared" ca="1" si="70"/>
        <v>WEDA!$J$25:$T$25</v>
      </c>
      <c r="S291" s="20" t="str">
        <f t="shared" ca="1" si="71"/>
        <v>WEDA!$U$25:$AQ$25</v>
      </c>
      <c r="T291" s="20" t="str">
        <f t="shared" ca="1" si="72"/>
        <v>WEDA!$J$26:$T$26</v>
      </c>
      <c r="U291" s="20" t="str">
        <f t="shared" ca="1" si="73"/>
        <v>WEDA!$U$26:$AQ$26</v>
      </c>
      <c r="Z291" t="s">
        <v>877</v>
      </c>
      <c r="AA291" t="s">
        <v>876</v>
      </c>
      <c r="AB291" t="str">
        <f t="shared" si="62"/>
        <v/>
      </c>
    </row>
    <row r="292" spans="2:28" x14ac:dyDescent="0.25">
      <c r="B292" s="35" t="s">
        <v>878</v>
      </c>
      <c r="C292" s="29" t="s">
        <v>16</v>
      </c>
      <c r="E292" s="23">
        <f t="shared" ca="1" si="74"/>
        <v>38.700000000000003</v>
      </c>
      <c r="F292" s="23">
        <f t="shared" ca="1" si="74"/>
        <v>38.700000000000003</v>
      </c>
      <c r="G292" s="23">
        <f t="shared" ca="1" si="74"/>
        <v>38.700000000000003</v>
      </c>
      <c r="H292" s="23">
        <f t="shared" ca="1" si="74"/>
        <v>38.700000000000003</v>
      </c>
      <c r="I292" s="23">
        <f t="shared" ca="1" si="74"/>
        <v>38.700000000000003</v>
      </c>
      <c r="J292" s="23">
        <f t="shared" ca="1" si="75"/>
        <v>40.9</v>
      </c>
      <c r="K292" s="23">
        <f t="shared" ca="1" si="75"/>
        <v>40.9</v>
      </c>
      <c r="L292" s="23">
        <f t="shared" ca="1" si="75"/>
        <v>40.9</v>
      </c>
      <c r="M292" s="23">
        <f t="shared" ca="1" si="75"/>
        <v>40.9</v>
      </c>
      <c r="N292" s="23">
        <f t="shared" ca="1" si="75"/>
        <v>40.9</v>
      </c>
      <c r="P292" s="20" t="str">
        <f t="shared" si="67"/>
        <v>West Mackay</v>
      </c>
      <c r="Q292" s="20" t="s">
        <v>879</v>
      </c>
      <c r="R292" s="20" t="str">
        <f t="shared" ca="1" si="70"/>
        <v>WEMA!$J$25:$T$25</v>
      </c>
      <c r="S292" s="20" t="str">
        <f t="shared" ca="1" si="71"/>
        <v>WEMA!$U$25:$AQ$25</v>
      </c>
      <c r="T292" s="20" t="str">
        <f t="shared" ca="1" si="72"/>
        <v>WEMA!$J$26:$T$26</v>
      </c>
      <c r="U292" s="20" t="str">
        <f t="shared" ca="1" si="73"/>
        <v>WEMA!$U$26:$AQ$26</v>
      </c>
      <c r="Z292" t="s">
        <v>880</v>
      </c>
      <c r="AA292" t="s">
        <v>879</v>
      </c>
      <c r="AB292" t="str">
        <f t="shared" ref="AB292:AB305" si="76">IF(Z292=P292, "", "MISMATCH")</f>
        <v/>
      </c>
    </row>
    <row r="293" spans="2:28" x14ac:dyDescent="0.25">
      <c r="B293" s="35" t="s">
        <v>881</v>
      </c>
      <c r="C293" s="29" t="s">
        <v>16</v>
      </c>
      <c r="E293" s="23">
        <f t="shared" ca="1" si="74"/>
        <v>31.4</v>
      </c>
      <c r="F293" s="23">
        <f t="shared" ca="1" si="74"/>
        <v>31.4</v>
      </c>
      <c r="G293" s="23">
        <f t="shared" ca="1" si="74"/>
        <v>31.4</v>
      </c>
      <c r="H293" s="23">
        <f t="shared" ca="1" si="74"/>
        <v>31.4</v>
      </c>
      <c r="I293" s="23">
        <f t="shared" ca="1" si="74"/>
        <v>31.4</v>
      </c>
      <c r="J293" s="23">
        <f t="shared" ca="1" si="75"/>
        <v>36.200000000000003</v>
      </c>
      <c r="K293" s="23">
        <f t="shared" ca="1" si="75"/>
        <v>36.200000000000003</v>
      </c>
      <c r="L293" s="23">
        <f t="shared" ca="1" si="75"/>
        <v>36.200000000000003</v>
      </c>
      <c r="M293" s="23">
        <f t="shared" ca="1" si="75"/>
        <v>36.200000000000003</v>
      </c>
      <c r="N293" s="23">
        <f t="shared" ca="1" si="75"/>
        <v>36.200000000000003</v>
      </c>
      <c r="P293" s="20" t="str">
        <f t="shared" si="67"/>
        <v>West Toowoomba</v>
      </c>
      <c r="Q293" s="20" t="s">
        <v>882</v>
      </c>
      <c r="R293" s="20" t="str">
        <f t="shared" ca="1" si="70"/>
        <v>WETO!$J$25:$T$25</v>
      </c>
      <c r="S293" s="20" t="str">
        <f t="shared" ca="1" si="71"/>
        <v>WETO!$U$25:$AQ$25</v>
      </c>
      <c r="T293" s="20" t="str">
        <f t="shared" ca="1" si="72"/>
        <v>WETO!$J$26:$T$26</v>
      </c>
      <c r="U293" s="20" t="str">
        <f t="shared" ca="1" si="73"/>
        <v>WETO!$U$26:$AQ$26</v>
      </c>
      <c r="Z293" t="s">
        <v>883</v>
      </c>
      <c r="AA293" t="s">
        <v>882</v>
      </c>
      <c r="AB293" t="str">
        <f t="shared" si="76"/>
        <v/>
      </c>
    </row>
    <row r="294" spans="2:28" x14ac:dyDescent="0.25">
      <c r="B294" s="35" t="s">
        <v>884</v>
      </c>
      <c r="C294" s="29" t="s">
        <v>16</v>
      </c>
      <c r="E294" s="23">
        <f t="shared" ca="1" si="74"/>
        <v>27</v>
      </c>
      <c r="F294" s="23">
        <f t="shared" ca="1" si="74"/>
        <v>27</v>
      </c>
      <c r="G294" s="23">
        <f t="shared" ca="1" si="74"/>
        <v>27</v>
      </c>
      <c r="H294" s="23">
        <f t="shared" ca="1" si="74"/>
        <v>27</v>
      </c>
      <c r="I294" s="23">
        <f t="shared" ca="1" si="74"/>
        <v>27</v>
      </c>
      <c r="J294" s="23">
        <f t="shared" ca="1" si="75"/>
        <v>30</v>
      </c>
      <c r="K294" s="23">
        <f t="shared" ca="1" si="75"/>
        <v>30</v>
      </c>
      <c r="L294" s="23">
        <f t="shared" ca="1" si="75"/>
        <v>30</v>
      </c>
      <c r="M294" s="23">
        <f t="shared" ca="1" si="75"/>
        <v>30</v>
      </c>
      <c r="N294" s="23">
        <f t="shared" ca="1" si="75"/>
        <v>30</v>
      </c>
      <c r="P294" s="20" t="str">
        <f t="shared" si="67"/>
        <v>West Warwick</v>
      </c>
      <c r="Q294" s="20" t="s">
        <v>885</v>
      </c>
      <c r="R294" s="20" t="str">
        <f t="shared" ca="1" si="70"/>
        <v>WEWA!$J$25:$T$25</v>
      </c>
      <c r="S294" s="20" t="str">
        <f t="shared" ca="1" si="71"/>
        <v>WEWA!$U$25:$AQ$25</v>
      </c>
      <c r="T294" s="20" t="str">
        <f t="shared" ca="1" si="72"/>
        <v>WEWA!$J$26:$T$26</v>
      </c>
      <c r="U294" s="20" t="str">
        <f t="shared" ca="1" si="73"/>
        <v>WEWA!$U$26:$AQ$26</v>
      </c>
      <c r="Z294" t="s">
        <v>886</v>
      </c>
      <c r="AA294" t="s">
        <v>885</v>
      </c>
      <c r="AB294" t="str">
        <f t="shared" si="76"/>
        <v/>
      </c>
    </row>
    <row r="295" spans="2:28" x14ac:dyDescent="0.25">
      <c r="B295" s="35" t="s">
        <v>887</v>
      </c>
      <c r="C295" s="29" t="s">
        <v>16</v>
      </c>
      <c r="E295" s="23">
        <f t="shared" ca="1" si="74"/>
        <v>9.4</v>
      </c>
      <c r="F295" s="23">
        <f t="shared" ca="1" si="74"/>
        <v>9.4</v>
      </c>
      <c r="G295" s="23">
        <f t="shared" ca="1" si="74"/>
        <v>9.4</v>
      </c>
      <c r="H295" s="23">
        <f t="shared" ca="1" si="74"/>
        <v>9.4</v>
      </c>
      <c r="I295" s="23">
        <f t="shared" ca="1" si="74"/>
        <v>9.4</v>
      </c>
      <c r="J295" s="23">
        <f t="shared" ca="1" si="75"/>
        <v>10.9</v>
      </c>
      <c r="K295" s="23">
        <f t="shared" ca="1" si="75"/>
        <v>10.9</v>
      </c>
      <c r="L295" s="23">
        <f t="shared" ca="1" si="75"/>
        <v>10.9</v>
      </c>
      <c r="M295" s="23">
        <f t="shared" ca="1" si="75"/>
        <v>10.9</v>
      </c>
      <c r="N295" s="23">
        <f t="shared" ca="1" si="75"/>
        <v>10.9</v>
      </c>
      <c r="P295" s="20" t="str">
        <f t="shared" si="67"/>
        <v>Winton</v>
      </c>
      <c r="Q295" s="20" t="s">
        <v>888</v>
      </c>
      <c r="R295" s="20" t="str">
        <f t="shared" ca="1" si="70"/>
        <v>WINT!$J$25:$T$25</v>
      </c>
      <c r="S295" s="20" t="str">
        <f t="shared" ca="1" si="71"/>
        <v>WINT!$U$25:$AQ$25</v>
      </c>
      <c r="T295" s="20" t="str">
        <f t="shared" ca="1" si="72"/>
        <v>WINT!$J$26:$T$26</v>
      </c>
      <c r="U295" s="20" t="str">
        <f t="shared" ca="1" si="73"/>
        <v>WINT!$U$26:$AQ$26</v>
      </c>
      <c r="Z295" t="s">
        <v>889</v>
      </c>
      <c r="AA295" t="s">
        <v>888</v>
      </c>
      <c r="AB295" t="str">
        <f t="shared" si="76"/>
        <v/>
      </c>
    </row>
    <row r="296" spans="2:28" x14ac:dyDescent="0.25">
      <c r="B296" s="35" t="s">
        <v>890</v>
      </c>
      <c r="C296" s="29" t="s">
        <v>16</v>
      </c>
      <c r="E296" s="23">
        <f t="shared" ca="1" si="74"/>
        <v>5.5</v>
      </c>
      <c r="F296" s="23">
        <f t="shared" ca="1" si="74"/>
        <v>5.5</v>
      </c>
      <c r="G296" s="23">
        <f t="shared" ca="1" si="74"/>
        <v>5.5</v>
      </c>
      <c r="H296" s="23">
        <f t="shared" ca="1" si="74"/>
        <v>5.5</v>
      </c>
      <c r="I296" s="23">
        <f t="shared" ca="1" si="74"/>
        <v>5.5</v>
      </c>
      <c r="J296" s="23">
        <f t="shared" ca="1" si="75"/>
        <v>5.5</v>
      </c>
      <c r="K296" s="23">
        <f t="shared" ca="1" si="75"/>
        <v>5.5</v>
      </c>
      <c r="L296" s="23">
        <f t="shared" ca="1" si="75"/>
        <v>5.5</v>
      </c>
      <c r="M296" s="23">
        <f t="shared" ca="1" si="75"/>
        <v>5.5</v>
      </c>
      <c r="N296" s="23">
        <f t="shared" ca="1" si="75"/>
        <v>5.5</v>
      </c>
      <c r="P296" s="20" t="str">
        <f t="shared" si="67"/>
        <v>Wirralie</v>
      </c>
      <c r="Q296" s="20" t="s">
        <v>891</v>
      </c>
      <c r="R296" s="20" t="str">
        <f t="shared" ca="1" si="70"/>
        <v>WIRR!$J$25:$T$25</v>
      </c>
      <c r="S296" s="20" t="str">
        <f t="shared" ca="1" si="71"/>
        <v>WIRR!$U$25:$AQ$25</v>
      </c>
      <c r="T296" s="20" t="str">
        <f t="shared" ca="1" si="72"/>
        <v>WIRR!$J$26:$T$26</v>
      </c>
      <c r="U296" s="20" t="str">
        <f t="shared" ca="1" si="73"/>
        <v>WIRR!$U$26:$AQ$26</v>
      </c>
      <c r="Z296" t="s">
        <v>892</v>
      </c>
      <c r="AA296" t="s">
        <v>891</v>
      </c>
      <c r="AB296" t="str">
        <f t="shared" si="76"/>
        <v/>
      </c>
    </row>
    <row r="297" spans="2:28" x14ac:dyDescent="0.25">
      <c r="B297" s="35" t="s">
        <v>893</v>
      </c>
      <c r="C297" s="29" t="s">
        <v>16</v>
      </c>
      <c r="E297" s="23">
        <f t="shared" ca="1" si="74"/>
        <v>5.3</v>
      </c>
      <c r="F297" s="23">
        <f t="shared" ca="1" si="74"/>
        <v>5.3</v>
      </c>
      <c r="G297" s="23">
        <f t="shared" ca="1" si="74"/>
        <v>5.3</v>
      </c>
      <c r="H297" s="23">
        <f t="shared" ca="1" si="74"/>
        <v>5.3</v>
      </c>
      <c r="I297" s="23">
        <f t="shared" ca="1" si="74"/>
        <v>5.3</v>
      </c>
      <c r="J297" s="23">
        <f t="shared" ca="1" si="75"/>
        <v>5.3</v>
      </c>
      <c r="K297" s="23">
        <f t="shared" ca="1" si="75"/>
        <v>5.3</v>
      </c>
      <c r="L297" s="23">
        <f t="shared" ca="1" si="75"/>
        <v>5.3</v>
      </c>
      <c r="M297" s="23">
        <f t="shared" ca="1" si="75"/>
        <v>5.3</v>
      </c>
      <c r="N297" s="23">
        <f t="shared" ca="1" si="75"/>
        <v>5.3</v>
      </c>
      <c r="P297" s="20" t="str">
        <f t="shared" si="67"/>
        <v>Woodgate</v>
      </c>
      <c r="Q297" s="20" t="s">
        <v>894</v>
      </c>
      <c r="R297" s="20" t="str">
        <f t="shared" ca="1" si="70"/>
        <v>WOOG!$J$25:$T$25</v>
      </c>
      <c r="S297" s="20" t="str">
        <f t="shared" ca="1" si="71"/>
        <v>WOOG!$U$25:$AQ$25</v>
      </c>
      <c r="T297" s="20" t="str">
        <f t="shared" ca="1" si="72"/>
        <v>WOOG!$J$26:$T$26</v>
      </c>
      <c r="U297" s="20" t="str">
        <f t="shared" ca="1" si="73"/>
        <v>WOOG!$U$26:$AQ$26</v>
      </c>
      <c r="Z297" t="s">
        <v>895</v>
      </c>
      <c r="AA297" t="s">
        <v>894</v>
      </c>
      <c r="AB297" t="str">
        <f t="shared" si="76"/>
        <v/>
      </c>
    </row>
    <row r="298" spans="2:28" x14ac:dyDescent="0.25">
      <c r="B298" s="35" t="s">
        <v>896</v>
      </c>
      <c r="C298" s="29" t="s">
        <v>16</v>
      </c>
      <c r="E298" s="23">
        <f t="shared" ca="1" si="74"/>
        <v>0.3</v>
      </c>
      <c r="F298" s="23">
        <f t="shared" ca="1" si="74"/>
        <v>0.3</v>
      </c>
      <c r="G298" s="23">
        <f t="shared" ca="1" si="74"/>
        <v>0.3</v>
      </c>
      <c r="H298" s="23">
        <f t="shared" ca="1" si="74"/>
        <v>0.3</v>
      </c>
      <c r="I298" s="23">
        <f t="shared" ca="1" si="74"/>
        <v>0.3</v>
      </c>
      <c r="J298" s="23">
        <f t="shared" ca="1" si="75"/>
        <v>0.3</v>
      </c>
      <c r="K298" s="23">
        <f t="shared" ca="1" si="75"/>
        <v>0.3</v>
      </c>
      <c r="L298" s="23">
        <f t="shared" ca="1" si="75"/>
        <v>0.3</v>
      </c>
      <c r="M298" s="23">
        <f t="shared" ca="1" si="75"/>
        <v>0.3</v>
      </c>
      <c r="N298" s="23">
        <f t="shared" ca="1" si="75"/>
        <v>0.3</v>
      </c>
      <c r="P298" s="20" t="str">
        <f t="shared" si="67"/>
        <v>Woodhouse Station</v>
      </c>
      <c r="Q298" s="20" t="s">
        <v>897</v>
      </c>
      <c r="R298" s="20" t="str">
        <f t="shared" ca="1" si="70"/>
        <v>WOOD!$J$25:$T$25</v>
      </c>
      <c r="S298" s="20" t="str">
        <f t="shared" ca="1" si="71"/>
        <v>WOOD!$U$25:$AQ$25</v>
      </c>
      <c r="T298" s="20" t="str">
        <f t="shared" ca="1" si="72"/>
        <v>WOOD!$J$26:$T$26</v>
      </c>
      <c r="U298" s="20" t="str">
        <f t="shared" ca="1" si="73"/>
        <v>WOOD!$U$26:$AQ$26</v>
      </c>
      <c r="Z298" t="s">
        <v>898</v>
      </c>
      <c r="AA298" t="s">
        <v>897</v>
      </c>
      <c r="AB298" t="str">
        <f t="shared" si="76"/>
        <v/>
      </c>
    </row>
    <row r="299" spans="2:28" x14ac:dyDescent="0.25">
      <c r="B299" s="35" t="s">
        <v>899</v>
      </c>
      <c r="C299" s="29" t="s">
        <v>16</v>
      </c>
      <c r="E299" s="23">
        <f t="shared" ca="1" si="74"/>
        <v>8.6</v>
      </c>
      <c r="F299" s="23">
        <f t="shared" ca="1" si="74"/>
        <v>8.6</v>
      </c>
      <c r="G299" s="23">
        <f t="shared" ca="1" si="74"/>
        <v>8.6</v>
      </c>
      <c r="H299" s="23">
        <f t="shared" ca="1" si="74"/>
        <v>8.6</v>
      </c>
      <c r="I299" s="23">
        <f t="shared" ca="1" si="74"/>
        <v>8.6</v>
      </c>
      <c r="J299" s="23">
        <f t="shared" ca="1" si="75"/>
        <v>9.4</v>
      </c>
      <c r="K299" s="23">
        <f t="shared" ca="1" si="75"/>
        <v>9.4</v>
      </c>
      <c r="L299" s="23">
        <f t="shared" ca="1" si="75"/>
        <v>9.4</v>
      </c>
      <c r="M299" s="23">
        <f t="shared" ca="1" si="75"/>
        <v>9.4</v>
      </c>
      <c r="N299" s="23">
        <f t="shared" ca="1" si="75"/>
        <v>9.4</v>
      </c>
      <c r="P299" s="20" t="str">
        <f t="shared" si="67"/>
        <v>Woodstock South</v>
      </c>
      <c r="Q299" s="20" t="s">
        <v>900</v>
      </c>
      <c r="R299" s="20" t="str">
        <f t="shared" ca="1" si="70"/>
        <v>WOSO!$J$25:$T$25</v>
      </c>
      <c r="S299" s="20" t="str">
        <f t="shared" ca="1" si="71"/>
        <v>WOSO!$U$25:$AQ$25</v>
      </c>
      <c r="T299" s="20" t="str">
        <f t="shared" ca="1" si="72"/>
        <v>WOSO!$J$26:$T$26</v>
      </c>
      <c r="U299" s="20" t="str">
        <f t="shared" ca="1" si="73"/>
        <v>WOSO!$U$26:$AQ$26</v>
      </c>
      <c r="Z299" t="s">
        <v>901</v>
      </c>
      <c r="AA299" t="s">
        <v>900</v>
      </c>
      <c r="AB299" t="str">
        <f t="shared" si="76"/>
        <v/>
      </c>
    </row>
    <row r="300" spans="2:28" x14ac:dyDescent="0.25">
      <c r="B300" s="35" t="s">
        <v>902</v>
      </c>
      <c r="C300" s="29" t="s">
        <v>16</v>
      </c>
      <c r="E300" s="23">
        <f t="shared" ca="1" si="74"/>
        <v>17.7</v>
      </c>
      <c r="F300" s="23">
        <f t="shared" ca="1" si="74"/>
        <v>17.7</v>
      </c>
      <c r="G300" s="23">
        <f t="shared" ca="1" si="74"/>
        <v>17.7</v>
      </c>
      <c r="H300" s="23">
        <f t="shared" ca="1" si="74"/>
        <v>17.7</v>
      </c>
      <c r="I300" s="23">
        <f t="shared" ca="1" si="74"/>
        <v>17.7</v>
      </c>
      <c r="J300" s="23">
        <f t="shared" ca="1" si="75"/>
        <v>18.7</v>
      </c>
      <c r="K300" s="23">
        <f t="shared" ca="1" si="75"/>
        <v>18.7</v>
      </c>
      <c r="L300" s="23">
        <f t="shared" ca="1" si="75"/>
        <v>18.7</v>
      </c>
      <c r="M300" s="23">
        <f t="shared" ca="1" si="75"/>
        <v>18.7</v>
      </c>
      <c r="N300" s="23">
        <f t="shared" ca="1" si="75"/>
        <v>18.7</v>
      </c>
      <c r="P300" s="20" t="str">
        <f t="shared" si="67"/>
        <v>Woolooga</v>
      </c>
      <c r="Q300" s="20" t="s">
        <v>903</v>
      </c>
      <c r="R300" s="20" t="str">
        <f t="shared" ca="1" si="70"/>
        <v>WOOL!$J$25:$T$25</v>
      </c>
      <c r="S300" s="20" t="str">
        <f t="shared" ca="1" si="71"/>
        <v>WOOL!$U$25:$AQ$25</v>
      </c>
      <c r="T300" s="20" t="str">
        <f t="shared" ca="1" si="72"/>
        <v>WOOL!$J$26:$T$26</v>
      </c>
      <c r="U300" s="20" t="str">
        <f t="shared" ca="1" si="73"/>
        <v>WOOL!$U$26:$AQ$26</v>
      </c>
      <c r="Z300" t="s">
        <v>904</v>
      </c>
      <c r="AA300" t="s">
        <v>903</v>
      </c>
      <c r="AB300" t="str">
        <f t="shared" si="76"/>
        <v/>
      </c>
    </row>
    <row r="301" spans="2:28" x14ac:dyDescent="0.25">
      <c r="B301" s="35" t="s">
        <v>905</v>
      </c>
      <c r="C301" s="29" t="s">
        <v>16</v>
      </c>
      <c r="E301" s="23">
        <f t="shared" ca="1" si="74"/>
        <v>16.100000000000001</v>
      </c>
      <c r="F301" s="23">
        <f t="shared" ca="1" si="74"/>
        <v>16.100000000000001</v>
      </c>
      <c r="G301" s="23">
        <f t="shared" ca="1" si="74"/>
        <v>16.100000000000001</v>
      </c>
      <c r="H301" s="23">
        <f t="shared" ca="1" si="74"/>
        <v>16.100000000000001</v>
      </c>
      <c r="I301" s="23">
        <f t="shared" ca="1" si="74"/>
        <v>16.100000000000001</v>
      </c>
      <c r="J301" s="23">
        <f t="shared" ca="1" si="75"/>
        <v>18</v>
      </c>
      <c r="K301" s="23">
        <f t="shared" ca="1" si="75"/>
        <v>18</v>
      </c>
      <c r="L301" s="23">
        <f t="shared" ca="1" si="75"/>
        <v>18</v>
      </c>
      <c r="M301" s="23">
        <f t="shared" ca="1" si="75"/>
        <v>18</v>
      </c>
      <c r="N301" s="23">
        <f t="shared" ca="1" si="75"/>
        <v>18</v>
      </c>
      <c r="P301" s="20" t="str">
        <f t="shared" si="67"/>
        <v>Wowan</v>
      </c>
      <c r="Q301" s="20" t="s">
        <v>906</v>
      </c>
      <c r="R301" s="20" t="str">
        <f t="shared" ca="1" si="70"/>
        <v>WOWA!$J$25:$T$25</v>
      </c>
      <c r="S301" s="20" t="str">
        <f t="shared" ca="1" si="71"/>
        <v>WOWA!$U$25:$AQ$25</v>
      </c>
      <c r="T301" s="20" t="str">
        <f t="shared" ca="1" si="72"/>
        <v>WOWA!$J$26:$T$26</v>
      </c>
      <c r="U301" s="20" t="str">
        <f t="shared" ca="1" si="73"/>
        <v>WOWA!$U$26:$AQ$26</v>
      </c>
      <c r="Z301" t="s">
        <v>907</v>
      </c>
      <c r="AA301" t="s">
        <v>906</v>
      </c>
      <c r="AB301" t="str">
        <f t="shared" si="76"/>
        <v/>
      </c>
    </row>
    <row r="302" spans="2:28" x14ac:dyDescent="0.25">
      <c r="B302" s="35" t="s">
        <v>908</v>
      </c>
      <c r="C302" s="29" t="s">
        <v>16</v>
      </c>
      <c r="E302" s="23">
        <f t="shared" ca="1" si="74"/>
        <v>15.5</v>
      </c>
      <c r="F302" s="23">
        <f t="shared" ca="1" si="74"/>
        <v>15.5</v>
      </c>
      <c r="G302" s="23">
        <f t="shared" ca="1" si="74"/>
        <v>15.5</v>
      </c>
      <c r="H302" s="23">
        <f t="shared" ca="1" si="74"/>
        <v>15.5</v>
      </c>
      <c r="I302" s="23">
        <f t="shared" ca="1" si="74"/>
        <v>15.5</v>
      </c>
      <c r="J302" s="23">
        <f t="shared" ca="1" si="75"/>
        <v>17.899999999999999</v>
      </c>
      <c r="K302" s="23">
        <f t="shared" ca="1" si="75"/>
        <v>17.899999999999999</v>
      </c>
      <c r="L302" s="23">
        <f t="shared" ca="1" si="75"/>
        <v>17.899999999999999</v>
      </c>
      <c r="M302" s="23">
        <f t="shared" ca="1" si="75"/>
        <v>17.899999999999999</v>
      </c>
      <c r="N302" s="23">
        <f t="shared" ca="1" si="75"/>
        <v>17.899999999999999</v>
      </c>
      <c r="P302" s="20" t="str">
        <f t="shared" si="67"/>
        <v>Yarraman</v>
      </c>
      <c r="Q302" s="20" t="s">
        <v>909</v>
      </c>
      <c r="R302" s="20" t="str">
        <f t="shared" ca="1" si="70"/>
        <v>YARR!$J$25:$T$25</v>
      </c>
      <c r="S302" s="20" t="str">
        <f t="shared" ca="1" si="71"/>
        <v>YARR!$U$25:$AQ$25</v>
      </c>
      <c r="T302" s="20" t="str">
        <f t="shared" ca="1" si="72"/>
        <v>YARR!$J$26:$T$26</v>
      </c>
      <c r="U302" s="20" t="str">
        <f t="shared" ca="1" si="73"/>
        <v>YARR!$U$26:$AQ$26</v>
      </c>
      <c r="Z302" t="s">
        <v>910</v>
      </c>
      <c r="AA302" t="s">
        <v>909</v>
      </c>
      <c r="AB302" t="str">
        <f t="shared" si="76"/>
        <v/>
      </c>
    </row>
    <row r="303" spans="2:28" x14ac:dyDescent="0.25">
      <c r="B303" s="35" t="s">
        <v>911</v>
      </c>
      <c r="C303" s="29" t="s">
        <v>32</v>
      </c>
      <c r="E303" s="23">
        <f t="shared" ca="1" si="74"/>
        <v>64</v>
      </c>
      <c r="F303" s="23">
        <f t="shared" ca="1" si="74"/>
        <v>64</v>
      </c>
      <c r="G303" s="23">
        <f t="shared" ca="1" si="74"/>
        <v>64</v>
      </c>
      <c r="H303" s="23">
        <f t="shared" ca="1" si="74"/>
        <v>64</v>
      </c>
      <c r="I303" s="23">
        <f t="shared" ca="1" si="74"/>
        <v>64</v>
      </c>
      <c r="J303" s="23">
        <f t="shared" ca="1" si="75"/>
        <v>64</v>
      </c>
      <c r="K303" s="23">
        <f t="shared" ca="1" si="75"/>
        <v>64</v>
      </c>
      <c r="L303" s="23">
        <f t="shared" ca="1" si="75"/>
        <v>64</v>
      </c>
      <c r="M303" s="23">
        <f t="shared" ca="1" si="75"/>
        <v>64</v>
      </c>
      <c r="N303" s="23">
        <f t="shared" ca="1" si="75"/>
        <v>64</v>
      </c>
      <c r="P303" s="20" t="str">
        <f t="shared" si="67"/>
        <v>Yarranlea BSP</v>
      </c>
      <c r="Q303" s="20" t="s">
        <v>912</v>
      </c>
      <c r="R303" s="20" t="str">
        <f t="shared" ca="1" si="70"/>
        <v>YARA!$I$23:$S$23</v>
      </c>
      <c r="S303" s="20" t="str">
        <f t="shared" ca="1" si="71"/>
        <v>YARA!$T$23:$AQ$23</v>
      </c>
      <c r="T303" s="20" t="str">
        <f t="shared" ca="1" si="72"/>
        <v>YARA!$I$24:$S$24</v>
      </c>
      <c r="U303" s="20" t="str">
        <f t="shared" ca="1" si="73"/>
        <v>YARA!$T$24:$AQ$24</v>
      </c>
      <c r="Z303" t="s">
        <v>913</v>
      </c>
      <c r="AA303" t="s">
        <v>912</v>
      </c>
      <c r="AB303" t="str">
        <f t="shared" si="76"/>
        <v/>
      </c>
    </row>
    <row r="304" spans="2:28" x14ac:dyDescent="0.25">
      <c r="B304" s="35" t="s">
        <v>914</v>
      </c>
      <c r="C304" s="29" t="s">
        <v>16</v>
      </c>
      <c r="E304" s="23">
        <f t="shared" ca="1" si="74"/>
        <v>2.8</v>
      </c>
      <c r="F304" s="23">
        <f t="shared" ca="1" si="74"/>
        <v>2.8</v>
      </c>
      <c r="G304" s="23">
        <f t="shared" ca="1" si="74"/>
        <v>2.8</v>
      </c>
      <c r="H304" s="23">
        <f t="shared" ca="1" si="74"/>
        <v>2.8</v>
      </c>
      <c r="I304" s="23">
        <f t="shared" ca="1" si="74"/>
        <v>2.8</v>
      </c>
      <c r="J304" s="23">
        <f t="shared" ca="1" si="75"/>
        <v>2.8</v>
      </c>
      <c r="K304" s="23">
        <f t="shared" ca="1" si="75"/>
        <v>2.8</v>
      </c>
      <c r="L304" s="23">
        <f t="shared" ca="1" si="75"/>
        <v>2.8</v>
      </c>
      <c r="M304" s="23">
        <f t="shared" ca="1" si="75"/>
        <v>2.8</v>
      </c>
      <c r="N304" s="23">
        <f t="shared" ca="1" si="75"/>
        <v>2.8</v>
      </c>
      <c r="P304" s="20" t="str">
        <f t="shared" si="67"/>
        <v>Yarranlea South</v>
      </c>
      <c r="Q304" s="20" t="s">
        <v>915</v>
      </c>
      <c r="R304" s="20" t="str">
        <f t="shared" ca="1" si="70"/>
        <v>YASO!$J$25:$T$25</v>
      </c>
      <c r="S304" s="20" t="str">
        <f t="shared" ca="1" si="71"/>
        <v>YASO!$U$25:$AQ$25</v>
      </c>
      <c r="T304" s="20" t="str">
        <f t="shared" ca="1" si="72"/>
        <v>YASO!$J$26:$T$26</v>
      </c>
      <c r="U304" s="20" t="str">
        <f t="shared" ca="1" si="73"/>
        <v>YASO!$U$26:$AQ$26</v>
      </c>
      <c r="Z304" t="s">
        <v>916</v>
      </c>
      <c r="AA304" t="s">
        <v>915</v>
      </c>
      <c r="AB304" t="str">
        <f t="shared" si="76"/>
        <v/>
      </c>
    </row>
    <row r="305" spans="2:28" x14ac:dyDescent="0.25">
      <c r="B305" s="35" t="s">
        <v>917</v>
      </c>
      <c r="C305" s="29" t="s">
        <v>16</v>
      </c>
      <c r="E305" s="23">
        <f t="shared" ca="1" si="74"/>
        <v>59</v>
      </c>
      <c r="F305" s="23">
        <f t="shared" ca="1" si="74"/>
        <v>59</v>
      </c>
      <c r="G305" s="23">
        <f t="shared" ca="1" si="74"/>
        <v>59</v>
      </c>
      <c r="H305" s="23">
        <f t="shared" ca="1" si="74"/>
        <v>59</v>
      </c>
      <c r="I305" s="23">
        <f t="shared" ca="1" si="74"/>
        <v>59</v>
      </c>
      <c r="J305" s="23">
        <f t="shared" ca="1" si="75"/>
        <v>67.8</v>
      </c>
      <c r="K305" s="23">
        <f t="shared" ca="1" si="75"/>
        <v>67.8</v>
      </c>
      <c r="L305" s="23">
        <f t="shared" ca="1" si="75"/>
        <v>67.8</v>
      </c>
      <c r="M305" s="23">
        <f t="shared" ca="1" si="75"/>
        <v>67.8</v>
      </c>
      <c r="N305" s="23">
        <f t="shared" ca="1" si="75"/>
        <v>67.8</v>
      </c>
      <c r="P305" s="20" t="str">
        <f t="shared" si="67"/>
        <v>Yeppoon</v>
      </c>
      <c r="Q305" s="20" t="s">
        <v>918</v>
      </c>
      <c r="R305" s="20" t="str">
        <f t="shared" ca="1" si="70"/>
        <v>YEPP!$J$25:$T$25</v>
      </c>
      <c r="S305" s="20" t="str">
        <f t="shared" ca="1" si="71"/>
        <v>YEPP!$U$25:$AQ$25</v>
      </c>
      <c r="T305" s="20" t="str">
        <f t="shared" ca="1" si="72"/>
        <v>YEPP!$J$26:$T$26</v>
      </c>
      <c r="U305" s="20" t="str">
        <f t="shared" ca="1" si="73"/>
        <v>YEPP!$U$26:$AQ$26</v>
      </c>
      <c r="Z305" t="s">
        <v>919</v>
      </c>
      <c r="AA305" t="s">
        <v>918</v>
      </c>
      <c r="AB305" t="str">
        <f t="shared" si="76"/>
        <v/>
      </c>
    </row>
  </sheetData>
  <sheetProtection algorithmName="SHA-512" hashValue="lPT/mACT33/arqKT7/Dvna4RbZdzduQt9jFQEp+5p99uDE3+BVgS6FyZWLR5M/u3QfQqpkpXFnK9FZxEjfo4RQ==" saltValue="MjFkf4Ws8ZWkMv1oFbpjpA==" spinCount="100000" sheet="1" objects="1" scenarios="1" autoFilter="0"/>
  <autoFilter ref="B5:AB305" xr:uid="{6E347303-B25A-4E0F-BEC0-0D5A4A192D18}"/>
  <sortState xmlns:xlrd2="http://schemas.microsoft.com/office/spreadsheetml/2017/richdata2" ref="B7:C305">
    <sortCondition ref="B7"/>
  </sortState>
  <mergeCells count="4">
    <mergeCell ref="E2:N3"/>
    <mergeCell ref="E4:I4"/>
    <mergeCell ref="J4:N4"/>
    <mergeCell ref="AC2:AF3"/>
  </mergeCells>
  <conditionalFormatting sqref="Q5:R5">
    <cfRule type="cellIs" dxfId="12" priority="13" stopIfTrue="1" operator="equal">
      <formula>"No"</formula>
    </cfRule>
  </conditionalFormatting>
  <conditionalFormatting sqref="U5">
    <cfRule type="cellIs" dxfId="11" priority="12" stopIfTrue="1" operator="equal">
      <formula>"No"</formula>
    </cfRule>
  </conditionalFormatting>
  <conditionalFormatting sqref="P5">
    <cfRule type="cellIs" dxfId="10" priority="11" stopIfTrue="1" operator="equal">
      <formula>"No"</formula>
    </cfRule>
  </conditionalFormatting>
  <conditionalFormatting sqref="T5">
    <cfRule type="cellIs" dxfId="9" priority="10" stopIfTrue="1" operator="equal">
      <formula>"No"</formula>
    </cfRule>
  </conditionalFormatting>
  <conditionalFormatting sqref="E5:N5">
    <cfRule type="cellIs" dxfId="8" priority="14" stopIfTrue="1" operator="equal">
      <formula>"No"</formula>
    </cfRule>
  </conditionalFormatting>
  <conditionalFormatting sqref="S5">
    <cfRule type="cellIs" dxfId="7" priority="8" stopIfTrue="1" operator="equal">
      <formula>"No"</formula>
    </cfRule>
  </conditionalFormatting>
  <conditionalFormatting sqref="E4:N4">
    <cfRule type="cellIs" dxfId="6" priority="6" stopIfTrue="1" operator="equal">
      <formula>"No"</formula>
    </cfRule>
  </conditionalFormatting>
  <conditionalFormatting sqref="E2">
    <cfRule type="cellIs" dxfId="5" priority="5" stopIfTrue="1" operator="equal">
      <formula>"No"</formula>
    </cfRule>
  </conditionalFormatting>
  <dataValidations count="1">
    <dataValidation type="list" allowBlank="1" showInputMessage="1" showErrorMessage="1" sqref="E2" xr:uid="{2C0B9D1A-07C3-4FEC-81FD-DBE855EF23D1}">
      <formula1>$W$6:$W$26</formula1>
    </dataValidation>
  </dataValidations>
  <hyperlinks>
    <hyperlink ref="B6" location="AGWA!A1" display="Agnes Water (66/22kV)" xr:uid="{51C28E43-B0A3-41D8-A2F1-4AEC16FDD889}"/>
    <hyperlink ref="B7" location="AITK!A1" display="Aitkenvale (66/11kV)" xr:uid="{71DD4B8E-B0E5-4895-BB94-193CA4633039}"/>
    <hyperlink ref="B8" location="ALSH!A1" display="Alan Sherriff (132/11kV)" xr:uid="{47A88F28-E278-44C5-BBFB-2FA9E1DCDCE5}"/>
    <hyperlink ref="B9" location="ALST!A1" display="Alfred Street (33/11kV)" xr:uid="{21317240-4D84-421A-9FB5-68D7226EF7DB}"/>
    <hyperlink ref="B11" location="ALLO!A1" display="Allora (33/11kV)" xr:uid="{C46B2AEB-099F-4CD5-B315-48AE8A1AD393}"/>
    <hyperlink ref="B12" location="ATHE!A1" display="Atherton (66/22kV)" xr:uid="{C442A71B-4790-46FF-9A0D-4C01F2F39354}"/>
    <hyperlink ref="B13" location="AWOO!A1" display="Awoonga (66/11kV)" xr:uid="{FB8B9006-DC51-4359-BD44-83B2C4A1652A}"/>
    <hyperlink ref="B14" location="AYRZ!A1" display="Ayr (66/11kV)" xr:uid="{B4A0ADF6-D92D-41CD-958D-0BF817F414FB}"/>
    <hyperlink ref="B15" location="BALB!A1" display="Balberra (33/11kV)" xr:uid="{48353963-1108-46AF-AF92-B6845897EEA3}"/>
    <hyperlink ref="B16" location="BAMB!A1" display="Bambaroo (66/11kV)" xr:uid="{59E50939-B217-4115-B566-27834845C27E}"/>
    <hyperlink ref="B17" location="BARC!A1" display="Barcaldine (66/22kV)" xr:uid="{0ADAF0E5-156F-4466-AD72-6C24334EF9AC}"/>
    <hyperlink ref="B19" location="BARG!A1" display="Bargara (66/11kV)" xr:uid="{38E42A1E-364F-4ED1-9A49-2C6B283F0C00}"/>
    <hyperlink ref="B20" location="BARR!A1" display="Barratta (66/11kV)" xr:uid="{98CA9E8E-4C44-46AA-BC85-CFC30DE9750D}"/>
    <hyperlink ref="B21" location="BEWE!A1" display="Bedford Weir (66/22kV)" xr:uid="{05241061-4604-4719-A07B-D58CF5BD9D67}"/>
    <hyperlink ref="B22" location="BEGA!A1" display="Belgian Gardens (66/11kV)" xr:uid="{14332775-FEBB-43AC-BD7B-562555B49390}"/>
    <hyperlink ref="B23" location="BERS!A1" display="Berserker (66/11kV)" xr:uid="{1BAB0487-2150-4BDC-8E31-BB161F3E2B63}"/>
    <hyperlink ref="B24" location="BILO!A1" display="Biloela (66/11kV)" xr:uid="{49D3D0FC-2D59-4EEC-B738-1F82F479F7F7}"/>
    <hyperlink ref="B25" location="BING!A1" display="Bingegang (66/22kV)" xr:uid="{6086F11F-6395-4249-A14A-2C64C3FD0BD9}"/>
    <hyperlink ref="B26" location="BLRI!A1" display="Black River (66/11kV)" xr:uid="{1E47DDF5-4115-49F6-A196-A958D7D53F57}"/>
    <hyperlink ref="B27" location="BLAK!A1" display="Blackall (66/22kV)" xr:uid="{732751CE-0BF7-4D1D-A8A6-E9330D490B6D}"/>
    <hyperlink ref="B28" location="BLAC!A1" display="Blackwater (66/22kV)" xr:uid="{884A23E7-E068-4BDA-B537-D0C6321701A8}"/>
    <hyperlink ref="B30" location="BLUE!A1" display="Bluewater (66/11kV)" xr:uid="{A04A53FA-D2EC-4EAF-B40D-6DC9AC9E1772}"/>
    <hyperlink ref="B32" location="BOHL!A1" display="Bohle (66/11kV)" xr:uid="{2301F026-830B-44DB-98FB-C949CA7D1E1E}"/>
    <hyperlink ref="B33" location="BODA!A1" display="Boondooma Dam (66/11kV)" xr:uid="{5B00A615-96BC-443D-A76E-47BA8F9C4929}"/>
    <hyperlink ref="B34" location="BOWE!A1" display="Bowen (66/11kV)" xr:uid="{9D7463F2-E5A1-4098-B3C5-42A135F5A963}"/>
    <hyperlink ref="B35" location="BORE!A1" display="Boyne Residential (66/11kV)" xr:uid="{FBEA41CB-6321-4A37-9A4E-E031EC485BFA}"/>
    <hyperlink ref="B37" location="BROX!A1" display="Broxburn (33/11kV)" xr:uid="{352DE9ED-171A-4922-8F94-4917D5B3B287}"/>
    <hyperlink ref="B38" location="BULL!A1" display="Bullyard (66/11kV)" xr:uid="{7A4EB35B-B592-49B4-82A0-E4E20AFD56AF}"/>
    <hyperlink ref="B40" location="BUCE!A1" display="Bundaberg Central (66/11kV)" xr:uid="{4FE9449B-2A8C-4FFF-B80A-132855D3EFE2}"/>
    <hyperlink ref="B41" location="CACI!A1" display="Cairns City (132/22kV)" xr:uid="{236EC753-C13D-4225-9732-12293D49EF5F}"/>
    <hyperlink ref="B42" location="CANO!A1" display="Cairns North (132/22kV)" xr:uid="{5CE6BC6B-DBDA-4ED0-B607-50952B82C52A}"/>
    <hyperlink ref="B43" location="CALE!A1" display="Calen (66/11kV)" xr:uid="{6DE37834-6AE5-4DAA-A74A-0B9AF8381234}"/>
    <hyperlink ref="B44" location="CALL!A1" display="Calliope (66/11kV)" xr:uid="{9EEE7039-0D84-4396-83FB-5EC7C94E25E3}"/>
    <hyperlink ref="B45" location="CAST!A1" display="Canning Street (66/11kV)" xr:uid="{DA565FA1-3C4A-4294-A6F6-DF7BD21686DE}"/>
    <hyperlink ref="B46" location="CANN!A1" display="Cannonvale (66/11kV)" xr:uid="{47FC1CBC-E463-4C2B-9819-788A5DFB09D3}"/>
    <hyperlink ref="B47" location="CAFE!A1" display="Cape Ferguson (66/11kV)" xr:uid="{FC701FFF-EF9A-4DFE-8A83-927FAC3F1E0E}"/>
    <hyperlink ref="B48" location="CARI!A1" display="Cape River (66/11kV)" xr:uid="{20C45F0B-79AC-4CE6-9F89-403EBCAFA9F3}"/>
    <hyperlink ref="B49" location="CARM!A1" display="Carmila (33/11kV)" xr:uid="{A2B0C9A0-9B2D-4296-B658-FCFA89695C93}"/>
    <hyperlink ref="B51" location="CEPL!A1" display="Cecil Plains (33/11kV)" xr:uid="{3244E901-DCF8-47CD-915D-5009BEB13832}"/>
    <hyperlink ref="B52" location="CHAR!A1" display="Charleville (66/2211kV)" xr:uid="{F89D8A55-3242-4529-9545-D745E6AD7DE5}"/>
    <hyperlink ref="B54" location="CHTO!A1" display="Charters Towers (66/11kV)" xr:uid="{CD837191-8D49-4CD1-B192-6276E7C1C998}"/>
    <hyperlink ref="B55" location="CHIL!A1" display="Childers (66/11kV)" xr:uid="{F031EE73-C179-40E4-A3C0-8CF0CE11CF5C}"/>
    <hyperlink ref="B56" location="CHIA!A1" display="Chillagoe (66/22kV)" xr:uid="{D0338465-1A6D-4367-AC1D-3A0F03A3D238}"/>
    <hyperlink ref="B59" location="CHTW!A1" display="Chinchilla Town (33/11kV)" xr:uid="{D58A0935-4473-4DAA-BF22-2F195094068E}"/>
    <hyperlink ref="B61" location="CLSO!A1" display="Clare South (66/11kV)" xr:uid="{FBD8C94E-AC97-4035-8DA6-FD78A438E5D9}"/>
    <hyperlink ref="B63" location="CLER!A1" display="Clermont (66/22kV)" xr:uid="{FCC9A710-F29A-4F64-A601-9569A24846E0}"/>
    <hyperlink ref="B65" location="CLIF!A1" display="Clifton (33/11kV)" xr:uid="{EAFA593C-DD35-4044-92F6-8E0F545AD803}"/>
    <hyperlink ref="B66" location="CLIN!A1" display="Clinton (66/11kV)" xr:uid="{CC0D092B-7B15-4CB3-BB7F-DBDA3B58BE42}"/>
    <hyperlink ref="B67" location="CLON!A1" display="Cloncurry (66/11kV)" xr:uid="{CDDFEF46-6279-40ED-82C4-FE278AB314CB}"/>
    <hyperlink ref="B69" location="COME!A1" display="Comet (66/22kV)" xr:uid="{186C39C6-5FFA-40C2-A96A-1F6F5E7825EF}"/>
    <hyperlink ref="B70" location="COOK!A1" display="Cooktown (66/22kV)" xr:uid="{47C21F5F-1AD4-45A9-9BF1-1BD5A2030291}"/>
    <hyperlink ref="B71" location="COOM!A1" display="Coominglah (66/22kV)" xr:uid="{FF13F212-D804-4BCD-9E96-D32EE39DC15C}"/>
    <hyperlink ref="B72" location="CRAI!A1" display="Craiglie (132/22kV)" xr:uid="{F2B2E3B2-4B7B-43AC-95A4-1FF167A9A9A1}"/>
    <hyperlink ref="B73" location="CRAN!A1" display="Cranbrook (66/11kV)" xr:uid="{E79A5294-194A-4B56-9F14-20DC30EC3016}"/>
    <hyperlink ref="B74" location="CRED!A1" display="Crediton (66/11kV)" xr:uid="{E4E5A2D5-268C-4F99-A949-EB4D42A4B56A}"/>
    <hyperlink ref="B75" location="CRNE!A1" display="Crows Nest (33/11kV)" xr:uid="{D6BE2E05-7D42-4A6F-A65D-3B51C6FB7F78}"/>
    <hyperlink ref="B76" location="CROY!A1" display="Croydon (66/22kV)" xr:uid="{B1C39E6C-A207-4D83-8F8C-D85534269580}"/>
    <hyperlink ref="B77" location="CUNN!A1" display="Cunnamulla (66/22kV)" xr:uid="{C55C3AB5-1DB6-4AD4-BDDD-DEC0A2E1AE79}"/>
    <hyperlink ref="B79" location="DACE!A1" display="Dalby Central (33/11kV)" xr:uid="{324CA53E-088D-4727-8DD6-EDB8BE53268D}"/>
    <hyperlink ref="B81" location="DAGL!A1" display="Dan Gleeson (66/11kV)" xr:uid="{E2749DE6-3BA4-4B2F-ABAC-3B358A217BE9}"/>
    <hyperlink ref="B82" location="DEGI!A1" display="Degilbo (66/11kV)" xr:uid="{8D4316F2-E662-4A75-8F79-C9DD346DD7A4}"/>
    <hyperlink ref="B83" location="DIMB!A1" display="Dimbulah (66/22kV)" xr:uid="{2681E522-E0B0-4C60-9817-1E53AD7C878D}"/>
    <hyperlink ref="B84" location="DISR!A1" display="Disraeli (66/11kV)" xr:uid="{F2988B1E-CB58-491C-A48F-0F548B1D2408}"/>
    <hyperlink ref="B85" location="DURO!A1" display="Duchess Road (132/66kV)" xr:uid="{13B87871-D1BF-42BF-A9FA-9803AE75F2EB}"/>
    <hyperlink ref="B86" location="Duchr2!A1" display="Duchess Road 11/66kV (11/66kV)" xr:uid="{113FE88F-DF33-4A03-8B8F-660A64C45A41}"/>
    <hyperlink ref="B87" location="DYSA!A1" display="Dysart (66/22kV)" xr:uid="{648E08DF-9B69-4693-BDBF-FF48ED5AF93F}"/>
    <hyperlink ref="B88" location="EAAY!A1" display="East Ayr (66/11kV)" xr:uid="{7D9CDCD5-6804-4363-910C-A27FA851C29B}"/>
    <hyperlink ref="B89" location="EABU!A1" display="East Bundaberg (66/11kV)" xr:uid="{EBF20933-B1A0-4295-BF98-3142562531CA}"/>
    <hyperlink ref="B90" location="EATO!A1" display="East Toowoomba (33/11kV)" xr:uid="{6157E30F-3B9E-43D3-9C71-1DE9F24F82E7}"/>
    <hyperlink ref="B91" location="EDMO!A1" display="Edmonton (132/22kV)" xr:uid="{F65964F3-2B3B-4AB8-B223-772970E4F416}"/>
    <hyperlink ref="B92" location="EIDS!A1" display="Eidsvold (66/11kV)" xr:uid="{5258637B-28DD-465A-B6F6-9B75B2112D8F}"/>
    <hyperlink ref="B93" location="ELAR!A1" display="El Arish (132/22kV)" xr:uid="{8C33707A-490B-4661-9DF4-60E95CBD73E8}"/>
    <hyperlink ref="B94" location="ELRO!A1" display="Ellwoods Road (66/11kV)" xr:uid="{4AEC1B8A-D225-4709-855C-9BAF9C5BE681}"/>
    <hyperlink ref="B95" location="EMER!A1" display="Emerald (66/22kV)" xr:uid="{238622AF-7135-4CFB-9335-18B93124EB0C}"/>
    <hyperlink ref="B96" location="ETON!A1" display="Eton (33/11kV)" xr:uid="{AEF9915F-0103-470A-ADB3-B465D1677E94}"/>
    <hyperlink ref="B97" location="EUDA!A1" display="Eungella Dam (66/11kV)" xr:uid="{146A93DD-88DE-4373-BAC6-D43A05C3AA99}"/>
    <hyperlink ref="B98" location="EVEL!A1" display="Evelyn (66/22kV)" xr:uid="{3F98F728-C03E-4CF2-860E-B30D55EC0EEF}"/>
    <hyperlink ref="B99" location="FARL!A1" display="Farleigh (33/11kV)" xr:uid="{30F67AEE-98E7-4278-96EA-D07DC6816168}"/>
    <hyperlink ref="B100" location="FARN!A1" display="Farnsfield (66/11kV)" xr:uid="{8C071F09-85BE-4F29-B586-A7F590A9EF32}"/>
    <hyperlink ref="B101" location="FREN!A1" display="Frenchville (66/11kV)" xr:uid="{24DD176C-77B2-4B4B-BB6D-A26A552D99F1}"/>
    <hyperlink ref="B102" location="GLFS!A1" display="Friend Street (66/11kV)" xr:uid="{8705A150-B3A5-4AEC-8D31-CCA99373F5F3}"/>
    <hyperlink ref="B103" location="GARB!A1" display="Garbutt (66/11kV)" xr:uid="{7306D7AB-58C4-495E-B849-5DFC442C3F6D}"/>
    <hyperlink ref="B104" location="GAYN!A1" display="Gayndah (66/11kV)" xr:uid="{4B06B5ED-6A9E-445C-9D3D-8EC81D070722}"/>
    <hyperlink ref="B105" location="GEOR!A1" display="Georgetown (66/22kV)" xr:uid="{4D6B7C21-B38A-44EE-93AE-002C962D56AA}"/>
    <hyperlink ref="B107" location="GIRU!A1" display="Giru (66/11kV)" xr:uid="{9AEBC63F-851C-40AD-BB6F-04B6F1B1B11C}"/>
    <hyperlink ref="B108" location="GIVE!A1" display="Givelda (66/11kV)" xr:uid="{DAFC09C4-9B43-4F5B-B475-B74A14CE3678}"/>
    <hyperlink ref="B110" location="GLSO!A1" display="Gladstone South (66/11kV)" xr:uid="{FAA82BDB-AEBD-4572-928D-B6AC35B5F2A4}"/>
    <hyperlink ref="B112" location="GLEN!A1" display="Glenden (66/11kV)" xr:uid="{19E842A8-CC4F-4C89-B19C-9ACE7EA57662}"/>
    <hyperlink ref="B113" location="GLEE!A1" display="Glenelg (66/33kV)" xr:uid="{2EA14F54-AE12-47E8-B4A0-C29D1E2EA4BC}"/>
    <hyperlink ref="B114" location="GLEL!A1" display="Glenella 11kV (66/11kV)" xr:uid="{C1A3048E-B27A-421D-8AF8-F9AADCED2CDD}"/>
    <hyperlink ref="B115" location="GOOB!A1" display="Gooburrum (66/11kV)" xr:uid="{90FA0A4A-A903-45B7-ADA1-E904DB43EE40}"/>
    <hyperlink ref="B116" location="GOOT!A1" display="Gootchie (66/11kV)" xr:uid="{943210D7-C851-4F0F-9C56-BC2A4C12976B}"/>
    <hyperlink ref="B117" location="Gracem!A1" display="Gracemere (66/11kV)" xr:uid="{2B83CE8A-7C7B-4094-A074-782B47D38566}"/>
    <hyperlink ref="B118" location="GRCR!A1" display="Granite Creek (66/22kV)" xr:uid="{9E6EA30B-8F1C-46D1-AB13-DEFDCCADE435}"/>
    <hyperlink ref="B120" location="GREN!A1" display="Greenvale (66/11kV)" xr:uid="{307AFE0A-E4A3-40FA-86DE-7D48F33A79AD}"/>
    <hyperlink ref="B121" location="GUML!A1" display="Gumlu (66/11kV)" xr:uid="{E53C6AD9-6EB8-4735-AF45-58D3652C86B5}"/>
    <hyperlink ref="B122" location="GUTH!A1" display="Guthalungra (66/11kV)" xr:uid="{AB44C6BE-3F7E-4297-BD7D-BACD09C0C3CB}"/>
    <hyperlink ref="B123" location="T051!A1" display="Hartley Street (132/22kV)" xr:uid="{F8D17A9D-E93F-4C03-BD37-50E9BF0EB06F}"/>
    <hyperlink ref="B124" location="HAPU!A1" display="Haughton (66/11kV)" xr:uid="{0D472D53-D693-4ED6-9FAF-F33CCF95405B}"/>
    <hyperlink ref="B125" location="HELE!A1" display="Helenvale (66/22kV)" xr:uid="{24D61477-1A63-4FBC-939B-176AC3CD18A2}"/>
    <hyperlink ref="B126" location="HEPA!A1" display="Hermit Park (66/11kV)" xr:uid="{77DB6CE8-8DEB-4703-A192-D128062C8529}"/>
    <hyperlink ref="B127" location="HIGH!A1" display="Highfields (33/11kV)" xr:uid="{02D8839D-7EEF-4C23-BF18-87E4A2546AA0}"/>
    <hyperlink ref="B128" location="HILL!A1" display="Hillsborough (66/11kV)" xr:uid="{662B2286-DA5F-4204-BBFD-5613994324FB}"/>
    <hyperlink ref="B129" location="HOHI!A1" display="Home Hill (66/11kV)" xr:uid="{CF9817FD-AA39-4FE2-B08A-122AF164BC45}"/>
    <hyperlink ref="B130" location="HOWA!A1" display="Howard (66/11kV)" xr:uid="{C9448AC9-F56D-4C97-A2CE-8754626B7E44}"/>
    <hyperlink ref="B131" location="HUGH!A1" display="Hughenden (66/33kV)" xr:uid="{34FAE235-F546-4525-B025-FDB06E3E5126}"/>
    <hyperlink ref="B132" location="ILBI!A1" display="Ilbilbie (33/11kV)" xr:uid="{6F1B4364-564F-4AA8-8C6F-B60ED0422487}"/>
    <hyperlink ref="B133" location="INGH!A1" display="Ingham (66/11kV)" xr:uid="{6D427080-3343-4AB7-91CC-06AF5B6C6A02}"/>
    <hyperlink ref="B135" location="T050!A1" display="Innisfail (132/22kV)" xr:uid="{C56ECAEE-D92E-46C9-8116-66157837A2B6}"/>
    <hyperlink ref="B137" location="JAND!A1" display="Jandowae (33/11kV)" xr:uid="{07A8EA2D-5C72-41F9-A9D9-FEE3B961FAB4}"/>
    <hyperlink ref="B138" location="JARV!A1" display="Jarvisfield (66/11kV)" xr:uid="{ABA8216E-3870-451E-90E0-112D3596DE0B}"/>
    <hyperlink ref="B139" location="JUPO!A1" display="Jubilee Pocket (66/11kV)" xr:uid="{81D5D803-832B-4166-8E88-5B4D5F75127D}"/>
    <hyperlink ref="B140" location="JUCR!A1" display="Julia Creek (66/33kV)" xr:uid="{24999F09-6E77-4C51-9CDB-107355D0EFF9}"/>
    <hyperlink ref="B141" location="KAIM!A1" display="Kaimkillenbun (33/11kV)" xr:uid="{6E092142-7076-4747-B695-2EC2DD1C84FD}"/>
    <hyperlink ref="B142" location="KALA!A1" display="Kalamia (66/11kV)" xr:uid="{EB212D74-B8FF-40D2-8F23-716B53C39B2F}"/>
    <hyperlink ref="B143" location="T053!A1" display="Kamerunga (132/22kV)" xr:uid="{2C2B0731-699E-4F8A-A61F-438B3B848715}"/>
    <hyperlink ref="B144" location="KESP!A1" display="Kearneys Spring (110/11kV)" xr:uid="{8E1713E4-710D-44BF-9C45-044A77EF77F3}"/>
    <hyperlink ref="B145" location="KECE!A1" display="Kelsey Creek East (66/11kV)" xr:uid="{D74BEF96-710D-4CC1-9098-557B6C04824D}"/>
    <hyperlink ref="B146" location="KIDS!A1" display="Kidston (132/6.6kV)" xr:uid="{B03F79C5-0698-419F-9D18-380552307459}"/>
    <hyperlink ref="B148" location="KITO!A1" display="Kilkivan Town (66/11kV)" xr:uid="{6E432860-DE8D-468D-AC76-02EF9C79B645}"/>
    <hyperlink ref="B149" location="KILL!A1" display="Killarney (33/11kV)" xr:uid="{28687264-6533-4A93-BA1B-A3FBFB9C838B}"/>
    <hyperlink ref="B150" location="KING!A1" display="Kingaroy (66/11kV)" xr:uid="{2CA97E9F-4D45-4BF4-B972-50EB1611D5CA}"/>
    <hyperlink ref="B151" location="KIRK!A1" display="Kirknie (66/11kV)" xr:uid="{D1F24E72-F30F-43F4-A5E0-F54BF745C9AE}"/>
    <hyperlink ref="B152" location="KOCR!A1" display="Kogan Creek (33/11kV)" xr:uid="{48202CE3-2D52-41B8-A557-7EFBE363C55C}"/>
    <hyperlink ref="B153" location="KOUM!A1" display="Koumala (33/11kV)" xr:uid="{4E46C674-3717-4B1D-AD07-6CF383A4B227}"/>
    <hyperlink ref="B154" location="LAQU!A1" display="Laguna Quays (66/11kV)" xr:uid="{E20E7605-B548-4356-8343-7FE374D03134}"/>
    <hyperlink ref="B155" location="LAKE!A1" display="Lakeland (66/22kV)" xr:uid="{2EE0B5C4-EDA2-4CF4-8666-A94A80318FC0}"/>
    <hyperlink ref="B159" location="LANN!A1" display="Lannercost (66/11kV)" xr:uid="{C99D5F3A-0F3D-4B23-90F2-02F12B6B2A77}"/>
    <hyperlink ref="B160" location="LITT!A1" display="Littlemore (66/11kV)" xr:uid="{F4C5DFB6-1144-42F5-82FF-A7FCA90BDA94}"/>
    <hyperlink ref="B161" location="LONG!A1" display="Longreach (66/22kV)" xr:uid="{95F362E8-0D3B-45C6-A103-8A8747F14A51}"/>
    <hyperlink ref="B162" location="LOCR!A1" display="Louisa Creek (33/11kV)" xr:uid="{082D80A3-21F4-4A25-8F00-DF7873075969}"/>
    <hyperlink ref="B164" location="LUCI!A1" display="Lucinda (66/11kV)" xr:uid="{290C7EDE-FD4D-4003-AE45-81B42C0D5B12}"/>
    <hyperlink ref="B165" location="LYLA!A1" display="Lyndley Lane (33/22kV)" xr:uid="{3939E2F1-EA08-4AAE-A862-DC1CA035F771}"/>
    <hyperlink ref="B167" location="MACT!A1" display="Mackay City (33/11kV)" xr:uid="{4DF42552-5AAE-4E06-A3F0-981D1431182C}"/>
    <hyperlink ref="B168" location="MACN!A1" display="Macknade (66/11kV)" xr:uid="{CAE4CD49-39B3-40C1-AE40-993B08F69748}"/>
    <hyperlink ref="B169" location="MALC!A1" display="Malchi (66/11kV)" xr:uid="{5C762DBF-7CDD-424E-B7DE-1343192FE57E}"/>
    <hyperlink ref="B170" location="MARE!A1" display="Mareeba (66/22kV)" xr:uid="{DC87CFAA-3D94-4A11-93C8-700AA6212E4A}"/>
    <hyperlink ref="B171" location="MASO!A1" display="Marian South (66/11kV)" xr:uid="{53F206CF-CBF3-4AFC-B0A3-155855C3346B}"/>
    <hyperlink ref="B173" location="MACI!A1" display="Maryborough City (66/11kV)" xr:uid="{02BD4B2D-84CF-4843-8573-AD917E50B242}"/>
    <hyperlink ref="B174" location="MAFU!A1" display="Max Fulton (66/11kV)" xr:uid="{3D0C39F1-AAA8-43AA-88A8-F769848FE190}"/>
    <hyperlink ref="B175" location="MCCR!A1" display="McKinley Creek (66/11kV)" xr:uid="{6FED4E5E-1126-43E0-8A47-DC63DADBE310}"/>
    <hyperlink ref="B176" location="MEAD!A1" display="Meadowvale (66/11kV)" xr:uid="{ED038067-88BC-436C-8BAA-1DDC69D1C849}"/>
    <hyperlink ref="B177" location="MEAN!A1" display="Meandarra (33/22kV)" xr:uid="{4399B702-56C8-4C2E-9A39-698EC452FEF6}"/>
    <hyperlink ref="B178" location="MERI!A1" display="Merinda (66/11kV)" xr:uid="{DD5A2CE6-0A1C-49E6-9ADE-50463512FA9D}"/>
    <hyperlink ref="B179" location="MERN!A1" display="Meringandan (33/11kV)" xr:uid="{D755FC6C-9933-451E-89B1-FC3700E2471B}"/>
    <hyperlink ref="B180" location="MIDD!A1" display="Middlemount (66/22kV)" xr:uid="{18B1E19F-206E-44C8-BE63-3D1B0735E613}"/>
    <hyperlink ref="B181" location="MILE!A1" display="Miles (33/11kV)" xr:uid="{83F7762A-8A8B-48C5-83CF-D5E998A0BE04}"/>
    <hyperlink ref="B182" location="MICO!A1" display="Miles-Condamine (33/22kV)" xr:uid="{8EB2D866-9726-4D9D-AEF3-33A6BBC2378F}"/>
    <hyperlink ref="B183" location="MILL!A1" display="Millaroo (66/11kV)" xr:uid="{EC4C07AD-D1B9-4204-956F-747CCA895FBD}"/>
    <hyperlink ref="B184" location="MILC!A1" display="Millchester (66/11kV)" xr:uid="{132374FE-E92A-4A7C-BF00-9B439E8BA4D3}"/>
    <hyperlink ref="B186" location="MILM!A1" display="Millmerran (33/11kV)" xr:uid="{FB95AA98-D6BA-4ED0-97B3-D70DFC76EFEE}"/>
    <hyperlink ref="B187" location="MING!A1" display="Mingela (66/11kV)" xr:uid="{BF1D86A8-9224-4C8E-A7B4-DBA57CE2F411}"/>
    <hyperlink ref="B188" location="MIRA!A1" display="Mirani (66/11kV)" xr:uid="{8B0E2A9F-AEBA-481F-9D82-91BB9428691E}"/>
    <hyperlink ref="B189" location="MIVA!A1" display="Miriam Vale (66/22kV)" xr:uid="{BBCFA9B7-4A1A-4DC3-98E4-82721B44C3B8}"/>
    <hyperlink ref="B190" location="MITC!A1" display="Mitchell (33/11kV)" xr:uid="{B1D61136-35FB-4236-A60A-BD14F1E0797C}"/>
    <hyperlink ref="B191" location="MOPA!A1" display="Mona Park (66/11kV)" xr:uid="{02EE2217-C255-403C-8DF2-EB3B48EB876A}"/>
    <hyperlink ref="B192" location="MODA!A1" display="Monduran Dam (66/11kV)" xr:uid="{C6A1E61C-38CF-42B7-8EF7-7F17EABC7E38}"/>
    <hyperlink ref="B193" location="MONT!A1" display="Monto (66/11kV)" xr:uid="{5AABCD99-C1B5-43EC-8742-532648D831B0}"/>
    <hyperlink ref="B194" location="MOOR!A1" display="Moorvale (66/11kV)" xr:uid="{5E25EB1C-4E3D-44B1-8BFA-C0B230769A31}"/>
    <hyperlink ref="B196" location="MOSS!A1" display="Mossman (66/22kV)" xr:uid="{ADFE32ED-844C-40E6-9C75-8E03A50DEA5A}"/>
    <hyperlink ref="B197" location="MOFO!A1" display="Mount Fox (66/33kV)" xr:uid="{E06F3400-9859-427C-8068-6270CE02E091}"/>
    <hyperlink ref="B198" location="MLEP!A1" display="Mount Leyshon Pump (66/11kV)" xr:uid="{C194F805-366D-42B0-800E-44D1690CFB4E}"/>
    <hyperlink ref="B199" location="MORO!A1" display="Mount Rooper (66/11kV)" xr:uid="{89DBEB4B-C483-4365-A833-A321C62A0375}"/>
    <hyperlink ref="B200" location="MOUR!A1" display="Moura (66/22kV)" xr:uid="{34EF901E-9F99-470F-87F0-80F49B740D11}"/>
    <hyperlink ref="B202" location="MOBA!A1" display="Mt Bassett (33/11kV)" xr:uid="{C24D72A2-0E89-4C56-8AEE-BED5DE21B90C}"/>
    <hyperlink ref="B203" location="MOGA!A1" display="Mt Garnet (66/22kV)" xr:uid="{F9B546EF-C803-4549-8789-A5AC295910B6}"/>
    <hyperlink ref="B204" location="MOMO!A1" display="Mt Molloy (66/22kV)" xr:uid="{14B716BD-802C-461B-B950-91888770B1FD}"/>
    <hyperlink ref="B205" location="MOMR!A1" display="Mt Morgan (66/11kV)" xr:uid="{C1941295-8A5F-41DC-A335-041993D45BD0}"/>
    <hyperlink ref="B206" location="MOMW!A1" display="Mt Mowbullan (33/11kV)" xr:uid="{E334D7E5-9444-40E3-92D9-1E6D84CB60D5}"/>
    <hyperlink ref="B207" location="MOSI!A1" display="Mt Sibley (33/11kV)" xr:uid="{D1B6606E-62FA-4977-AAA5-E83E82A3B284}"/>
    <hyperlink ref="B208" location="MUTO!A1" display="Mundubbera Town (66/11kV)" xr:uid="{20586400-CCCB-4C8C-978C-E9704E304762}"/>
    <hyperlink ref="B209" location="MURG!A1" display="Murgon (66/11kV)" xr:uid="{82A82FA1-4F84-45F1-BD70-B25F1A198894}"/>
    <hyperlink ref="B210" location="MUTA!A1" display="Mutarnee (66/11kV)" xr:uid="{0BE1E7DB-3958-42C7-8398-C94E554BEEFE}"/>
    <hyperlink ref="B211" location="NANA!A1" display="Nanango (66/11kV)" xr:uid="{D493A299-F679-4AD6-BA6A-6279F200BE9E}"/>
    <hyperlink ref="B212" location="NAND!A1" display="Nandi (33/11kV)" xr:uid="{2C4A55CE-08FB-48CA-B8C3-544EFFC47C34}"/>
    <hyperlink ref="B213" location="NEBO!A1" display="Nebo (132/11kV)" xr:uid="{615A1880-A471-448A-BF43-F82DD4B87ECA}"/>
    <hyperlink ref="B214" location="NESM!A1" display="Neil Smith (66/11kV)" xr:uid="{2BCCA1E5-E4DE-47CB-82B9-41EE3919850E}"/>
    <hyperlink ref="B215" location="NORM!A1" display="Normanton (66/22kV)" xr:uid="{DD7FC4AF-C216-4D96-A3F5-ED04841C1C02}"/>
    <hyperlink ref="B216" location="NOCL!A1" display="North Cloncurry (66/11kV)" xr:uid="{BAF729C2-0875-4104-B65F-6294C49CFC5F}"/>
    <hyperlink ref="B217" location="NOMA!A1" display="North Mackay (33/11kV)" xr:uid="{220BFFD2-D5F6-4DFE-8AE4-92F2E157D54F}"/>
    <hyperlink ref="B218" location="NOST!A1" display="North Street (33/11kV)" xr:uid="{F1FD38AD-D3BC-4D71-9F7E-419D1108CF62}"/>
    <hyperlink ref="B219" location="NORW!A1" display="Norwin (33/11kV)" xr:uid="{7A53E8D4-EE9E-49BC-82C1-59C9CA58D506}"/>
    <hyperlink ref="B220" location="OAKE!A1" display="Oakey (33/11kV)" xr:uid="{CE27125B-D3FB-44E5-96BC-96D7095733B9}"/>
    <hyperlink ref="B222" location="OONN!A1" display="Oonoonba (66/11kV)" xr:uid="{6F6996C5-22B1-4AC1-90FD-1F19567C076C}"/>
    <hyperlink ref="B223" location="OWAN!A1" display="Owanyilla (66/11kV)" xr:uid="{941E6C8C-D488-48EA-B08E-A7CB35969A08}"/>
    <hyperlink ref="B224" location="PAMP!A1" display="Pampas (33/11kV)" xr:uid="{6D633DC6-A90E-4E7F-A3DD-80EC9B95BE47}"/>
    <hyperlink ref="B225" location="PAND!A1" display="Pandoin (66/22kV)" xr:uid="{CD031911-E93C-4FE8-9920-57871637364D}"/>
    <hyperlink ref="B226" location="PARK!A1" display="Parkhurst (66/11kV)" xr:uid="{CBB387AD-6CA9-4D99-9501-154D920349AA}"/>
    <hyperlink ref="B227" location="PERA!A1" display="Peranga (33/11kV)" xr:uid="{B461B1C7-08A2-44DA-A0AB-2D064F64F590}"/>
    <hyperlink ref="B228" location="PEAR!A1" display="Peter Arlett (66/11kV)" xr:uid="{042D9C1E-E469-450F-B19D-03902954CBE1}"/>
    <hyperlink ref="B229" location="PIAL!A1" display="Pialba (66/11kV)" xr:uid="{CD726439-8202-437B-9CEA-8113A4792D6D}"/>
    <hyperlink ref="B230" location="PINN!A1" display="Pinnacle (66/11kV)" xr:uid="{BAAE2817-159A-4A20-95A6-D09F8C533038}"/>
    <hyperlink ref="B231" location="PIRR!A1" display="Pirrinuan (33/11kV)" xr:uid="{5F65F12F-AB6E-4DAB-9F1E-E108A8578262}"/>
    <hyperlink ref="B232" location="'PLAN'!A1" display="Planella (33/11kV)" xr:uid="{21444AC5-B45B-47D4-ABE9-C92CC72C8DB3}"/>
    <hyperlink ref="B233" location="PLEY!A1" display="Pleystowe (33/11kV)" xr:uid="{0DA5AAC3-5E59-470E-9108-04CA2F473126}"/>
    <hyperlink ref="B234" location="POVE!A1" display="Point Vernon (66/11kV)" xr:uid="{5392B36F-9863-4A18-85B3-3BEC7A948BB5}"/>
    <hyperlink ref="B235" location="POZI!A1" display="Pozieres (33/11kV)" xr:uid="{137A3290-9778-4F78-A4DA-87807FF5A89C}"/>
    <hyperlink ref="B236" location="PRMI!A1" display="Proserpine Mill (66/11kV)" xr:uid="{4677C74F-D572-4A90-A191-71DFB1619258}"/>
    <hyperlink ref="B237" location="PROT!A1" display="Proston (66/11kV)" xr:uid="{3C8CD392-F72D-4D9B-BF7D-BADD1D3B52BF}"/>
    <hyperlink ref="B238" location="PURR!A1" display="Purrawunda (33/11kV)" xr:uid="{23A40EF2-26DB-43B3-97FB-BCF459787522}"/>
    <hyperlink ref="B239" location="QUIL!A1" display="Quilpie (66/11kV)" xr:uid="{A13E001B-6EF2-4715-B5C3-DD968E7AEE37}"/>
    <hyperlink ref="B240" location="RAGL!A1" display="Raglan (66/22kV)" xr:uid="{7801525B-9CD3-4BA6-9E78-F087E0F2FB08}"/>
    <hyperlink ref="B241" location="RASM!A1" display="Rasmussen (66/11kV)" xr:uid="{3DBD7ADC-EE63-434D-B76E-F1F6CAB55D9A}"/>
    <hyperlink ref="B242" location="RAVE!A1" display="Ravenshoe (66/22kV)" xr:uid="{DEC26D68-90BC-41D6-86D4-73517A72CA81}"/>
    <hyperlink ref="B243" location="RAVN!A1" display="Ravenswood (66/11kV)" xr:uid="{98F477E6-858B-4FF6-8116-61B06FE82DD7}"/>
    <hyperlink ref="B244" location="RICH!A1" display="Richmond (66/33kV)" xr:uid="{9E1942BA-9B7F-4B95-9330-B112DA18D5C6}"/>
    <hyperlink ref="B245" location="ROGL!A1" display="Rockhampton Glenmore (66/11kV)" xr:uid="{BC220E11-8392-452C-8C18-94F7329FAF51}"/>
    <hyperlink ref="B246" location="ROSO!A1" display="Rockhampton South (66/11kV)" xr:uid="{20F130C4-624F-447D-85B5-329FCEEF8B01}"/>
    <hyperlink ref="B247" location="ROST!A1" display="Rocky Street (66/11kV)" xr:uid="{732CC608-8F53-4539-8B82-A6964A194C81}"/>
    <hyperlink ref="B248" location="ROLE!A1" display="Rolleston (66/22kV)" xr:uid="{30395B51-95B1-4950-BDC5-3B0C2C14790A}"/>
    <hyperlink ref="B250" location="ROLL!A1" display="Rollingstone (66/11kV)" xr:uid="{C8A303CB-C5F2-49B6-A084-2FA0E23F0AF7}"/>
    <hyperlink ref="B253" location="ROEA!A1" display="Roma East (33/11kV)" xr:uid="{9ED07A4E-014D-4532-A15B-B9025B5D7277}"/>
    <hyperlink ref="B254" location="ROWE!A1" display="Roma West (33/11kV)" xr:uid="{658E89A1-4CA0-4BBA-819B-05BC81B8B92E}"/>
    <hyperlink ref="B255" location="ROWO!A1" display="Roo Works (33/11kV)" xr:uid="{A795A523-FAF8-4B3E-9B3D-8E5164387069}"/>
    <hyperlink ref="B256" location="ROSE!A1" display="Rosella (33/11kV)" xr:uid="{EFD6E5EF-8B11-455E-85AC-B22F1249B57D}"/>
    <hyperlink ref="B257" location="ROPL!A1" display="Ross Plains (66/11kV)" xr:uid="{85F103F5-F2BC-4A88-8212-D1DD7EA13379}"/>
    <hyperlink ref="B258" location="SARI!A1" display="Sarina (33/11kV)" xr:uid="{371D82B2-A163-41A3-8A85-B99DD3153788}"/>
    <hyperlink ref="B259" location="SAUN!A1" display="Saunders (66/11kV)" xr:uid="{6AC7799D-B371-4153-B5D1-AD4C11699443}"/>
    <hyperlink ref="B260" location="SHUT!A1" display="Shutehaven (66/22kV)" xr:uid="{5F317708-A542-45F5-ACDA-B71C4DDAF66E}"/>
    <hyperlink ref="B261" location="SOBL!A1" display="South Blackwater (66/22kV)" xr:uid="{424975CA-E24B-43D1-A4CA-8183A1E0DA55}"/>
    <hyperlink ref="B262" location="SOBU!A1" display="South Bundaberg (66/11kV)" xr:uid="{AAA003A0-2AEB-4160-B70D-8ACCB8EFD62F}"/>
    <hyperlink ref="B263" location="SOKO!A1" display="South Kolan (66/11kV)" xr:uid="{7BB4F17C-FD6B-4420-B03E-E7EB2C2C03FD}"/>
    <hyperlink ref="B264" location="SOMA!A1" display="South Mackay (33/11kV)" xr:uid="{1F7CB59A-4970-452C-B603-F735BE0F5044}"/>
    <hyperlink ref="B265" location="SOTO!A1" display="South Toowoomba (33/11kV)" xr:uid="{A837D528-4FAB-4F7D-A60B-44EB96A991ED}"/>
    <hyperlink ref="B267" location="SAGE!A1" display="St. George (66/33kV)" xr:uid="{5CA13C16-CF22-431B-A9A5-719A5B8A646E}"/>
    <hyperlink ref="B268" location="SAGT!A1" display="St. George Town (33/11kV)" xr:uid="{21450DE5-9DAA-4E6A-9EA6-1CC52339D025}"/>
    <hyperlink ref="B269" location="STAM!A1" display="Stamford (66/33kV)" xr:uid="{A9B380F4-712D-45E9-A353-62EAC889DCD6}"/>
    <hyperlink ref="B271" location="STTO!A1" display="Stanthorpe Town (33/11kV)" xr:uid="{5459ED5F-24C6-45C5-A8A4-62A07C2CAC12}"/>
    <hyperlink ref="B272" location="STUA!A1" display="Stuart (66/11kV)" xr:uid="{5AF2B643-68BC-4C3D-B4EB-F984C8BCC12E}"/>
    <hyperlink ref="B273" location="TANB!A1" display="Tanby (66/22kV)" xr:uid="{1F003F91-D39C-4878-83DF-41D5798D6D04}"/>
    <hyperlink ref="B274" location="TARA!A1" display="Tara (33/11kV)" xr:uid="{B2CD63E7-DD14-4E04-9D76-92EDB0FC5DD6}"/>
    <hyperlink ref="B275" location="THEO!A1" display="Theodore (66/22kV)" xr:uid="{67BFDC47-D870-4DCD-95FF-B2DC6D3E3945}"/>
    <hyperlink ref="B276" location="TIER!A1" display="Tieri (66/22kV)" xr:uid="{877DA7D9-8756-4A39-94AC-B3656D63A8D6}"/>
    <hyperlink ref="B277" location="TWCE!A1" display="Toowoomba Central (110/11kV)" xr:uid="{2EC46C3D-032A-4AAE-88CD-AD7A85A2E05F}"/>
    <hyperlink ref="B278" location="TORQ!A1" display="Torquay (66/11kV)" xr:uid="{A787DCE9-D9E3-4ED1-9BDD-1C60E8562C53}"/>
    <hyperlink ref="B279" location="TORR!A1" display="Torrington (33/11kV)" xr:uid="{DEAA7F0D-01EE-440D-BFE6-A64C9D3B0BAD}"/>
    <hyperlink ref="B281" location="TOPO!A1" display="Townsville Port (66/11kV)" xr:uid="{CA5B71FE-97FC-4569-B4F8-A696DCB1D85B}"/>
    <hyperlink ref="B282" location="TUAN!A1" display="Tuan (66/11kV)" xr:uid="{F93D7687-B377-4FF7-9501-2812CE237C16}"/>
    <hyperlink ref="B283" location="TULL!A1" display="Tully (132/22kV)" xr:uid="{EAE45B7A-1D07-489A-A315-76A1370E6475}"/>
    <hyperlink ref="B284" location="VERM!A1" display="Vermont (66/22kV)" xr:uid="{D1745AD5-28B2-4B23-B301-12CD410B735A}"/>
    <hyperlink ref="B286" location="WALL!A1" display="Wallaville (66/11kV)" xr:uid="{2883FD47-1E85-45CA-9370-6A0805802859}"/>
    <hyperlink ref="B287" location="WAND!A1" display="Wandoan (33/22kV)" xr:uid="{80A7F41D-6C27-4B99-97FA-E204C93E3A1A}"/>
    <hyperlink ref="B289" location="WAEA!A1" display="Warwick East (33/11kV)" xr:uid="{49EB20D0-EB9E-4769-B5BB-4064DAB3B268}"/>
    <hyperlink ref="B290" location="WEBU!A1" display="West Bundaberg (66/11kV)" xr:uid="{EF3249A2-8B8C-49DE-97DD-E5C09213AEC9}"/>
    <hyperlink ref="B291" location="WEDA!A1" display="West Dalby (33/11kV)" xr:uid="{6457D9CC-24C1-4B8A-9A78-2CFD478626E8}"/>
    <hyperlink ref="B292" location="WEMA!A1" display="West Mackay (33/11kV)" xr:uid="{B28E0702-C4BE-4251-85A1-ECDD10D8766A}"/>
    <hyperlink ref="B293" location="WETO!A1" display="West Toowoomba (33/11kV)" xr:uid="{B3C055E9-F98D-46A9-90AC-C9EB1058E024}"/>
    <hyperlink ref="B294" location="WEWA!A1" display="West Warwick (33/11kV)" xr:uid="{9F5B590F-9E8D-40A7-B813-4E6DBAF59836}"/>
    <hyperlink ref="B295" location="WINT!A1" display="Winton (66/11kV)" xr:uid="{C3C7DBD7-87A5-440D-B556-B11D08B6E743}"/>
    <hyperlink ref="B296" location="WIRR!A1" display="Wirralie (66/33kV)" xr:uid="{F17572F2-2801-4F76-A196-C3F1B8FE8015}"/>
    <hyperlink ref="B297" location="WOOG!A1" display="Woodgate (66/11kV)" xr:uid="{508B75D4-9C9E-423F-8418-7F7D23EA6FF5}"/>
    <hyperlink ref="B298" location="WOOD!A1" display="Woodhouse Station (66/11kV)" xr:uid="{A8D48AAC-AE06-4C16-B3D7-B5AC56F4A606}"/>
    <hyperlink ref="B299" location="WOSO!A1" display="Woodstock South (66/11kV)" xr:uid="{7698B96E-6508-4E4A-8D9E-84F03DAF0BBC}"/>
    <hyperlink ref="B300" location="WOOL!A1" display="Woolooga (66/11kV)" xr:uid="{6E5829EB-3CD6-41A0-B0DB-98B04F846701}"/>
    <hyperlink ref="B301" location="WOWA!A1" display="Wowan (66/22kV)" xr:uid="{FDB0DE5C-4514-47AA-9B10-D8AA9711D0F4}"/>
    <hyperlink ref="B302" location="YARR!A1" display="Yarraman (66/11kV)" xr:uid="{301E6455-A602-4BC2-81F8-05E5CA35BA43}"/>
    <hyperlink ref="B304" location="YASO!A1" display="Yarranlea South (33/11kV)" xr:uid="{F803523B-4E9A-45D6-BE37-DF4EFAA8AC05}"/>
    <hyperlink ref="B305" location="YEPP!A1" display="Yeppoon (66/11kV)" xr:uid="{6A6B2B89-C633-4EA9-84C3-B54AEE1F33B2}"/>
    <hyperlink ref="B10" location="T065!A1" display="Alligator Creek BSP (132/33kV)" xr:uid="{5620F22A-20E1-4102-BC94-E9F13D3B0EDA}"/>
    <hyperlink ref="B18" location="T072!A1" display="Barcaldine BSP (132/66kV)" xr:uid="{24BF793E-23DB-425B-BBB5-0854EECC782F}"/>
    <hyperlink ref="B29" location="T032!A1" display="Blackwater BSP (132/66kV)" xr:uid="{6C8ED7C4-A20A-436E-812B-BAC8FDB60387}"/>
    <hyperlink ref="B31" location="T130!A1" display="Boat Creek BSP (132/66kV)" xr:uid="{931EA38E-071F-450D-B243-5D3B14C3C6F7}"/>
    <hyperlink ref="B36" location="T198!A1" display="Broadlea BSP (132/66kV)" xr:uid="{F41037EB-F6CE-4A5F-B0F3-98DC25E4A516}"/>
    <hyperlink ref="B39" location="BUND!A1" display="Bundaberg BSP (132/66kV)" xr:uid="{21BBC856-E01D-4709-9B60-9D9F7C1BFC4D}"/>
    <hyperlink ref="B57" location="CHIN!A1" display="Chinchilla BSP (132/33kV)" xr:uid="{9ADB490B-DDB2-4A9F-B304-B5D20AEB30CE}"/>
    <hyperlink ref="B60" location="CHUM!A1" display="Chumvale BSP (220/66kV)" xr:uid="{78964F05-7861-40D7-8A8E-B58CA8D46FCE}"/>
    <hyperlink ref="B62" location="T193!A1" display="Clare South BSP (132/66kV)" xr:uid="{C8E87077-1B1F-40EF-9DC7-86941BD22E99}"/>
    <hyperlink ref="B64" location="CLBS!A1" display="Clermont BSP (132/66kV)" xr:uid="{33EB85F8-658F-4AA5-A503-26D87A2F8577}"/>
    <hyperlink ref="B68" location="COLU!A1" display="Columboola BSP (132/33kV)" xr:uid="{0BD0920F-7A09-44BF-B5BA-892329B96791}"/>
    <hyperlink ref="B78" location="T188!A1" display="Daandine BSP (110/33kV)" xr:uid="{47D7C0B9-4FC4-4C0F-A6AD-3E8B806EC644}"/>
    <hyperlink ref="B80" location="T002!A1" display="Dalby East BSP (110/33kV)" xr:uid="{2042F908-19FC-4A60-AAEC-41E2F5987BE3}"/>
    <hyperlink ref="B106" location="GEOR1!A1" display="Georgetown BSP (132/66kV)" xr:uid="{6D028CB0-1ACB-46B8-9C14-2FA46367AA5F}"/>
    <hyperlink ref="B109" location="GLNO!A1" display="Gladstone North BSP (132/66kV)" xr:uid="{E0520261-2835-46B6-8994-6EFD244EE3A0}"/>
    <hyperlink ref="B111" location="T019!A1" display="Gladstone South BSP (132/66kV)" xr:uid="{7492F763-1E3D-4449-8888-1FE156E8BD94}"/>
    <hyperlink ref="B119" location="T166!A1" display="Granite Creek BSP (132/66kV)" xr:uid="{C5A06C1F-5733-4AED-B950-83D236DF6131}"/>
    <hyperlink ref="B134" location="T047!A1" display="Ingham BSP (132/66kV)" xr:uid="{31ECCB59-C751-48BD-80C1-4B8CE6F06E22}"/>
    <hyperlink ref="B136" location="ISIS!A1" display="Isis BSP (132/66kV)" xr:uid="{2C30D931-78CA-4702-B3DF-3436A5DF9EDB}"/>
    <hyperlink ref="B147" location="KILK!A1" display="Kilkivan BSP (132/66kV)" xr:uid="{F2B5E012-92A2-45B3-A768-656ED805B7B8}"/>
    <hyperlink ref="B156" location="T159!A1" display="Lakeland BSP (132/66kV)" xr:uid="{3B3B6659-7E17-4129-9759-4DDE5057E604}"/>
    <hyperlink ref="B163" location="T176!A1" display="Louisa Creek BSP (132/33kV)" xr:uid="{460D8AEA-4CED-49B1-959D-5C7314027E73}"/>
    <hyperlink ref="B166" location="MACK!A1" display="Mackay BSP (132/33kV)" xr:uid="{C616E874-D145-42CD-A05D-A2C34C0BD2AE}"/>
    <hyperlink ref="B172" location="MARY!A1" display="Maryborough BSP (132/66kV)" xr:uid="{1F55F95E-D653-4EB1-9BBC-7DC508B326AF}"/>
    <hyperlink ref="B185" location="T095!A1" display="Millchester BSP (132/66kV)" xr:uid="{9B751D25-037F-40D6-AD22-1A93340AEFE1}"/>
    <hyperlink ref="B195" location="T034!A1" display="Moranbah BSP (132/66kV)" xr:uid="{6F66F091-D680-4511-9909-ADF9DEC8D2A4}"/>
    <hyperlink ref="B201" location="T027!A1" display="Moura BSP (132/66kV)" xr:uid="{8FE8DEF3-B88C-4022-9D55-9E8A4B1DD44F}"/>
    <hyperlink ref="B221" location="T189!A1" display="Oakey BSP (110/33kV)" xr:uid="{309DF166-B239-49B6-A1C8-AABDE52C70EA}"/>
    <hyperlink ref="B249" location="T163!A1" display="Rolleston BSP (132/66kV)" xr:uid="{92C3F965-3C0E-471C-8A45-ED27D52DEE4B}"/>
    <hyperlink ref="B251" location="T083!A1" display="Roma 33kV BSP (132/33kV)" xr:uid="{01B9DE6B-BE6B-438E-B6D3-3DD3E8BC3A6D}"/>
    <hyperlink ref="B252" location="ROMA!A1" display="Roma 66kV BSP (132/66kV)" xr:uid="{173C6B7C-75E1-447D-B010-20C26A617934}"/>
    <hyperlink ref="B266" location="T043!A1" display="South Toowoomba BSP (110/33kV)" xr:uid="{3A492B65-C1F1-4F6B-9D9E-3E23718DC503}"/>
    <hyperlink ref="B270" location="STAN!A1" display="Stanthorpe BSP (110/33kV)" xr:uid="{D469A052-020C-4004-A419-8DA74B087024}"/>
    <hyperlink ref="B280" location="T116!A1" display="Torrington BSP (110/33kV)" xr:uid="{0F3D015E-9607-4F4D-9653-D446733A6E44}"/>
    <hyperlink ref="B285" location="T156!A1" display="Waggamba BSP (132/66kV)" xr:uid="{5B77C03A-014A-4072-B09E-1E03A99314C6}"/>
    <hyperlink ref="B288" location="T058!A1" display="Warwick BSP (110/33kV)" xr:uid="{02318DFE-60F6-405E-8383-A4CAA23C340A}"/>
    <hyperlink ref="B303" location="YARA!A1" display="Yarranlea BSP (110/33kV)" xr:uid="{9CFD856D-99E5-47C2-98EA-A24A3BAD0C66}"/>
    <hyperlink ref="B157" location="LACR!A1" display="Lakes Creek (66/11kV)" xr:uid="{8DFB7C43-A1DE-4839-830E-5B1F971E969D}"/>
    <hyperlink ref="B158" location="LARO!A1" display="Landing Road Skid D  (66/11kV)" xr:uid="{060222D8-9CE0-4717-B529-141F49BB6441}"/>
    <hyperlink ref="B58" location="'SKIE'!A1" display="Chinchilla Skid E (33/11kV)" xr:uid="{8051580C-7D0C-4550-A5AD-247984BA6600}"/>
    <hyperlink ref="B53" location="CHAL!A1" display="Charlton Skid K (33/11kV)" xr:uid="{C5322F3A-9CC6-4D95-9705-8AECB7B5F258}"/>
    <hyperlink ref="B50" location="CAWD!A1" display="Cawdor Skid B (33/11kV)" xr:uid="{FF2963B4-4AF1-4C26-A08D-8CEF2781C318}"/>
  </hyperlinks>
  <pageMargins left="0.7" right="0.7" top="0.75" bottom="0.75" header="0.3" footer="0.3"/>
  <pageSetup paperSize="9"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containsText" priority="9" operator="containsText" id="{57771629-998B-4A55-8229-72DD65D0F430}">
            <xm:f>NOT(ISERROR(SEARCH("No",E6)))</xm:f>
            <xm:f>"No"</xm:f>
            <x14:dxf>
              <fill>
                <patternFill>
                  <bgColor theme="5"/>
                </patternFill>
              </fill>
            </x14:dxf>
          </x14:cfRule>
          <xm:sqref>E54:N57 E51:N52 E6:N49 E59:N288</xm:sqref>
        </x14:conditionalFormatting>
        <x14:conditionalFormatting xmlns:xm="http://schemas.microsoft.com/office/excel/2006/main">
          <x14:cfRule type="containsText" priority="4" operator="containsText" id="{F9A108C6-DB65-416D-B68F-63D7800BD6DC}">
            <xm:f>NOT(ISERROR(SEARCH("No",E289)))</xm:f>
            <xm:f>"No"</xm:f>
            <x14:dxf>
              <fill>
                <patternFill>
                  <bgColor theme="5"/>
                </patternFill>
              </fill>
            </x14:dxf>
          </x14:cfRule>
          <xm:sqref>E289:N305</xm:sqref>
        </x14:conditionalFormatting>
        <x14:conditionalFormatting xmlns:xm="http://schemas.microsoft.com/office/excel/2006/main">
          <x14:cfRule type="containsText" priority="3" operator="containsText" id="{1E944711-47DB-4629-801A-491E32F486BB}">
            <xm:f>NOT(ISERROR(SEARCH("No",E53)))</xm:f>
            <xm:f>"No"</xm:f>
            <x14:dxf>
              <fill>
                <patternFill>
                  <bgColor theme="5"/>
                </patternFill>
              </fill>
            </x14:dxf>
          </x14:cfRule>
          <xm:sqref>E53:N53</xm:sqref>
        </x14:conditionalFormatting>
        <x14:conditionalFormatting xmlns:xm="http://schemas.microsoft.com/office/excel/2006/main">
          <x14:cfRule type="containsText" priority="2" operator="containsText" id="{E866F3C3-827B-4A79-9423-0EBB3B1EC9AA}">
            <xm:f>NOT(ISERROR(SEARCH("No",E58)))</xm:f>
            <xm:f>"No"</xm:f>
            <x14:dxf>
              <fill>
                <patternFill>
                  <bgColor theme="5"/>
                </patternFill>
              </fill>
            </x14:dxf>
          </x14:cfRule>
          <xm:sqref>E58:N58</xm:sqref>
        </x14:conditionalFormatting>
        <x14:conditionalFormatting xmlns:xm="http://schemas.microsoft.com/office/excel/2006/main">
          <x14:cfRule type="containsText" priority="1" operator="containsText" id="{6FA84BD8-6501-487F-BCF2-9E9587F681FD}">
            <xm:f>NOT(ISERROR(SEARCH("No",E50)))</xm:f>
            <xm:f>"No"</xm:f>
            <x14:dxf>
              <fill>
                <patternFill>
                  <bgColor theme="5"/>
                </patternFill>
              </fill>
            </x14:dxf>
          </x14:cfRule>
          <xm:sqref>E50:N50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J51"/>
  <sheetViews>
    <sheetView showGridLines="0" topLeftCell="A23" workbookViewId="0">
      <selection activeCell="AB46" sqref="AB46:AF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1089</v>
      </c>
      <c r="J3" s="49"/>
      <c r="K3" s="49"/>
      <c r="L3" s="49"/>
      <c r="M3" s="49"/>
      <c r="N3" s="49"/>
      <c r="O3" s="49"/>
      <c r="P3" s="49"/>
      <c r="Q3" s="49"/>
      <c r="R3" s="49"/>
      <c r="S3" s="49"/>
      <c r="V3" s="51" t="s">
        <v>922</v>
      </c>
      <c r="W3" s="49"/>
      <c r="Y3" s="52" t="s">
        <v>1090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1092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1093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15.5</v>
      </c>
      <c r="M26" s="71"/>
      <c r="N26" s="89">
        <v>15.5</v>
      </c>
      <c r="O26" s="71"/>
      <c r="P26" s="89">
        <v>15.5</v>
      </c>
      <c r="Q26" s="47"/>
      <c r="R26" s="71"/>
      <c r="S26" s="89">
        <v>15.5</v>
      </c>
      <c r="T26" s="71"/>
      <c r="U26" s="89">
        <v>11</v>
      </c>
      <c r="V26" s="71"/>
      <c r="W26" s="89">
        <v>11</v>
      </c>
      <c r="X26" s="47"/>
      <c r="Y26" s="47"/>
      <c r="Z26" s="47"/>
      <c r="AA26" s="71"/>
      <c r="AB26" s="3">
        <v>15.5</v>
      </c>
      <c r="AC26" s="72">
        <v>15.5</v>
      </c>
      <c r="AD26" s="47"/>
      <c r="AE26" s="71"/>
      <c r="AF26" s="4">
        <v>15.5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10.199999999999999</v>
      </c>
      <c r="K28" s="71"/>
      <c r="L28" s="89">
        <v>11.4</v>
      </c>
      <c r="M28" s="71"/>
      <c r="N28" s="89">
        <v>12.1</v>
      </c>
      <c r="O28" s="71"/>
      <c r="P28" s="89">
        <v>12.8</v>
      </c>
      <c r="Q28" s="47"/>
      <c r="R28" s="71"/>
      <c r="S28" s="89">
        <v>12.9</v>
      </c>
      <c r="T28" s="71"/>
      <c r="U28" s="89">
        <v>9.6999999999999993</v>
      </c>
      <c r="V28" s="71"/>
      <c r="W28" s="89">
        <v>10.8</v>
      </c>
      <c r="X28" s="47"/>
      <c r="Y28" s="47"/>
      <c r="Z28" s="47"/>
      <c r="AA28" s="71"/>
      <c r="AB28" s="3">
        <v>11.3</v>
      </c>
      <c r="AC28" s="72">
        <v>12</v>
      </c>
      <c r="AD28" s="47"/>
      <c r="AE28" s="71"/>
      <c r="AF28" s="4">
        <v>12.1</v>
      </c>
    </row>
    <row r="29" spans="4:32" ht="13.15" customHeight="1" x14ac:dyDescent="0.25">
      <c r="E29" s="73" t="s">
        <v>29</v>
      </c>
      <c r="F29" s="47"/>
      <c r="G29" s="47"/>
      <c r="H29" s="47"/>
      <c r="I29" s="74"/>
      <c r="J29" s="90"/>
      <c r="K29" s="71"/>
      <c r="L29" s="89"/>
      <c r="M29" s="71"/>
      <c r="N29" s="89"/>
      <c r="O29" s="71"/>
      <c r="P29" s="89"/>
      <c r="Q29" s="47"/>
      <c r="R29" s="71"/>
      <c r="S29" s="89"/>
      <c r="T29" s="71"/>
      <c r="U29" s="90"/>
      <c r="V29" s="71"/>
      <c r="W29" s="90"/>
      <c r="X29" s="47"/>
      <c r="Y29" s="47"/>
      <c r="Z29" s="47"/>
      <c r="AA29" s="71"/>
      <c r="AB29" s="3"/>
      <c r="AC29" s="72"/>
      <c r="AD29" s="47"/>
      <c r="AE29" s="71"/>
      <c r="AF29" s="4"/>
    </row>
    <row r="30" spans="4:32" ht="13.15" customHeight="1" x14ac:dyDescent="0.25">
      <c r="E30" s="73" t="s">
        <v>34</v>
      </c>
      <c r="F30" s="47"/>
      <c r="G30" s="47"/>
      <c r="H30" s="47"/>
      <c r="I30" s="74"/>
      <c r="J30" s="90"/>
      <c r="K30" s="71"/>
      <c r="L30" s="89"/>
      <c r="M30" s="71"/>
      <c r="N30" s="89"/>
      <c r="O30" s="71"/>
      <c r="P30" s="89"/>
      <c r="Q30" s="47"/>
      <c r="R30" s="71"/>
      <c r="S30" s="89"/>
      <c r="T30" s="71"/>
      <c r="U30" s="90"/>
      <c r="V30" s="71"/>
      <c r="W30" s="90"/>
      <c r="X30" s="47"/>
      <c r="Y30" s="47"/>
      <c r="Z30" s="47"/>
      <c r="AA30" s="71"/>
      <c r="AB30" s="3"/>
      <c r="AC30" s="72"/>
      <c r="AD30" s="47"/>
      <c r="AE30" s="71"/>
      <c r="AF30" s="4"/>
    </row>
    <row r="31" spans="4:32" ht="20.25" customHeight="1" x14ac:dyDescent="0.25">
      <c r="E31" s="73" t="s">
        <v>38</v>
      </c>
      <c r="F31" s="47"/>
      <c r="G31" s="47"/>
      <c r="H31" s="47"/>
      <c r="I31" s="74"/>
      <c r="J31" s="91">
        <v>0.95299999999999996</v>
      </c>
      <c r="K31" s="71"/>
      <c r="L31" s="91">
        <v>0.95299999999999996</v>
      </c>
      <c r="M31" s="71"/>
      <c r="N31" s="91">
        <v>0.95299999999999996</v>
      </c>
      <c r="O31" s="71"/>
      <c r="P31" s="91">
        <v>0.95299999999999996</v>
      </c>
      <c r="Q31" s="47"/>
      <c r="R31" s="71"/>
      <c r="S31" s="91">
        <v>0.95299999999999996</v>
      </c>
      <c r="T31" s="71"/>
      <c r="U31" s="91">
        <v>0.98199999999999998</v>
      </c>
      <c r="V31" s="71"/>
      <c r="W31" s="91">
        <v>0.98199999999999998</v>
      </c>
      <c r="X31" s="47"/>
      <c r="Y31" s="47"/>
      <c r="Z31" s="47"/>
      <c r="AA31" s="71"/>
      <c r="AB31" s="7">
        <v>0.98199999999999998</v>
      </c>
      <c r="AC31" s="76">
        <v>0.98199999999999998</v>
      </c>
      <c r="AD31" s="47"/>
      <c r="AE31" s="71"/>
      <c r="AF31" s="8">
        <v>0.98199999999999998</v>
      </c>
    </row>
    <row r="32" spans="4:32" ht="13.15" customHeight="1" x14ac:dyDescent="0.25">
      <c r="E32" s="73" t="s">
        <v>42</v>
      </c>
      <c r="F32" s="47"/>
      <c r="G32" s="47"/>
      <c r="H32" s="47"/>
      <c r="I32" s="74"/>
      <c r="J32" s="89">
        <v>5.8</v>
      </c>
      <c r="K32" s="71"/>
      <c r="L32" s="89">
        <v>11.6</v>
      </c>
      <c r="M32" s="71"/>
      <c r="N32" s="89">
        <v>11.6</v>
      </c>
      <c r="O32" s="71"/>
      <c r="P32" s="89">
        <v>11.6</v>
      </c>
      <c r="Q32" s="47"/>
      <c r="R32" s="71"/>
      <c r="S32" s="89">
        <v>11.6</v>
      </c>
      <c r="T32" s="71"/>
      <c r="U32" s="89">
        <v>6</v>
      </c>
      <c r="V32" s="71"/>
      <c r="W32" s="89">
        <v>6</v>
      </c>
      <c r="X32" s="47"/>
      <c r="Y32" s="47"/>
      <c r="Z32" s="47"/>
      <c r="AA32" s="71"/>
      <c r="AB32" s="3">
        <v>12</v>
      </c>
      <c r="AC32" s="72">
        <v>12</v>
      </c>
      <c r="AD32" s="47"/>
      <c r="AE32" s="71"/>
      <c r="AF32" s="4">
        <v>12</v>
      </c>
    </row>
    <row r="33" spans="5:32" ht="13.15" customHeight="1" x14ac:dyDescent="0.25">
      <c r="E33" s="77" t="s">
        <v>46</v>
      </c>
      <c r="F33" s="47"/>
      <c r="G33" s="47"/>
      <c r="H33" s="47"/>
      <c r="I33" s="74"/>
      <c r="J33" s="92">
        <v>9.6</v>
      </c>
      <c r="K33" s="71"/>
      <c r="L33" s="92">
        <v>10.9</v>
      </c>
      <c r="M33" s="71"/>
      <c r="N33" s="92">
        <v>11.5</v>
      </c>
      <c r="O33" s="71"/>
      <c r="P33" s="92">
        <v>12.2</v>
      </c>
      <c r="Q33" s="47"/>
      <c r="R33" s="71"/>
      <c r="S33" s="92">
        <v>12.3</v>
      </c>
      <c r="T33" s="71"/>
      <c r="U33" s="92">
        <v>9.1999999999999993</v>
      </c>
      <c r="V33" s="71"/>
      <c r="W33" s="92">
        <v>10.3</v>
      </c>
      <c r="X33" s="47"/>
      <c r="Y33" s="47"/>
      <c r="Z33" s="47"/>
      <c r="AA33" s="71"/>
      <c r="AB33" s="9">
        <v>10.7</v>
      </c>
      <c r="AC33" s="78">
        <v>11.4</v>
      </c>
      <c r="AD33" s="47"/>
      <c r="AE33" s="71"/>
      <c r="AF33" s="10">
        <v>11.5</v>
      </c>
    </row>
    <row r="34" spans="5:32" ht="20.25" customHeight="1" x14ac:dyDescent="0.25">
      <c r="E34" s="73" t="s">
        <v>940</v>
      </c>
      <c r="F34" s="47"/>
      <c r="G34" s="47"/>
      <c r="H34" s="47"/>
      <c r="I34" s="74"/>
      <c r="J34" s="90">
        <v>0.5</v>
      </c>
      <c r="K34" s="71"/>
      <c r="L34" s="90">
        <v>0.5</v>
      </c>
      <c r="M34" s="71"/>
      <c r="N34" s="90">
        <v>0.6</v>
      </c>
      <c r="O34" s="71"/>
      <c r="P34" s="90">
        <v>0.6</v>
      </c>
      <c r="Q34" s="47"/>
      <c r="R34" s="71"/>
      <c r="S34" s="90">
        <v>0.6</v>
      </c>
      <c r="T34" s="71"/>
      <c r="U34" s="90">
        <v>0.5</v>
      </c>
      <c r="V34" s="71"/>
      <c r="W34" s="90">
        <v>0.5</v>
      </c>
      <c r="X34" s="47"/>
      <c r="Y34" s="47"/>
      <c r="Z34" s="47"/>
      <c r="AA34" s="71"/>
      <c r="AB34" s="5">
        <v>0.5</v>
      </c>
      <c r="AC34" s="75">
        <v>0.6</v>
      </c>
      <c r="AD34" s="47"/>
      <c r="AE34" s="71"/>
      <c r="AF34" s="6">
        <v>0.6</v>
      </c>
    </row>
    <row r="35" spans="5:32" ht="20.25" customHeight="1" x14ac:dyDescent="0.25">
      <c r="E35" s="73" t="s">
        <v>941</v>
      </c>
      <c r="F35" s="47"/>
      <c r="G35" s="47"/>
      <c r="H35" s="47"/>
      <c r="I35" s="74"/>
      <c r="J35" s="90" t="s">
        <v>1094</v>
      </c>
      <c r="K35" s="71"/>
      <c r="L35" s="90" t="s">
        <v>1094</v>
      </c>
      <c r="M35" s="71"/>
      <c r="N35" s="90" t="s">
        <v>1094</v>
      </c>
      <c r="O35" s="71"/>
      <c r="P35" s="90" t="s">
        <v>1094</v>
      </c>
      <c r="Q35" s="47"/>
      <c r="R35" s="71"/>
      <c r="S35" s="90" t="s">
        <v>1094</v>
      </c>
      <c r="T35" s="71"/>
      <c r="U35" s="90" t="s">
        <v>1094</v>
      </c>
      <c r="V35" s="71"/>
      <c r="W35" s="90" t="s">
        <v>1094</v>
      </c>
      <c r="X35" s="47"/>
      <c r="Y35" s="47"/>
      <c r="Z35" s="47"/>
      <c r="AA35" s="71"/>
      <c r="AB35" s="5" t="s">
        <v>1094</v>
      </c>
      <c r="AC35" s="75" t="s">
        <v>1094</v>
      </c>
      <c r="AD35" s="47"/>
      <c r="AE35" s="71"/>
      <c r="AF35" s="6" t="s">
        <v>1094</v>
      </c>
    </row>
    <row r="36" spans="5:32" ht="13.15" customHeight="1" x14ac:dyDescent="0.25">
      <c r="E36" s="73" t="s">
        <v>58</v>
      </c>
      <c r="F36" s="47"/>
      <c r="G36" s="47"/>
      <c r="H36" s="47"/>
      <c r="I36" s="74"/>
      <c r="J36" s="89">
        <v>3.8</v>
      </c>
      <c r="K36" s="71"/>
      <c r="L36" s="89"/>
      <c r="M36" s="71"/>
      <c r="N36" s="89"/>
      <c r="O36" s="71"/>
      <c r="P36" s="89">
        <v>0.6</v>
      </c>
      <c r="Q36" s="47"/>
      <c r="R36" s="71"/>
      <c r="S36" s="89">
        <v>0.7</v>
      </c>
      <c r="T36" s="71"/>
      <c r="U36" s="89">
        <v>3.2</v>
      </c>
      <c r="V36" s="71"/>
      <c r="W36" s="89">
        <v>4.3</v>
      </c>
      <c r="X36" s="47"/>
      <c r="Y36" s="47"/>
      <c r="Z36" s="47"/>
      <c r="AA36" s="71"/>
      <c r="AB36" s="3"/>
      <c r="AC36" s="72"/>
      <c r="AD36" s="47"/>
      <c r="AE36" s="71"/>
      <c r="AF36" s="4"/>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0.5</v>
      </c>
      <c r="K39" s="71"/>
      <c r="L39" s="89">
        <v>0.5</v>
      </c>
      <c r="M39" s="71"/>
      <c r="N39" s="89">
        <v>0.5</v>
      </c>
      <c r="O39" s="71"/>
      <c r="P39" s="89">
        <v>0.5</v>
      </c>
      <c r="Q39" s="47"/>
      <c r="R39" s="71"/>
      <c r="S39" s="89">
        <v>0.5</v>
      </c>
      <c r="T39" s="71"/>
      <c r="U39" s="89">
        <v>0.5</v>
      </c>
      <c r="V39" s="71"/>
      <c r="W39" s="89">
        <v>0.5</v>
      </c>
      <c r="X39" s="47"/>
      <c r="Y39" s="47"/>
      <c r="Z39" s="47"/>
      <c r="AA39" s="71"/>
      <c r="AB39" s="3">
        <v>0.5</v>
      </c>
      <c r="AC39" s="72">
        <v>0.5</v>
      </c>
      <c r="AD39" s="47"/>
      <c r="AE39" s="71"/>
      <c r="AF39" s="4">
        <v>0.5</v>
      </c>
    </row>
    <row r="40" spans="5:32" x14ac:dyDescent="0.25">
      <c r="E40" s="73" t="s">
        <v>73</v>
      </c>
      <c r="F40" s="47"/>
      <c r="G40" s="47"/>
      <c r="H40" s="47"/>
      <c r="I40" s="74"/>
      <c r="J40" s="89">
        <v>12.5</v>
      </c>
      <c r="K40" s="71"/>
      <c r="L40" s="89">
        <v>12.5</v>
      </c>
      <c r="M40" s="71"/>
      <c r="N40" s="89">
        <v>12.5</v>
      </c>
      <c r="O40" s="71"/>
      <c r="P40" s="89">
        <v>12.5</v>
      </c>
      <c r="Q40" s="47"/>
      <c r="R40" s="71"/>
      <c r="S40" s="89">
        <v>12.5</v>
      </c>
      <c r="T40" s="71"/>
      <c r="U40" s="89">
        <v>12.5</v>
      </c>
      <c r="V40" s="71"/>
      <c r="W40" s="89">
        <v>12.5</v>
      </c>
      <c r="X40" s="47"/>
      <c r="Y40" s="47"/>
      <c r="Z40" s="47"/>
      <c r="AA40" s="71"/>
      <c r="AB40" s="3">
        <v>12.5</v>
      </c>
      <c r="AC40" s="72">
        <v>12.5</v>
      </c>
      <c r="AD40" s="47"/>
      <c r="AE40" s="71"/>
      <c r="AF40" s="4">
        <v>12.5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95"/>
      <c r="N46" s="93" t="s">
        <v>944</v>
      </c>
      <c r="O46" s="95"/>
      <c r="P46" s="93" t="s">
        <v>944</v>
      </c>
      <c r="Q46" s="98"/>
      <c r="R46" s="95"/>
      <c r="S46" s="93" t="s">
        <v>944</v>
      </c>
      <c r="T46" s="95"/>
      <c r="U46" s="94" t="s">
        <v>944</v>
      </c>
      <c r="V46" s="82"/>
      <c r="W46" s="94" t="s">
        <v>944</v>
      </c>
      <c r="X46" s="83"/>
      <c r="Y46" s="83"/>
      <c r="Z46" s="83"/>
      <c r="AA46" s="82"/>
      <c r="AB46" s="12" t="s">
        <v>944</v>
      </c>
      <c r="AC46" s="81" t="s">
        <v>944</v>
      </c>
      <c r="AD46" s="96"/>
      <c r="AE46" s="97"/>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VgJDFtPqxlDoEzeXzLZNQWjPPiduve57wfsGfC5FsgM8PtTdLlDiBQRYxkBfQgtJEr4M4U2EOJGz9H4LbvzJg==" saltValue="PDqGkIsOBknzWgLCpBX4i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71049D6-847B-4B03-BBBC-6BAD80CC366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BROX - Broxburn (33/11kV)</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08"/>
  <dimension ref="B1:AI49"/>
  <sheetViews>
    <sheetView showGridLines="0" topLeftCell="A31"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2255</v>
      </c>
      <c r="I3" s="49"/>
      <c r="J3" s="49"/>
      <c r="K3" s="49"/>
      <c r="L3" s="49"/>
      <c r="M3" s="49"/>
      <c r="N3" s="49"/>
      <c r="O3" s="49"/>
      <c r="P3" s="49"/>
      <c r="Q3" s="49"/>
      <c r="R3" s="49"/>
      <c r="U3" s="51" t="s">
        <v>922</v>
      </c>
      <c r="V3" s="49"/>
      <c r="X3" s="52" t="s">
        <v>1546</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2256</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2257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2258</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64</v>
      </c>
      <c r="J24" s="71"/>
      <c r="K24" s="89">
        <v>64</v>
      </c>
      <c r="L24" s="71"/>
      <c r="M24" s="89">
        <v>64</v>
      </c>
      <c r="N24" s="71"/>
      <c r="O24" s="89">
        <v>64</v>
      </c>
      <c r="P24" s="47"/>
      <c r="Q24" s="71"/>
      <c r="R24" s="89">
        <v>64</v>
      </c>
      <c r="S24" s="71"/>
      <c r="T24" s="89">
        <v>64</v>
      </c>
      <c r="U24" s="71"/>
      <c r="V24" s="89">
        <v>64</v>
      </c>
      <c r="W24" s="47"/>
      <c r="X24" s="47"/>
      <c r="Y24" s="47"/>
      <c r="Z24" s="71"/>
      <c r="AA24" s="3">
        <v>64</v>
      </c>
      <c r="AB24" s="72">
        <v>64</v>
      </c>
      <c r="AC24" s="47"/>
      <c r="AD24" s="71"/>
      <c r="AE24" s="4">
        <v>64</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25.8</v>
      </c>
      <c r="J26" s="71"/>
      <c r="K26" s="89">
        <v>27</v>
      </c>
      <c r="L26" s="71"/>
      <c r="M26" s="89">
        <v>27.7</v>
      </c>
      <c r="N26" s="71"/>
      <c r="O26" s="89">
        <v>28.5</v>
      </c>
      <c r="P26" s="47"/>
      <c r="Q26" s="71"/>
      <c r="R26" s="89">
        <v>28.7</v>
      </c>
      <c r="S26" s="71"/>
      <c r="T26" s="89">
        <v>20.399999999999999</v>
      </c>
      <c r="U26" s="71"/>
      <c r="V26" s="89">
        <v>21.4</v>
      </c>
      <c r="W26" s="47"/>
      <c r="X26" s="47"/>
      <c r="Y26" s="47"/>
      <c r="Z26" s="71"/>
      <c r="AA26" s="3">
        <v>21.8</v>
      </c>
      <c r="AB26" s="72">
        <v>22.5</v>
      </c>
      <c r="AC26" s="47"/>
      <c r="AD26" s="71"/>
      <c r="AE26" s="4">
        <v>22.7</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0.93300000000000005</v>
      </c>
      <c r="J29" s="71"/>
      <c r="K29" s="91">
        <v>0.93300000000000005</v>
      </c>
      <c r="L29" s="71"/>
      <c r="M29" s="91">
        <v>0.93300000000000005</v>
      </c>
      <c r="N29" s="71"/>
      <c r="O29" s="91">
        <v>0.93300000000000005</v>
      </c>
      <c r="P29" s="47"/>
      <c r="Q29" s="71"/>
      <c r="R29" s="91">
        <v>0.93300000000000005</v>
      </c>
      <c r="S29" s="71"/>
      <c r="T29" s="91">
        <v>0.98299999999999998</v>
      </c>
      <c r="U29" s="71"/>
      <c r="V29" s="91">
        <v>0.98299999999999998</v>
      </c>
      <c r="W29" s="47"/>
      <c r="X29" s="47"/>
      <c r="Y29" s="47"/>
      <c r="Z29" s="71"/>
      <c r="AA29" s="7">
        <v>0.98299999999999998</v>
      </c>
      <c r="AB29" s="76">
        <v>0.98299999999999998</v>
      </c>
      <c r="AC29" s="47"/>
      <c r="AD29" s="71"/>
      <c r="AE29" s="8">
        <v>0.98299999999999998</v>
      </c>
    </row>
    <row r="30" spans="4:31" ht="13.15" customHeight="1" x14ac:dyDescent="0.25">
      <c r="E30" s="73" t="s">
        <v>42</v>
      </c>
      <c r="F30" s="47"/>
      <c r="G30" s="47"/>
      <c r="H30" s="74"/>
      <c r="I30" s="89">
        <v>32</v>
      </c>
      <c r="J30" s="71"/>
      <c r="K30" s="89">
        <v>32</v>
      </c>
      <c r="L30" s="71"/>
      <c r="M30" s="89">
        <v>32</v>
      </c>
      <c r="N30" s="71"/>
      <c r="O30" s="89">
        <v>32</v>
      </c>
      <c r="P30" s="47"/>
      <c r="Q30" s="71"/>
      <c r="R30" s="89">
        <v>32</v>
      </c>
      <c r="S30" s="71"/>
      <c r="T30" s="89">
        <v>32</v>
      </c>
      <c r="U30" s="71"/>
      <c r="V30" s="89">
        <v>32</v>
      </c>
      <c r="W30" s="47"/>
      <c r="X30" s="47"/>
      <c r="Y30" s="47"/>
      <c r="Z30" s="71"/>
      <c r="AA30" s="3">
        <v>32</v>
      </c>
      <c r="AB30" s="72">
        <v>32</v>
      </c>
      <c r="AC30" s="47"/>
      <c r="AD30" s="71"/>
      <c r="AE30" s="4">
        <v>32</v>
      </c>
    </row>
    <row r="31" spans="4:31" ht="13.15" customHeight="1" x14ac:dyDescent="0.25">
      <c r="E31" s="77" t="s">
        <v>46</v>
      </c>
      <c r="F31" s="47"/>
      <c r="G31" s="47"/>
      <c r="H31" s="74"/>
      <c r="I31" s="92">
        <v>24.6</v>
      </c>
      <c r="J31" s="71"/>
      <c r="K31" s="92">
        <v>25.9</v>
      </c>
      <c r="L31" s="71"/>
      <c r="M31" s="92">
        <v>26.6</v>
      </c>
      <c r="N31" s="71"/>
      <c r="O31" s="92">
        <v>27.4</v>
      </c>
      <c r="P31" s="47"/>
      <c r="Q31" s="71"/>
      <c r="R31" s="92">
        <v>27.6</v>
      </c>
      <c r="S31" s="71"/>
      <c r="T31" s="92">
        <v>19.2</v>
      </c>
      <c r="U31" s="71"/>
      <c r="V31" s="92">
        <v>20.3</v>
      </c>
      <c r="W31" s="47"/>
      <c r="X31" s="47"/>
      <c r="Y31" s="47"/>
      <c r="Z31" s="71"/>
      <c r="AA31" s="9">
        <v>20.7</v>
      </c>
      <c r="AB31" s="78">
        <v>21.4</v>
      </c>
      <c r="AC31" s="47"/>
      <c r="AD31" s="71"/>
      <c r="AE31" s="10">
        <v>21.6</v>
      </c>
    </row>
    <row r="32" spans="4:31" ht="20.25" customHeight="1" x14ac:dyDescent="0.25">
      <c r="E32" s="73" t="s">
        <v>940</v>
      </c>
      <c r="F32" s="47"/>
      <c r="G32" s="47"/>
      <c r="H32" s="74"/>
      <c r="I32" s="90">
        <v>1.2</v>
      </c>
      <c r="J32" s="71"/>
      <c r="K32" s="90">
        <v>1.3</v>
      </c>
      <c r="L32" s="71"/>
      <c r="M32" s="90">
        <v>1.3</v>
      </c>
      <c r="N32" s="71"/>
      <c r="O32" s="90">
        <v>1.4</v>
      </c>
      <c r="P32" s="47"/>
      <c r="Q32" s="71"/>
      <c r="R32" s="90">
        <v>1.4</v>
      </c>
      <c r="S32" s="71"/>
      <c r="T32" s="90">
        <v>1</v>
      </c>
      <c r="U32" s="71"/>
      <c r="V32" s="90">
        <v>1</v>
      </c>
      <c r="W32" s="47"/>
      <c r="X32" s="47"/>
      <c r="Y32" s="47"/>
      <c r="Z32" s="71"/>
      <c r="AA32" s="5">
        <v>1</v>
      </c>
      <c r="AB32" s="75">
        <v>1.1000000000000001</v>
      </c>
      <c r="AC32" s="47"/>
      <c r="AD32" s="71"/>
      <c r="AE32" s="6">
        <v>1.1000000000000001</v>
      </c>
    </row>
    <row r="33" spans="5:31" ht="20.25" customHeight="1" x14ac:dyDescent="0.25">
      <c r="E33" s="73" t="s">
        <v>941</v>
      </c>
      <c r="F33" s="47"/>
      <c r="G33" s="47"/>
      <c r="H33" s="74"/>
      <c r="I33" s="90" t="s">
        <v>994</v>
      </c>
      <c r="J33" s="71"/>
      <c r="K33" s="90" t="s">
        <v>994</v>
      </c>
      <c r="L33" s="71"/>
      <c r="M33" s="90" t="s">
        <v>994</v>
      </c>
      <c r="N33" s="71"/>
      <c r="O33" s="90" t="s">
        <v>994</v>
      </c>
      <c r="P33" s="47"/>
      <c r="Q33" s="71"/>
      <c r="R33" s="90" t="s">
        <v>994</v>
      </c>
      <c r="S33" s="71"/>
      <c r="T33" s="90" t="s">
        <v>994</v>
      </c>
      <c r="U33" s="71"/>
      <c r="V33" s="90" t="s">
        <v>994</v>
      </c>
      <c r="W33" s="47"/>
      <c r="X33" s="47"/>
      <c r="Y33" s="47"/>
      <c r="Z33" s="71"/>
      <c r="AA33" s="5" t="s">
        <v>994</v>
      </c>
      <c r="AB33" s="75" t="s">
        <v>994</v>
      </c>
      <c r="AC33" s="47"/>
      <c r="AD33" s="71"/>
      <c r="AE33" s="6" t="s">
        <v>994</v>
      </c>
    </row>
    <row r="34" spans="5:31" ht="13.15" customHeight="1" x14ac:dyDescent="0.25">
      <c r="E34" s="73" t="s">
        <v>58</v>
      </c>
      <c r="F34" s="47"/>
      <c r="G34" s="47"/>
      <c r="H34" s="74"/>
      <c r="I34" s="89"/>
      <c r="J34" s="71"/>
      <c r="K34" s="89"/>
      <c r="L34" s="71"/>
      <c r="M34" s="89"/>
      <c r="N34" s="71"/>
      <c r="O34" s="89"/>
      <c r="P34" s="47"/>
      <c r="Q34" s="71"/>
      <c r="R34" s="89"/>
      <c r="S34" s="71"/>
      <c r="T34" s="89"/>
      <c r="U34" s="71"/>
      <c r="V34" s="89"/>
      <c r="W34" s="47"/>
      <c r="X34" s="47"/>
      <c r="Y34" s="47"/>
      <c r="Z34" s="71"/>
      <c r="AA34" s="3"/>
      <c r="AB34" s="72"/>
      <c r="AC34" s="47"/>
      <c r="AD34" s="71"/>
      <c r="AE34" s="4"/>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7</v>
      </c>
      <c r="J36" s="71"/>
      <c r="K36" s="89">
        <v>7</v>
      </c>
      <c r="L36" s="71"/>
      <c r="M36" s="89">
        <v>7</v>
      </c>
      <c r="N36" s="71"/>
      <c r="O36" s="89">
        <v>7</v>
      </c>
      <c r="P36" s="47"/>
      <c r="Q36" s="71"/>
      <c r="R36" s="89">
        <v>7</v>
      </c>
      <c r="S36" s="71"/>
      <c r="T36" s="89">
        <v>7</v>
      </c>
      <c r="U36" s="71"/>
      <c r="V36" s="89">
        <v>7</v>
      </c>
      <c r="W36" s="47"/>
      <c r="X36" s="47"/>
      <c r="Y36" s="47"/>
      <c r="Z36" s="71"/>
      <c r="AA36" s="3">
        <v>7</v>
      </c>
      <c r="AB36" s="72">
        <v>7</v>
      </c>
      <c r="AC36" s="47"/>
      <c r="AD36" s="71"/>
      <c r="AE36" s="4">
        <v>7</v>
      </c>
    </row>
    <row r="37" spans="5:31" x14ac:dyDescent="0.25">
      <c r="E37" s="73" t="s">
        <v>70</v>
      </c>
      <c r="F37" s="47"/>
      <c r="G37" s="47"/>
      <c r="H37" s="74"/>
      <c r="I37" s="89">
        <v>1.7</v>
      </c>
      <c r="J37" s="71"/>
      <c r="K37" s="89">
        <v>1.7</v>
      </c>
      <c r="L37" s="71"/>
      <c r="M37" s="89">
        <v>1.7</v>
      </c>
      <c r="N37" s="71"/>
      <c r="O37" s="89">
        <v>1.7</v>
      </c>
      <c r="P37" s="47"/>
      <c r="Q37" s="71"/>
      <c r="R37" s="89">
        <v>1.7</v>
      </c>
      <c r="S37" s="71"/>
      <c r="T37" s="89">
        <v>1.7</v>
      </c>
      <c r="U37" s="71"/>
      <c r="V37" s="89">
        <v>1.7</v>
      </c>
      <c r="W37" s="47"/>
      <c r="X37" s="47"/>
      <c r="Y37" s="47"/>
      <c r="Z37" s="71"/>
      <c r="AA37" s="3">
        <v>1.7</v>
      </c>
      <c r="AB37" s="72">
        <v>1.7</v>
      </c>
      <c r="AC37" s="47"/>
      <c r="AD37" s="71"/>
      <c r="AE37" s="4">
        <v>1.7</v>
      </c>
    </row>
    <row r="38" spans="5:31" x14ac:dyDescent="0.25">
      <c r="E38" s="73" t="s">
        <v>73</v>
      </c>
      <c r="F38" s="47"/>
      <c r="G38" s="47"/>
      <c r="H38" s="74"/>
      <c r="I38" s="89">
        <v>2.5</v>
      </c>
      <c r="J38" s="71"/>
      <c r="K38" s="89">
        <v>2.5</v>
      </c>
      <c r="L38" s="71"/>
      <c r="M38" s="89">
        <v>2.5</v>
      </c>
      <c r="N38" s="71"/>
      <c r="O38" s="89">
        <v>2.5</v>
      </c>
      <c r="P38" s="47"/>
      <c r="Q38" s="71"/>
      <c r="R38" s="89">
        <v>2.5</v>
      </c>
      <c r="S38" s="71"/>
      <c r="T38" s="89">
        <v>2.5</v>
      </c>
      <c r="U38" s="71"/>
      <c r="V38" s="89">
        <v>2.5</v>
      </c>
      <c r="W38" s="47"/>
      <c r="X38" s="47"/>
      <c r="Y38" s="47"/>
      <c r="Z38" s="71"/>
      <c r="AA38" s="3">
        <v>2.5</v>
      </c>
      <c r="AB38" s="72">
        <v>2.5</v>
      </c>
      <c r="AC38" s="47"/>
      <c r="AD38" s="71"/>
      <c r="AE38" s="4">
        <v>2.5</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89"/>
      <c r="N41" s="71"/>
      <c r="O41" s="89"/>
      <c r="P41" s="47"/>
      <c r="Q41" s="71"/>
      <c r="R41" s="89"/>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89"/>
      <c r="N42" s="71"/>
      <c r="O42" s="89"/>
      <c r="P42" s="47"/>
      <c r="Q42" s="71"/>
      <c r="R42" s="89"/>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95"/>
      <c r="O44" s="93" t="s">
        <v>944</v>
      </c>
      <c r="P44" s="98"/>
      <c r="Q44" s="95"/>
      <c r="R44" s="93" t="s">
        <v>944</v>
      </c>
      <c r="S44" s="95"/>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VPXUtiUCWJPQbcAKpRnk0nH1LY0ZvtLw0Ko7Fr5nF1DplQY8lXEqov8D6Axdfxp9DRJfRcPRxEzFdKoruMGJug==" saltValue="SEpwQx7ACZEZLjcCu2V2qg=="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9F9F2BFF-481D-4F89-8CE2-33FDA5DC18DE}"/>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YARA - Yarranlea BSP (110/33kV)</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2259</v>
      </c>
      <c r="J3" s="49"/>
      <c r="K3" s="49"/>
      <c r="L3" s="49"/>
      <c r="M3" s="49"/>
      <c r="N3" s="49"/>
      <c r="O3" s="49"/>
      <c r="P3" s="49"/>
      <c r="Q3" s="49"/>
      <c r="R3" s="49"/>
      <c r="S3" s="49"/>
      <c r="V3" s="51" t="s">
        <v>922</v>
      </c>
      <c r="W3" s="49"/>
      <c r="Y3" s="52" t="s">
        <v>1068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2260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2261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2262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15.5</v>
      </c>
      <c r="K26" s="71"/>
      <c r="L26" s="89">
        <v>15.5</v>
      </c>
      <c r="M26" s="71"/>
      <c r="N26" s="89">
        <v>15.5</v>
      </c>
      <c r="O26" s="71"/>
      <c r="P26" s="89">
        <v>15.5</v>
      </c>
      <c r="Q26" s="47"/>
      <c r="R26" s="71"/>
      <c r="S26" s="89">
        <v>15.5</v>
      </c>
      <c r="T26" s="71"/>
      <c r="U26" s="89">
        <v>17.899999999999999</v>
      </c>
      <c r="V26" s="71"/>
      <c r="W26" s="89">
        <v>17.899999999999999</v>
      </c>
      <c r="X26" s="47"/>
      <c r="Y26" s="47"/>
      <c r="Z26" s="47"/>
      <c r="AA26" s="71"/>
      <c r="AB26" s="3">
        <v>17.899999999999999</v>
      </c>
      <c r="AC26" s="72">
        <v>17.899999999999999</v>
      </c>
      <c r="AD26" s="47"/>
      <c r="AE26" s="71"/>
      <c r="AF26" s="4">
        <v>17.899999999999999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5.2</v>
      </c>
      <c r="K28" s="71"/>
      <c r="L28" s="89">
        <v>5.2</v>
      </c>
      <c r="M28" s="71"/>
      <c r="N28" s="89">
        <v>5.3</v>
      </c>
      <c r="O28" s="71"/>
      <c r="P28" s="89">
        <v>5.3</v>
      </c>
      <c r="Q28" s="47"/>
      <c r="R28" s="71"/>
      <c r="S28" s="89">
        <v>5.4</v>
      </c>
      <c r="T28" s="71"/>
      <c r="U28" s="89">
        <v>4.4000000000000004</v>
      </c>
      <c r="V28" s="71"/>
      <c r="W28" s="89">
        <v>4.4000000000000004</v>
      </c>
      <c r="X28" s="47"/>
      <c r="Y28" s="47"/>
      <c r="Z28" s="47"/>
      <c r="AA28" s="71"/>
      <c r="AB28" s="3">
        <v>4.4000000000000004</v>
      </c>
      <c r="AC28" s="72">
        <v>4.5</v>
      </c>
      <c r="AD28" s="47"/>
      <c r="AE28" s="71"/>
      <c r="AF28" s="4">
        <v>4.5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0.96899999999999997</v>
      </c>
      <c r="K31" s="71"/>
      <c r="L31" s="91">
        <v>0.96899999999999997</v>
      </c>
      <c r="M31" s="71"/>
      <c r="N31" s="91">
        <v>0.96899999999999997</v>
      </c>
      <c r="O31" s="71"/>
      <c r="P31" s="91">
        <v>0.96899999999999997</v>
      </c>
      <c r="Q31" s="47"/>
      <c r="R31" s="71"/>
      <c r="S31" s="91">
        <v>0.96899999999999997</v>
      </c>
      <c r="T31" s="71"/>
      <c r="U31" s="91">
        <v>0.98199999999999998</v>
      </c>
      <c r="V31" s="71"/>
      <c r="W31" s="91">
        <v>0.98199999999999998</v>
      </c>
      <c r="X31" s="47"/>
      <c r="Y31" s="47"/>
      <c r="Z31" s="47"/>
      <c r="AA31" s="71"/>
      <c r="AB31" s="7">
        <v>0.98199999999999998</v>
      </c>
      <c r="AC31" s="76">
        <v>0.98199999999999998</v>
      </c>
      <c r="AD31" s="47"/>
      <c r="AE31" s="71"/>
      <c r="AF31" s="8">
        <v>0.98199999999999998</v>
      </c>
    </row>
    <row r="32" spans="4:32" ht="13.15" customHeight="1" x14ac:dyDescent="0.25">
      <c r="E32" s="73" t="s">
        <v>42</v>
      </c>
      <c r="F32" s="47"/>
      <c r="G32" s="47"/>
      <c r="H32" s="47"/>
      <c r="I32" s="74"/>
      <c r="J32" s="89">
        <v>8.5</v>
      </c>
      <c r="K32" s="71"/>
      <c r="L32" s="89">
        <v>8.5</v>
      </c>
      <c r="M32" s="71"/>
      <c r="N32" s="89">
        <v>8.5</v>
      </c>
      <c r="O32" s="71"/>
      <c r="P32" s="89">
        <v>8.5</v>
      </c>
      <c r="Q32" s="47"/>
      <c r="R32" s="71"/>
      <c r="S32" s="89">
        <v>8.5</v>
      </c>
      <c r="T32" s="71"/>
      <c r="U32" s="89">
        <v>9</v>
      </c>
      <c r="V32" s="71"/>
      <c r="W32" s="89">
        <v>9</v>
      </c>
      <c r="X32" s="47"/>
      <c r="Y32" s="47"/>
      <c r="Z32" s="47"/>
      <c r="AA32" s="71"/>
      <c r="AB32" s="3">
        <v>9</v>
      </c>
      <c r="AC32" s="72">
        <v>9</v>
      </c>
      <c r="AD32" s="47"/>
      <c r="AE32" s="71"/>
      <c r="AF32" s="4">
        <v>9</v>
      </c>
    </row>
    <row r="33" spans="5:32" ht="13.15" customHeight="1" x14ac:dyDescent="0.25">
      <c r="E33" s="77" t="s">
        <v>46</v>
      </c>
      <c r="F33" s="47"/>
      <c r="G33" s="47"/>
      <c r="H33" s="47"/>
      <c r="I33" s="74"/>
      <c r="J33" s="92">
        <v>4.5999999999999996</v>
      </c>
      <c r="K33" s="71"/>
      <c r="L33" s="92">
        <v>4.7</v>
      </c>
      <c r="M33" s="71"/>
      <c r="N33" s="92">
        <v>4.7</v>
      </c>
      <c r="O33" s="71"/>
      <c r="P33" s="92">
        <v>4.8</v>
      </c>
      <c r="Q33" s="47"/>
      <c r="R33" s="71"/>
      <c r="S33" s="92">
        <v>4.8</v>
      </c>
      <c r="T33" s="71"/>
      <c r="U33" s="92">
        <v>4.2</v>
      </c>
      <c r="V33" s="71"/>
      <c r="W33" s="92">
        <v>4.2</v>
      </c>
      <c r="X33" s="47"/>
      <c r="Y33" s="47"/>
      <c r="Z33" s="47"/>
      <c r="AA33" s="71"/>
      <c r="AB33" s="9">
        <v>4.2</v>
      </c>
      <c r="AC33" s="78">
        <v>4.2</v>
      </c>
      <c r="AD33" s="47"/>
      <c r="AE33" s="71"/>
      <c r="AF33" s="10">
        <v>4.3</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1336</v>
      </c>
      <c r="K35" s="71"/>
      <c r="L35" s="90" t="s">
        <v>1336</v>
      </c>
      <c r="M35" s="71"/>
      <c r="N35" s="90" t="s">
        <v>1336</v>
      </c>
      <c r="O35" s="71"/>
      <c r="P35" s="90" t="s">
        <v>1336</v>
      </c>
      <c r="Q35" s="47"/>
      <c r="R35" s="71"/>
      <c r="S35" s="90" t="s">
        <v>1336</v>
      </c>
      <c r="T35" s="71"/>
      <c r="U35" s="90" t="s">
        <v>1336</v>
      </c>
      <c r="V35" s="71"/>
      <c r="W35" s="90" t="s">
        <v>1336</v>
      </c>
      <c r="X35" s="47"/>
      <c r="Y35" s="47"/>
      <c r="Z35" s="47"/>
      <c r="AA35" s="71"/>
      <c r="AB35" s="5" t="s">
        <v>1336</v>
      </c>
      <c r="AC35" s="75" t="s">
        <v>1336</v>
      </c>
      <c r="AD35" s="47"/>
      <c r="AE35" s="71"/>
      <c r="AF35" s="6" t="s">
        <v>1336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1uxHADK/XRy1T2ds34gBk5k8F/X3DwJZsIF85IhaaCkqPjzpZnBW7iu0A8IzC4P+OtjRnlZ54ZkpTBON0YtLg==" saltValue="EzNO3HgSNiXwQT55mMVGP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137A025-4632-4811-953E-FD2E234B019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YARR - Yarraman (66/11kV)</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2263</v>
      </c>
      <c r="J3" s="49"/>
      <c r="K3" s="49"/>
      <c r="L3" s="49"/>
      <c r="M3" s="49"/>
      <c r="N3" s="49"/>
      <c r="O3" s="49"/>
      <c r="P3" s="49"/>
      <c r="Q3" s="49"/>
      <c r="R3" s="49"/>
      <c r="S3" s="49"/>
      <c r="V3" s="51" t="s">
        <v>922</v>
      </c>
      <c r="W3" s="49"/>
      <c r="Y3" s="52" t="s">
        <v>1090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2264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2265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2266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2.8</v>
      </c>
      <c r="K26" s="71"/>
      <c r="L26" s="89">
        <v>2.8</v>
      </c>
      <c r="M26" s="71"/>
      <c r="N26" s="89">
        <v>2.8</v>
      </c>
      <c r="O26" s="71"/>
      <c r="P26" s="89">
        <v>2.8</v>
      </c>
      <c r="Q26" s="47"/>
      <c r="R26" s="71"/>
      <c r="S26" s="89">
        <v>2.8</v>
      </c>
      <c r="T26" s="71"/>
      <c r="U26" s="89">
        <v>2.8</v>
      </c>
      <c r="V26" s="71"/>
      <c r="W26" s="89">
        <v>2.8</v>
      </c>
      <c r="X26" s="47"/>
      <c r="Y26" s="47"/>
      <c r="Z26" s="47"/>
      <c r="AA26" s="71"/>
      <c r="AB26" s="3">
        <v>2.8</v>
      </c>
      <c r="AC26" s="72">
        <v>2.8</v>
      </c>
      <c r="AD26" s="47"/>
      <c r="AE26" s="71"/>
      <c r="AF26" s="4">
        <v>2.8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1.6</v>
      </c>
      <c r="K28" s="71"/>
      <c r="L28" s="89">
        <v>1.6</v>
      </c>
      <c r="M28" s="71"/>
      <c r="N28" s="89">
        <v>1.6</v>
      </c>
      <c r="O28" s="71"/>
      <c r="P28" s="89">
        <v>1.6</v>
      </c>
      <c r="Q28" s="47"/>
      <c r="R28" s="71"/>
      <c r="S28" s="89">
        <v>1.6</v>
      </c>
      <c r="T28" s="71"/>
      <c r="U28" s="89">
        <v>1.1000000000000001</v>
      </c>
      <c r="V28" s="71"/>
      <c r="W28" s="89">
        <v>1.1000000000000001</v>
      </c>
      <c r="X28" s="47"/>
      <c r="Y28" s="47"/>
      <c r="Z28" s="47"/>
      <c r="AA28" s="71"/>
      <c r="AB28" s="3">
        <v>1.1000000000000001</v>
      </c>
      <c r="AC28" s="72">
        <v>1.1000000000000001</v>
      </c>
      <c r="AD28" s="47"/>
      <c r="AE28" s="71"/>
      <c r="AF28" s="4">
        <v>1.1000000000000001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v>
      </c>
      <c r="K31" s="71"/>
      <c r="L31" s="91">
        <v>0.85</v>
      </c>
      <c r="M31" s="71"/>
      <c r="N31" s="91">
        <v>0.85</v>
      </c>
      <c r="O31" s="71"/>
      <c r="P31" s="91">
        <v>0.85</v>
      </c>
      <c r="Q31" s="47"/>
      <c r="R31" s="71"/>
      <c r="S31" s="91">
        <v>0.85</v>
      </c>
      <c r="T31" s="71"/>
      <c r="U31" s="91">
        <v>0.85</v>
      </c>
      <c r="V31" s="71"/>
      <c r="W31" s="91">
        <v>0.85</v>
      </c>
      <c r="X31" s="47"/>
      <c r="Y31" s="47"/>
      <c r="Z31" s="47"/>
      <c r="AA31" s="71"/>
      <c r="AB31" s="7">
        <v>0.85</v>
      </c>
      <c r="AC31" s="76">
        <v>0.85</v>
      </c>
      <c r="AD31" s="47"/>
      <c r="AE31" s="71"/>
      <c r="AF31" s="8">
        <v>0.85</v>
      </c>
    </row>
    <row r="32" spans="4:32" ht="13.15" customHeight="1" x14ac:dyDescent="0.25">
      <c r="E32" s="73" t="s">
        <v>42</v>
      </c>
      <c r="F32" s="47"/>
      <c r="G32" s="47"/>
      <c r="H32" s="47"/>
      <c r="I32" s="74"/>
      <c r="J32" s="89">
        <v>1.2</v>
      </c>
      <c r="K32" s="71"/>
      <c r="L32" s="89">
        <v>1.2</v>
      </c>
      <c r="M32" s="71"/>
      <c r="N32" s="89">
        <v>1.2</v>
      </c>
      <c r="O32" s="71"/>
      <c r="P32" s="89">
        <v>1.2</v>
      </c>
      <c r="Q32" s="47"/>
      <c r="R32" s="71"/>
      <c r="S32" s="89">
        <v>1.2</v>
      </c>
      <c r="T32" s="71"/>
      <c r="U32" s="89">
        <v>1.3</v>
      </c>
      <c r="V32" s="71"/>
      <c r="W32" s="89">
        <v>1.3</v>
      </c>
      <c r="X32" s="47"/>
      <c r="Y32" s="47"/>
      <c r="Z32" s="47"/>
      <c r="AA32" s="71"/>
      <c r="AB32" s="3">
        <v>1.3</v>
      </c>
      <c r="AC32" s="72">
        <v>1.3</v>
      </c>
      <c r="AD32" s="47"/>
      <c r="AE32" s="71"/>
      <c r="AF32" s="4">
        <v>1.3</v>
      </c>
    </row>
    <row r="33" spans="5:32" ht="13.15" customHeight="1" x14ac:dyDescent="0.25">
      <c r="E33" s="77" t="s">
        <v>46</v>
      </c>
      <c r="F33" s="47"/>
      <c r="G33" s="47"/>
      <c r="H33" s="47"/>
      <c r="I33" s="74"/>
      <c r="J33" s="92">
        <v>1.4</v>
      </c>
      <c r="K33" s="71"/>
      <c r="L33" s="92">
        <v>1.4</v>
      </c>
      <c r="M33" s="71"/>
      <c r="N33" s="92">
        <v>1.4</v>
      </c>
      <c r="O33" s="71"/>
      <c r="P33" s="92">
        <v>1.5</v>
      </c>
      <c r="Q33" s="47"/>
      <c r="R33" s="71"/>
      <c r="S33" s="92">
        <v>1.5</v>
      </c>
      <c r="T33" s="71"/>
      <c r="U33" s="92">
        <v>1</v>
      </c>
      <c r="V33" s="71"/>
      <c r="W33" s="92">
        <v>1</v>
      </c>
      <c r="X33" s="47"/>
      <c r="Y33" s="47"/>
      <c r="Z33" s="47"/>
      <c r="AA33" s="71"/>
      <c r="AB33" s="9">
        <v>1</v>
      </c>
      <c r="AC33" s="78">
        <v>1</v>
      </c>
      <c r="AD33" s="47"/>
      <c r="AE33" s="71"/>
      <c r="AF33" s="10">
        <v>1.1000000000000001</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1078</v>
      </c>
      <c r="K35" s="71"/>
      <c r="L35" s="90" t="s">
        <v>1078</v>
      </c>
      <c r="M35" s="71"/>
      <c r="N35" s="90" t="s">
        <v>1078</v>
      </c>
      <c r="O35" s="71"/>
      <c r="P35" s="90" t="s">
        <v>1078</v>
      </c>
      <c r="Q35" s="47"/>
      <c r="R35" s="71"/>
      <c r="S35" s="90" t="s">
        <v>1078</v>
      </c>
      <c r="T35" s="71"/>
      <c r="U35" s="90" t="s">
        <v>1078</v>
      </c>
      <c r="V35" s="71"/>
      <c r="W35" s="90" t="s">
        <v>1078</v>
      </c>
      <c r="X35" s="47"/>
      <c r="Y35" s="47"/>
      <c r="Z35" s="47"/>
      <c r="AA35" s="71"/>
      <c r="AB35" s="5" t="s">
        <v>1078</v>
      </c>
      <c r="AC35" s="75" t="s">
        <v>1078</v>
      </c>
      <c r="AD35" s="47"/>
      <c r="AE35" s="71"/>
      <c r="AF35" s="6" t="s">
        <v>1078</v>
      </c>
    </row>
    <row r="36" spans="5:32" ht="13.15" customHeight="1" x14ac:dyDescent="0.25">
      <c r="E36" s="73" t="s">
        <v>58</v>
      </c>
      <c r="F36" s="47"/>
      <c r="G36" s="47"/>
      <c r="H36" s="47"/>
      <c r="I36" s="74"/>
      <c r="J36" s="89">
        <v>0.2</v>
      </c>
      <c r="K36" s="71"/>
      <c r="L36" s="89">
        <v>0.2</v>
      </c>
      <c r="M36" s="71"/>
      <c r="N36" s="89">
        <v>0.2</v>
      </c>
      <c r="O36" s="71"/>
      <c r="P36" s="89">
        <v>0.3</v>
      </c>
      <c r="Q36" s="47"/>
      <c r="R36" s="71"/>
      <c r="S36" s="89">
        <v>0.3</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1.2</v>
      </c>
      <c r="K39" s="71"/>
      <c r="L39" s="89">
        <v>1.2</v>
      </c>
      <c r="M39" s="71"/>
      <c r="N39" s="89">
        <v>1.2</v>
      </c>
      <c r="O39" s="71"/>
      <c r="P39" s="89">
        <v>1.2</v>
      </c>
      <c r="Q39" s="47"/>
      <c r="R39" s="71"/>
      <c r="S39" s="89">
        <v>1.2</v>
      </c>
      <c r="T39" s="71"/>
      <c r="U39" s="89">
        <v>1.2</v>
      </c>
      <c r="V39" s="71"/>
      <c r="W39" s="89">
        <v>1.2</v>
      </c>
      <c r="X39" s="47"/>
      <c r="Y39" s="47"/>
      <c r="Z39" s="47"/>
      <c r="AA39" s="71"/>
      <c r="AB39" s="3">
        <v>1.2</v>
      </c>
      <c r="AC39" s="72">
        <v>1.2</v>
      </c>
      <c r="AD39" s="47"/>
      <c r="AE39" s="71"/>
      <c r="AF39" s="4">
        <v>1.2</v>
      </c>
    </row>
    <row r="40" spans="5:32" x14ac:dyDescent="0.25">
      <c r="E40" s="73" t="s">
        <v>73</v>
      </c>
      <c r="F40" s="47"/>
      <c r="G40" s="47"/>
      <c r="H40" s="47"/>
      <c r="I40" s="74"/>
      <c r="J40" s="89">
        <v>0.4</v>
      </c>
      <c r="K40" s="71"/>
      <c r="L40" s="89">
        <v>0.4</v>
      </c>
      <c r="M40" s="71"/>
      <c r="N40" s="89">
        <v>0.4</v>
      </c>
      <c r="O40" s="71"/>
      <c r="P40" s="89">
        <v>0.4</v>
      </c>
      <c r="Q40" s="47"/>
      <c r="R40" s="71"/>
      <c r="S40" s="89">
        <v>0.4</v>
      </c>
      <c r="T40" s="71"/>
      <c r="U40" s="89">
        <v>0.4</v>
      </c>
      <c r="V40" s="71"/>
      <c r="W40" s="89">
        <v>0.4</v>
      </c>
      <c r="X40" s="47"/>
      <c r="Y40" s="47"/>
      <c r="Z40" s="47"/>
      <c r="AA40" s="71"/>
      <c r="AB40" s="3">
        <v>0.4</v>
      </c>
      <c r="AC40" s="72">
        <v>0.4</v>
      </c>
      <c r="AD40" s="47"/>
      <c r="AE40" s="71"/>
      <c r="AF40" s="4">
        <v>0.4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EGLr/8I6CI/YB3Vwrn8rTL/vFVXsTTseqY2wUHga594byonJ9N4Vhog3DqAxkfoXEjvQCEq6Rb65C9zNzWRDJA==" saltValue="fi2RPjoYIiKmcs79LiIwh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5428D54-45CF-4DA9-A1CA-9C1DBE64F55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YASO - Yarranlea South (33/11kV)</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2267</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2268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2269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2270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59</v>
      </c>
      <c r="K26" s="71"/>
      <c r="L26" s="89">
        <v>59</v>
      </c>
      <c r="M26" s="71"/>
      <c r="N26" s="89">
        <v>59</v>
      </c>
      <c r="O26" s="71"/>
      <c r="P26" s="89">
        <v>59</v>
      </c>
      <c r="Q26" s="47"/>
      <c r="R26" s="71"/>
      <c r="S26" s="89">
        <v>59</v>
      </c>
      <c r="T26" s="71"/>
      <c r="U26" s="89">
        <v>67.8</v>
      </c>
      <c r="V26" s="71"/>
      <c r="W26" s="89">
        <v>67.8</v>
      </c>
      <c r="X26" s="47"/>
      <c r="Y26" s="47"/>
      <c r="Z26" s="47"/>
      <c r="AA26" s="71"/>
      <c r="AB26" s="3">
        <v>67.8</v>
      </c>
      <c r="AC26" s="72">
        <v>67.8</v>
      </c>
      <c r="AD26" s="47"/>
      <c r="AE26" s="71"/>
      <c r="AF26" s="4">
        <v>67.8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25.1</v>
      </c>
      <c r="K28" s="71"/>
      <c r="L28" s="89">
        <v>25.5</v>
      </c>
      <c r="M28" s="71"/>
      <c r="N28" s="89">
        <v>26</v>
      </c>
      <c r="O28" s="71"/>
      <c r="P28" s="89">
        <v>26.2</v>
      </c>
      <c r="Q28" s="47"/>
      <c r="R28" s="71"/>
      <c r="S28" s="89">
        <v>26.8</v>
      </c>
      <c r="T28" s="71"/>
      <c r="U28" s="89">
        <v>18.7</v>
      </c>
      <c r="V28" s="71"/>
      <c r="W28" s="89">
        <v>18.899999999999999</v>
      </c>
      <c r="X28" s="47"/>
      <c r="Y28" s="47"/>
      <c r="Z28" s="47"/>
      <c r="AA28" s="71"/>
      <c r="AB28" s="3">
        <v>19.100000000000001</v>
      </c>
      <c r="AC28" s="72">
        <v>19.5</v>
      </c>
      <c r="AD28" s="47"/>
      <c r="AE28" s="71"/>
      <c r="AF28" s="4">
        <v>20</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0.98799999999999999</v>
      </c>
      <c r="K31" s="71"/>
      <c r="L31" s="91">
        <v>0.98799999999999999</v>
      </c>
      <c r="M31" s="71"/>
      <c r="N31" s="91">
        <v>0.98799999999999999</v>
      </c>
      <c r="O31" s="71"/>
      <c r="P31" s="91">
        <v>1</v>
      </c>
      <c r="Q31" s="47"/>
      <c r="R31" s="71"/>
      <c r="S31" s="91">
        <v>1</v>
      </c>
      <c r="T31" s="71"/>
      <c r="U31" s="91">
        <v>0.995</v>
      </c>
      <c r="V31" s="71"/>
      <c r="W31" s="91">
        <v>0.995</v>
      </c>
      <c r="X31" s="47"/>
      <c r="Y31" s="47"/>
      <c r="Z31" s="47"/>
      <c r="AA31" s="71"/>
      <c r="AB31" s="7">
        <v>0.995</v>
      </c>
      <c r="AC31" s="76">
        <v>0.995</v>
      </c>
      <c r="AD31" s="47"/>
      <c r="AE31" s="71"/>
      <c r="AF31" s="8">
        <v>0.995</v>
      </c>
    </row>
    <row r="32" spans="4:32" ht="13.15" customHeight="1" x14ac:dyDescent="0.25">
      <c r="E32" s="73" t="s">
        <v>42</v>
      </c>
      <c r="F32" s="47"/>
      <c r="G32" s="47"/>
      <c r="H32" s="47"/>
      <c r="I32" s="74"/>
      <c r="J32" s="89">
        <v>32.299999999999997</v>
      </c>
      <c r="K32" s="71"/>
      <c r="L32" s="89">
        <v>32.299999999999997</v>
      </c>
      <c r="M32" s="71"/>
      <c r="N32" s="89">
        <v>32.299999999999997</v>
      </c>
      <c r="O32" s="71"/>
      <c r="P32" s="89">
        <v>32.299999999999997</v>
      </c>
      <c r="Q32" s="47"/>
      <c r="R32" s="71"/>
      <c r="S32" s="89">
        <v>32.299999999999997</v>
      </c>
      <c r="T32" s="71"/>
      <c r="U32" s="89">
        <v>36.299999999999997</v>
      </c>
      <c r="V32" s="71"/>
      <c r="W32" s="89">
        <v>36.299999999999997</v>
      </c>
      <c r="X32" s="47"/>
      <c r="Y32" s="47"/>
      <c r="Z32" s="47"/>
      <c r="AA32" s="71"/>
      <c r="AB32" s="3">
        <v>36.299999999999997</v>
      </c>
      <c r="AC32" s="72">
        <v>36.299999999999997</v>
      </c>
      <c r="AD32" s="47"/>
      <c r="AE32" s="71"/>
      <c r="AF32" s="4">
        <v>36.299999999999997</v>
      </c>
    </row>
    <row r="33" spans="5:32" ht="13.15" customHeight="1" x14ac:dyDescent="0.25">
      <c r="E33" s="77" t="s">
        <v>46</v>
      </c>
      <c r="F33" s="47"/>
      <c r="G33" s="47"/>
      <c r="H33" s="47"/>
      <c r="I33" s="74"/>
      <c r="J33" s="92">
        <v>23.3</v>
      </c>
      <c r="K33" s="71"/>
      <c r="L33" s="92">
        <v>23.7</v>
      </c>
      <c r="M33" s="71"/>
      <c r="N33" s="92">
        <v>24.2</v>
      </c>
      <c r="O33" s="71"/>
      <c r="P33" s="92">
        <v>24.7</v>
      </c>
      <c r="Q33" s="47"/>
      <c r="R33" s="71"/>
      <c r="S33" s="92">
        <v>25.2</v>
      </c>
      <c r="T33" s="71"/>
      <c r="U33" s="92">
        <v>18</v>
      </c>
      <c r="V33" s="71"/>
      <c r="W33" s="92">
        <v>18.100000000000001</v>
      </c>
      <c r="X33" s="47"/>
      <c r="Y33" s="47"/>
      <c r="Z33" s="47"/>
      <c r="AA33" s="71"/>
      <c r="AB33" s="9">
        <v>18.3</v>
      </c>
      <c r="AC33" s="78">
        <v>18.8</v>
      </c>
      <c r="AD33" s="47"/>
      <c r="AE33" s="71"/>
      <c r="AF33" s="10">
        <v>19.2</v>
      </c>
    </row>
    <row r="34" spans="5:32" ht="20.25" customHeight="1" x14ac:dyDescent="0.25">
      <c r="E34" s="73" t="s">
        <v>940</v>
      </c>
      <c r="F34" s="47"/>
      <c r="G34" s="47"/>
      <c r="H34" s="47"/>
      <c r="I34" s="74"/>
      <c r="J34" s="90">
        <v>1.2</v>
      </c>
      <c r="K34" s="71"/>
      <c r="L34" s="90">
        <v>1.2</v>
      </c>
      <c r="M34" s="71"/>
      <c r="N34" s="90">
        <v>1.2</v>
      </c>
      <c r="O34" s="71"/>
      <c r="P34" s="90">
        <v>1.2</v>
      </c>
      <c r="Q34" s="47"/>
      <c r="R34" s="71"/>
      <c r="S34" s="90">
        <v>1.3</v>
      </c>
      <c r="T34" s="71"/>
      <c r="U34" s="90">
        <v>0.9</v>
      </c>
      <c r="V34" s="71"/>
      <c r="W34" s="90">
        <v>0.9</v>
      </c>
      <c r="X34" s="47"/>
      <c r="Y34" s="47"/>
      <c r="Z34" s="47"/>
      <c r="AA34" s="71"/>
      <c r="AB34" s="5">
        <v>0.9</v>
      </c>
      <c r="AC34" s="75">
        <v>0.9</v>
      </c>
      <c r="AD34" s="47"/>
      <c r="AE34" s="71"/>
      <c r="AF34" s="6">
        <v>1</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1.5</v>
      </c>
      <c r="K42" s="71"/>
      <c r="L42" s="89">
        <v>1.5</v>
      </c>
      <c r="M42" s="71"/>
      <c r="N42" s="89">
        <v>1.5</v>
      </c>
      <c r="O42" s="71"/>
      <c r="P42" s="89">
        <v>1.5</v>
      </c>
      <c r="Q42" s="47"/>
      <c r="R42" s="71"/>
      <c r="S42" s="89">
        <v>1.5</v>
      </c>
      <c r="T42" s="71"/>
      <c r="U42" s="89">
        <v>1.5</v>
      </c>
      <c r="V42" s="71"/>
      <c r="W42" s="89">
        <v>1.5</v>
      </c>
      <c r="X42" s="47"/>
      <c r="Y42" s="47"/>
      <c r="Z42" s="47"/>
      <c r="AA42" s="71"/>
      <c r="AB42" s="3">
        <v>1.5</v>
      </c>
      <c r="AC42" s="72">
        <v>1.5</v>
      </c>
      <c r="AD42" s="47"/>
      <c r="AE42" s="71"/>
      <c r="AF42" s="4">
        <v>1.5</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mIOq8kO4F3gLoZQXjNWeTSWzsYWtg95iwJlxHo2BQxIM3CAiN4SdF5rewiarnRWJr1ptOyY9ptc3+QClBfFw==" saltValue="Rwer7GmnewJ00QWKxO2ty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871C3C2-9BC3-4B26-9A84-1E3E25EB932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YEPP - Yeppoon (66/11kV)</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1095</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1096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1097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80.3</v>
      </c>
      <c r="K26" s="71"/>
      <c r="L26" s="89">
        <v>80.3</v>
      </c>
      <c r="M26" s="71"/>
      <c r="N26" s="89">
        <v>80.3</v>
      </c>
      <c r="O26" s="71"/>
      <c r="P26" s="89">
        <v>80.3</v>
      </c>
      <c r="Q26" s="47"/>
      <c r="R26" s="71"/>
      <c r="S26" s="89">
        <v>80.3</v>
      </c>
      <c r="T26" s="71"/>
      <c r="U26" s="89">
        <v>87.4</v>
      </c>
      <c r="V26" s="71"/>
      <c r="W26" s="89">
        <v>87.4</v>
      </c>
      <c r="X26" s="47"/>
      <c r="Y26" s="47"/>
      <c r="Z26" s="47"/>
      <c r="AA26" s="71"/>
      <c r="AB26" s="3">
        <v>87.4</v>
      </c>
      <c r="AC26" s="72">
        <v>87.4</v>
      </c>
      <c r="AD26" s="47"/>
      <c r="AE26" s="71"/>
      <c r="AF26" s="4">
        <v>87.4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16.100000000000001</v>
      </c>
      <c r="K28" s="71"/>
      <c r="L28" s="89">
        <v>16.100000000000001</v>
      </c>
      <c r="M28" s="71"/>
      <c r="N28" s="89">
        <v>16.100000000000001</v>
      </c>
      <c r="O28" s="71"/>
      <c r="P28" s="89">
        <v>16.100000000000001</v>
      </c>
      <c r="Q28" s="47"/>
      <c r="R28" s="71"/>
      <c r="S28" s="89">
        <v>16.100000000000001</v>
      </c>
      <c r="T28" s="71"/>
      <c r="U28" s="89">
        <v>11.8</v>
      </c>
      <c r="V28" s="71"/>
      <c r="W28" s="89">
        <v>11.8</v>
      </c>
      <c r="X28" s="47"/>
      <c r="Y28" s="47"/>
      <c r="Z28" s="47"/>
      <c r="AA28" s="71"/>
      <c r="AB28" s="3">
        <v>11.7</v>
      </c>
      <c r="AC28" s="72">
        <v>11.8</v>
      </c>
      <c r="AD28" s="47"/>
      <c r="AE28" s="71"/>
      <c r="AF28" s="4">
        <v>11.7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0.998</v>
      </c>
      <c r="K31" s="71"/>
      <c r="L31" s="91">
        <v>0.998</v>
      </c>
      <c r="M31" s="71"/>
      <c r="N31" s="91">
        <v>0.998</v>
      </c>
      <c r="O31" s="71"/>
      <c r="P31" s="91">
        <v>0.998</v>
      </c>
      <c r="Q31" s="47"/>
      <c r="R31" s="71"/>
      <c r="S31" s="91">
        <v>0.998</v>
      </c>
      <c r="T31" s="71"/>
      <c r="U31" s="91">
        <v>0.95</v>
      </c>
      <c r="V31" s="71"/>
      <c r="W31" s="91">
        <v>0.95</v>
      </c>
      <c r="X31" s="47"/>
      <c r="Y31" s="47"/>
      <c r="Z31" s="47"/>
      <c r="AA31" s="71"/>
      <c r="AB31" s="7">
        <v>0.95</v>
      </c>
      <c r="AC31" s="76">
        <v>0.95</v>
      </c>
      <c r="AD31" s="47"/>
      <c r="AE31" s="71"/>
      <c r="AF31" s="8">
        <v>0.95</v>
      </c>
    </row>
    <row r="32" spans="4:32" ht="13.15" customHeight="1" x14ac:dyDescent="0.25">
      <c r="E32" s="73" t="s">
        <v>42</v>
      </c>
      <c r="F32" s="47"/>
      <c r="G32" s="47"/>
      <c r="H32" s="47"/>
      <c r="I32" s="74"/>
      <c r="J32" s="89">
        <v>43.1</v>
      </c>
      <c r="K32" s="71"/>
      <c r="L32" s="89">
        <v>43.1</v>
      </c>
      <c r="M32" s="71"/>
      <c r="N32" s="89">
        <v>43.1</v>
      </c>
      <c r="O32" s="71"/>
      <c r="P32" s="89">
        <v>43.1</v>
      </c>
      <c r="Q32" s="47"/>
      <c r="R32" s="71"/>
      <c r="S32" s="89">
        <v>43.1</v>
      </c>
      <c r="T32" s="71"/>
      <c r="U32" s="89">
        <v>45.8</v>
      </c>
      <c r="V32" s="71"/>
      <c r="W32" s="89">
        <v>45.8</v>
      </c>
      <c r="X32" s="47"/>
      <c r="Y32" s="47"/>
      <c r="Z32" s="47"/>
      <c r="AA32" s="71"/>
      <c r="AB32" s="3">
        <v>45.8</v>
      </c>
      <c r="AC32" s="72">
        <v>45.8</v>
      </c>
      <c r="AD32" s="47"/>
      <c r="AE32" s="71"/>
      <c r="AF32" s="4">
        <v>45.8</v>
      </c>
    </row>
    <row r="33" spans="5:32" ht="13.15" customHeight="1" x14ac:dyDescent="0.25">
      <c r="E33" s="77" t="s">
        <v>46</v>
      </c>
      <c r="F33" s="47"/>
      <c r="G33" s="47"/>
      <c r="H33" s="47"/>
      <c r="I33" s="74"/>
      <c r="J33" s="92">
        <v>15</v>
      </c>
      <c r="K33" s="71"/>
      <c r="L33" s="92">
        <v>15</v>
      </c>
      <c r="M33" s="71"/>
      <c r="N33" s="92">
        <v>15</v>
      </c>
      <c r="O33" s="71"/>
      <c r="P33" s="92">
        <v>15</v>
      </c>
      <c r="Q33" s="47"/>
      <c r="R33" s="71"/>
      <c r="S33" s="92">
        <v>15</v>
      </c>
      <c r="T33" s="71"/>
      <c r="U33" s="92">
        <v>11.1</v>
      </c>
      <c r="V33" s="71"/>
      <c r="W33" s="92">
        <v>11</v>
      </c>
      <c r="X33" s="47"/>
      <c r="Y33" s="47"/>
      <c r="Z33" s="47"/>
      <c r="AA33" s="71"/>
      <c r="AB33" s="9">
        <v>11</v>
      </c>
      <c r="AC33" s="78">
        <v>11</v>
      </c>
      <c r="AD33" s="47"/>
      <c r="AE33" s="71"/>
      <c r="AF33" s="10">
        <v>11</v>
      </c>
    </row>
    <row r="34" spans="5:32" ht="20.25" customHeight="1" x14ac:dyDescent="0.25">
      <c r="E34" s="73" t="s">
        <v>940</v>
      </c>
      <c r="F34" s="47"/>
      <c r="G34" s="47"/>
      <c r="H34" s="47"/>
      <c r="I34" s="74"/>
      <c r="J34" s="90">
        <v>0.8</v>
      </c>
      <c r="K34" s="71"/>
      <c r="L34" s="90">
        <v>0.8</v>
      </c>
      <c r="M34" s="71"/>
      <c r="N34" s="90">
        <v>0.8</v>
      </c>
      <c r="O34" s="71"/>
      <c r="P34" s="90">
        <v>0.8</v>
      </c>
      <c r="Q34" s="47"/>
      <c r="R34" s="71"/>
      <c r="S34" s="90">
        <v>0.8</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8W7dnf4uCQKrz71SRa+eqaFOOCmb1g0aW/i9LZc491QXHWW8tbZVqio5gn0WVIQjR89N6ap7GEDcsa9uE1x6LA==" saltValue="5ueJkAGkUy2LDBV1IhXCw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165C029-E627-4860-8827-7316F7C09ED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BUCE - Bundaberg Central (66/11kV)</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1098</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1099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1100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1101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14.2</v>
      </c>
      <c r="K26" s="71"/>
      <c r="L26" s="89">
        <v>14.2</v>
      </c>
      <c r="M26" s="71"/>
      <c r="N26" s="89">
        <v>14.2</v>
      </c>
      <c r="O26" s="71"/>
      <c r="P26" s="89">
        <v>14.2</v>
      </c>
      <c r="Q26" s="47"/>
      <c r="R26" s="71"/>
      <c r="S26" s="89">
        <v>14.2</v>
      </c>
      <c r="T26" s="71"/>
      <c r="U26" s="89">
        <v>15</v>
      </c>
      <c r="V26" s="71"/>
      <c r="W26" s="89">
        <v>15</v>
      </c>
      <c r="X26" s="47"/>
      <c r="Y26" s="47"/>
      <c r="Z26" s="47"/>
      <c r="AA26" s="71"/>
      <c r="AB26" s="3">
        <v>15</v>
      </c>
      <c r="AC26" s="72">
        <v>15</v>
      </c>
      <c r="AD26" s="47"/>
      <c r="AE26" s="71"/>
      <c r="AF26" s="4">
        <v>15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2.9</v>
      </c>
      <c r="K28" s="71"/>
      <c r="L28" s="89">
        <v>2.9</v>
      </c>
      <c r="M28" s="71"/>
      <c r="N28" s="89">
        <v>2.9</v>
      </c>
      <c r="O28" s="71"/>
      <c r="P28" s="89">
        <v>3</v>
      </c>
      <c r="Q28" s="47"/>
      <c r="R28" s="71"/>
      <c r="S28" s="89">
        <v>3</v>
      </c>
      <c r="T28" s="71"/>
      <c r="U28" s="89">
        <v>1.7</v>
      </c>
      <c r="V28" s="71"/>
      <c r="W28" s="89">
        <v>1.7</v>
      </c>
      <c r="X28" s="47"/>
      <c r="Y28" s="47"/>
      <c r="Z28" s="47"/>
      <c r="AA28" s="71"/>
      <c r="AB28" s="3">
        <v>1.7</v>
      </c>
      <c r="AC28" s="72">
        <v>1.8</v>
      </c>
      <c r="AD28" s="47"/>
      <c r="AE28" s="71"/>
      <c r="AF28" s="4">
        <v>1.8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0.92200000000000004</v>
      </c>
      <c r="K31" s="71"/>
      <c r="L31" s="91">
        <v>0.92200000000000004</v>
      </c>
      <c r="M31" s="71"/>
      <c r="N31" s="91">
        <v>0.92200000000000004</v>
      </c>
      <c r="O31" s="71"/>
      <c r="P31" s="91">
        <v>0.92200000000000004</v>
      </c>
      <c r="Q31" s="47"/>
      <c r="R31" s="71"/>
      <c r="S31" s="91">
        <v>0.92200000000000004</v>
      </c>
      <c r="T31" s="71"/>
      <c r="U31" s="91">
        <v>0.93</v>
      </c>
      <c r="V31" s="71"/>
      <c r="W31" s="91">
        <v>0.93</v>
      </c>
      <c r="X31" s="47"/>
      <c r="Y31" s="47"/>
      <c r="Z31" s="47"/>
      <c r="AA31" s="71"/>
      <c r="AB31" s="7">
        <v>0.93</v>
      </c>
      <c r="AC31" s="76">
        <v>0.93</v>
      </c>
      <c r="AD31" s="47"/>
      <c r="AE31" s="71"/>
      <c r="AF31" s="8">
        <v>0.93</v>
      </c>
    </row>
    <row r="32" spans="4:32" ht="13.15" customHeight="1" x14ac:dyDescent="0.25">
      <c r="E32" s="73" t="s">
        <v>42</v>
      </c>
      <c r="F32" s="47"/>
      <c r="G32" s="47"/>
      <c r="H32" s="47"/>
      <c r="I32" s="74"/>
      <c r="J32" s="89">
        <v>7.5</v>
      </c>
      <c r="K32" s="71"/>
      <c r="L32" s="89">
        <v>7.5</v>
      </c>
      <c r="M32" s="71"/>
      <c r="N32" s="89">
        <v>7.5</v>
      </c>
      <c r="O32" s="71"/>
      <c r="P32" s="89">
        <v>7.5</v>
      </c>
      <c r="Q32" s="47"/>
      <c r="R32" s="71"/>
      <c r="S32" s="89">
        <v>7.5</v>
      </c>
      <c r="T32" s="71"/>
      <c r="U32" s="89">
        <v>7.5</v>
      </c>
      <c r="V32" s="71"/>
      <c r="W32" s="89">
        <v>7.5</v>
      </c>
      <c r="X32" s="47"/>
      <c r="Y32" s="47"/>
      <c r="Z32" s="47"/>
      <c r="AA32" s="71"/>
      <c r="AB32" s="3">
        <v>7.5</v>
      </c>
      <c r="AC32" s="72">
        <v>7.5</v>
      </c>
      <c r="AD32" s="47"/>
      <c r="AE32" s="71"/>
      <c r="AF32" s="4">
        <v>7.5</v>
      </c>
    </row>
    <row r="33" spans="5:32" ht="13.15" customHeight="1" x14ac:dyDescent="0.25">
      <c r="E33" s="77" t="s">
        <v>46</v>
      </c>
      <c r="F33" s="47"/>
      <c r="G33" s="47"/>
      <c r="H33" s="47"/>
      <c r="I33" s="74"/>
      <c r="J33" s="92">
        <v>2.8</v>
      </c>
      <c r="K33" s="71"/>
      <c r="L33" s="92">
        <v>2.8</v>
      </c>
      <c r="M33" s="71"/>
      <c r="N33" s="92">
        <v>2.8</v>
      </c>
      <c r="O33" s="71"/>
      <c r="P33" s="92">
        <v>2.9</v>
      </c>
      <c r="Q33" s="47"/>
      <c r="R33" s="71"/>
      <c r="S33" s="92">
        <v>2.9</v>
      </c>
      <c r="T33" s="71"/>
      <c r="U33" s="92">
        <v>1.7</v>
      </c>
      <c r="V33" s="71"/>
      <c r="W33" s="92">
        <v>1.7</v>
      </c>
      <c r="X33" s="47"/>
      <c r="Y33" s="47"/>
      <c r="Z33" s="47"/>
      <c r="AA33" s="71"/>
      <c r="AB33" s="9">
        <v>1.7</v>
      </c>
      <c r="AC33" s="78">
        <v>1.7</v>
      </c>
      <c r="AD33" s="47"/>
      <c r="AE33" s="71"/>
      <c r="AF33" s="10">
        <v>1.7</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1102</v>
      </c>
      <c r="K35" s="71"/>
      <c r="L35" s="90" t="s">
        <v>1102</v>
      </c>
      <c r="M35" s="71"/>
      <c r="N35" s="90" t="s">
        <v>1102</v>
      </c>
      <c r="O35" s="71"/>
      <c r="P35" s="90" t="s">
        <v>1102</v>
      </c>
      <c r="Q35" s="47"/>
      <c r="R35" s="71"/>
      <c r="S35" s="90" t="s">
        <v>1102</v>
      </c>
      <c r="T35" s="71"/>
      <c r="U35" s="90" t="s">
        <v>1102</v>
      </c>
      <c r="V35" s="71"/>
      <c r="W35" s="90" t="s">
        <v>1102</v>
      </c>
      <c r="X35" s="47"/>
      <c r="Y35" s="47"/>
      <c r="Z35" s="47"/>
      <c r="AA35" s="71"/>
      <c r="AB35" s="5" t="s">
        <v>1102</v>
      </c>
      <c r="AC35" s="75" t="s">
        <v>1102</v>
      </c>
      <c r="AD35" s="47"/>
      <c r="AE35" s="71"/>
      <c r="AF35" s="6" t="s">
        <v>1102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LnXTpQIJLAxayI/OWLuymw3V17pCVw6xRnMsl3m6x40A8m0P1JYQ4sUEvifPF1Qg0PMplVpYdTOSikYuN7KDgA==" saltValue="/u3C+58KkSePVgJ30hdBR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2489C81-61C6-4B37-AB72-DC442505D34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BULL - Bullyard (66/11kV)</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1104</v>
      </c>
      <c r="I3" s="49"/>
      <c r="J3" s="49"/>
      <c r="K3" s="49"/>
      <c r="L3" s="49"/>
      <c r="M3" s="49"/>
      <c r="N3" s="49"/>
      <c r="O3" s="49"/>
      <c r="P3" s="49"/>
      <c r="Q3" s="49"/>
      <c r="R3" s="49"/>
      <c r="U3" s="51" t="s">
        <v>922</v>
      </c>
      <c r="V3" s="49"/>
      <c r="X3" s="52" t="s">
        <v>1105</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1016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1106</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1107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1108</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226.4</v>
      </c>
      <c r="J24" s="71"/>
      <c r="K24" s="89">
        <v>226.4</v>
      </c>
      <c r="L24" s="71"/>
      <c r="M24" s="89">
        <v>226.4</v>
      </c>
      <c r="N24" s="71"/>
      <c r="O24" s="89">
        <v>226.4</v>
      </c>
      <c r="P24" s="47"/>
      <c r="Q24" s="71"/>
      <c r="R24" s="89">
        <v>226.4</v>
      </c>
      <c r="S24" s="71"/>
      <c r="T24" s="89">
        <v>250.8</v>
      </c>
      <c r="U24" s="71"/>
      <c r="V24" s="89">
        <v>250.8</v>
      </c>
      <c r="W24" s="47"/>
      <c r="X24" s="47"/>
      <c r="Y24" s="47"/>
      <c r="Z24" s="71"/>
      <c r="AA24" s="3">
        <v>250.8</v>
      </c>
      <c r="AB24" s="72">
        <v>250.8</v>
      </c>
      <c r="AC24" s="47"/>
      <c r="AD24" s="71"/>
      <c r="AE24" s="4">
        <v>250.8</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0.1</v>
      </c>
      <c r="U25" s="71"/>
      <c r="V25" s="89">
        <v>0.1</v>
      </c>
      <c r="W25" s="47"/>
      <c r="X25" s="47"/>
      <c r="Y25" s="47"/>
      <c r="Z25" s="71"/>
      <c r="AA25" s="3">
        <v>0.1</v>
      </c>
      <c r="AB25" s="72">
        <v>0.1</v>
      </c>
      <c r="AC25" s="47"/>
      <c r="AD25" s="71"/>
      <c r="AE25" s="4">
        <v>0.1</v>
      </c>
    </row>
    <row r="26" spans="4:31" ht="13.15" customHeight="1" x14ac:dyDescent="0.25">
      <c r="E26" s="73" t="s">
        <v>25</v>
      </c>
      <c r="F26" s="47"/>
      <c r="G26" s="47"/>
      <c r="H26" s="74"/>
      <c r="I26" s="89">
        <v>123.5</v>
      </c>
      <c r="J26" s="71"/>
      <c r="K26" s="89">
        <v>125.4</v>
      </c>
      <c r="L26" s="71"/>
      <c r="M26" s="89">
        <v>127.3</v>
      </c>
      <c r="N26" s="71"/>
      <c r="O26" s="89">
        <v>128.5</v>
      </c>
      <c r="P26" s="47"/>
      <c r="Q26" s="71"/>
      <c r="R26" s="89">
        <v>129.9</v>
      </c>
      <c r="S26" s="71"/>
      <c r="T26" s="89">
        <v>98.8</v>
      </c>
      <c r="U26" s="71"/>
      <c r="V26" s="89">
        <v>100.1</v>
      </c>
      <c r="W26" s="47"/>
      <c r="X26" s="47"/>
      <c r="Y26" s="47"/>
      <c r="Z26" s="71"/>
      <c r="AA26" s="3">
        <v>100.8</v>
      </c>
      <c r="AB26" s="72">
        <v>102.2</v>
      </c>
      <c r="AC26" s="47"/>
      <c r="AD26" s="71"/>
      <c r="AE26" s="4">
        <v>103.2</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0.98599999999999999</v>
      </c>
      <c r="J29" s="71"/>
      <c r="K29" s="91">
        <v>0.98599999999999999</v>
      </c>
      <c r="L29" s="71"/>
      <c r="M29" s="91">
        <v>0.98499999999999999</v>
      </c>
      <c r="N29" s="71"/>
      <c r="O29" s="91">
        <v>0.98499999999999999</v>
      </c>
      <c r="P29" s="47"/>
      <c r="Q29" s="71"/>
      <c r="R29" s="91">
        <v>0.98499999999999999</v>
      </c>
      <c r="S29" s="71"/>
      <c r="T29" s="91">
        <v>0.996</v>
      </c>
      <c r="U29" s="71"/>
      <c r="V29" s="91">
        <v>0.996</v>
      </c>
      <c r="W29" s="47"/>
      <c r="X29" s="47"/>
      <c r="Y29" s="47"/>
      <c r="Z29" s="71"/>
      <c r="AA29" s="7">
        <v>0.996</v>
      </c>
      <c r="AB29" s="76">
        <v>0.996</v>
      </c>
      <c r="AC29" s="47"/>
      <c r="AD29" s="71"/>
      <c r="AE29" s="8">
        <v>0.996</v>
      </c>
    </row>
    <row r="30" spans="4:31" ht="13.15" customHeight="1" x14ac:dyDescent="0.25">
      <c r="E30" s="73" t="s">
        <v>42</v>
      </c>
      <c r="F30" s="47"/>
      <c r="G30" s="47"/>
      <c r="H30" s="74"/>
      <c r="I30" s="89">
        <v>170.2</v>
      </c>
      <c r="J30" s="71"/>
      <c r="K30" s="89">
        <v>170.2</v>
      </c>
      <c r="L30" s="71"/>
      <c r="M30" s="89">
        <v>170.2</v>
      </c>
      <c r="N30" s="71"/>
      <c r="O30" s="89">
        <v>170.2</v>
      </c>
      <c r="P30" s="47"/>
      <c r="Q30" s="71"/>
      <c r="R30" s="89">
        <v>170.2</v>
      </c>
      <c r="S30" s="71"/>
      <c r="T30" s="89">
        <v>179.4</v>
      </c>
      <c r="U30" s="71"/>
      <c r="V30" s="89">
        <v>179.4</v>
      </c>
      <c r="W30" s="47"/>
      <c r="X30" s="47"/>
      <c r="Y30" s="47"/>
      <c r="Z30" s="71"/>
      <c r="AA30" s="3">
        <v>179.4</v>
      </c>
      <c r="AB30" s="72">
        <v>179.4</v>
      </c>
      <c r="AC30" s="47"/>
      <c r="AD30" s="71"/>
      <c r="AE30" s="4">
        <v>179.4</v>
      </c>
    </row>
    <row r="31" spans="4:31" ht="13.15" customHeight="1" x14ac:dyDescent="0.25">
      <c r="E31" s="77" t="s">
        <v>46</v>
      </c>
      <c r="F31" s="47"/>
      <c r="G31" s="47"/>
      <c r="H31" s="74"/>
      <c r="I31" s="92">
        <v>119</v>
      </c>
      <c r="J31" s="71"/>
      <c r="K31" s="92">
        <v>121</v>
      </c>
      <c r="L31" s="71"/>
      <c r="M31" s="92">
        <v>122.9</v>
      </c>
      <c r="N31" s="71"/>
      <c r="O31" s="92">
        <v>124</v>
      </c>
      <c r="P31" s="47"/>
      <c r="Q31" s="71"/>
      <c r="R31" s="92">
        <v>125.4</v>
      </c>
      <c r="S31" s="71"/>
      <c r="T31" s="92">
        <v>93.1</v>
      </c>
      <c r="U31" s="71"/>
      <c r="V31" s="92">
        <v>94.4</v>
      </c>
      <c r="W31" s="47"/>
      <c r="X31" s="47"/>
      <c r="Y31" s="47"/>
      <c r="Z31" s="71"/>
      <c r="AA31" s="9">
        <v>95.1</v>
      </c>
      <c r="AB31" s="78">
        <v>96.4</v>
      </c>
      <c r="AC31" s="47"/>
      <c r="AD31" s="71"/>
      <c r="AE31" s="10">
        <v>97.3</v>
      </c>
    </row>
    <row r="32" spans="4:31" ht="20.25" customHeight="1" x14ac:dyDescent="0.25">
      <c r="E32" s="73" t="s">
        <v>940</v>
      </c>
      <c r="F32" s="47"/>
      <c r="G32" s="47"/>
      <c r="H32" s="74"/>
      <c r="I32" s="90">
        <v>6</v>
      </c>
      <c r="J32" s="71"/>
      <c r="K32" s="90">
        <v>6.1</v>
      </c>
      <c r="L32" s="71"/>
      <c r="M32" s="90">
        <v>6.1</v>
      </c>
      <c r="N32" s="71"/>
      <c r="O32" s="90">
        <v>6.2</v>
      </c>
      <c r="P32" s="47"/>
      <c r="Q32" s="71"/>
      <c r="R32" s="90">
        <v>6.3</v>
      </c>
      <c r="S32" s="71"/>
      <c r="T32" s="90">
        <v>4.7</v>
      </c>
      <c r="U32" s="71"/>
      <c r="V32" s="90">
        <v>4.7</v>
      </c>
      <c r="W32" s="47"/>
      <c r="X32" s="47"/>
      <c r="Y32" s="47"/>
      <c r="Z32" s="71"/>
      <c r="AA32" s="5">
        <v>4.8</v>
      </c>
      <c r="AB32" s="75">
        <v>4.8</v>
      </c>
      <c r="AC32" s="47"/>
      <c r="AD32" s="71"/>
      <c r="AE32" s="6">
        <v>4.9000000000000004</v>
      </c>
    </row>
    <row r="33" spans="5:31" ht="20.25" customHeight="1" x14ac:dyDescent="0.25">
      <c r="E33" s="73" t="s">
        <v>941</v>
      </c>
      <c r="F33" s="47"/>
      <c r="G33" s="47"/>
      <c r="H33" s="74"/>
      <c r="I33" s="90" t="s">
        <v>1109</v>
      </c>
      <c r="J33" s="71"/>
      <c r="K33" s="90" t="s">
        <v>1109</v>
      </c>
      <c r="L33" s="71"/>
      <c r="M33" s="90" t="s">
        <v>1109</v>
      </c>
      <c r="N33" s="71"/>
      <c r="O33" s="90" t="s">
        <v>1109</v>
      </c>
      <c r="P33" s="47"/>
      <c r="Q33" s="71"/>
      <c r="R33" s="90" t="s">
        <v>1109</v>
      </c>
      <c r="S33" s="71"/>
      <c r="T33" s="90" t="s">
        <v>1109</v>
      </c>
      <c r="U33" s="71"/>
      <c r="V33" s="90" t="s">
        <v>1109</v>
      </c>
      <c r="W33" s="47"/>
      <c r="X33" s="47"/>
      <c r="Y33" s="47"/>
      <c r="Z33" s="71"/>
      <c r="AA33" s="5" t="s">
        <v>1109</v>
      </c>
      <c r="AB33" s="75" t="s">
        <v>1109</v>
      </c>
      <c r="AC33" s="47"/>
      <c r="AD33" s="71"/>
      <c r="AE33" s="6" t="s">
        <v>1109</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953</v>
      </c>
      <c r="J43" s="71"/>
      <c r="K43" s="90" t="s">
        <v>953</v>
      </c>
      <c r="L43" s="71"/>
      <c r="M43" s="90" t="s">
        <v>953</v>
      </c>
      <c r="N43" s="71"/>
      <c r="O43" s="90" t="s">
        <v>953</v>
      </c>
      <c r="P43" s="47"/>
      <c r="Q43" s="71"/>
      <c r="R43" s="90" t="s">
        <v>953</v>
      </c>
      <c r="S43" s="71"/>
      <c r="T43" s="90" t="s">
        <v>953</v>
      </c>
      <c r="U43" s="71"/>
      <c r="V43" s="90" t="s">
        <v>953</v>
      </c>
      <c r="W43" s="47"/>
      <c r="X43" s="47"/>
      <c r="Y43" s="47"/>
      <c r="Z43" s="71"/>
      <c r="AA43" s="5" t="s">
        <v>953</v>
      </c>
      <c r="AB43" s="75" t="s">
        <v>953</v>
      </c>
      <c r="AC43" s="47"/>
      <c r="AD43" s="71"/>
      <c r="AE43" s="6" t="s">
        <v>953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LMsc4auYlbMAN5fCfeXZpwj0tpyFJLq/C5dfqQzbmBaco12M3l7VAzt2gOPYkfMJzXGjxy1rZmXmdnybmnJu3Q==" saltValue="VukHr2/7dV8L2TOfRmwDjg=="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76244455-D975-4FC6-A7B5-58B67165903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BUND - Bundaberg BSP (132/66kV)</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1110</v>
      </c>
      <c r="J3" s="49"/>
      <c r="K3" s="49"/>
      <c r="L3" s="49"/>
      <c r="M3" s="49"/>
      <c r="N3" s="49"/>
      <c r="O3" s="49"/>
      <c r="P3" s="49"/>
      <c r="Q3" s="49"/>
      <c r="R3" s="49"/>
      <c r="S3" s="49"/>
      <c r="V3" s="51" t="s">
        <v>922</v>
      </c>
      <c r="W3" s="49"/>
      <c r="Y3" s="52" t="s">
        <v>1111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1112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1113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1114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182.3</v>
      </c>
      <c r="K26" s="71"/>
      <c r="L26" s="89">
        <v>182.3</v>
      </c>
      <c r="M26" s="71"/>
      <c r="N26" s="89">
        <v>182.3</v>
      </c>
      <c r="O26" s="71"/>
      <c r="P26" s="89">
        <v>182.3</v>
      </c>
      <c r="Q26" s="47"/>
      <c r="R26" s="71"/>
      <c r="S26" s="89">
        <v>182.3</v>
      </c>
      <c r="T26" s="71"/>
      <c r="U26" s="89">
        <v>187.9</v>
      </c>
      <c r="V26" s="71"/>
      <c r="W26" s="89">
        <v>187.9</v>
      </c>
      <c r="X26" s="47"/>
      <c r="Y26" s="47"/>
      <c r="Z26" s="47"/>
      <c r="AA26" s="71"/>
      <c r="AB26" s="3">
        <v>187.9</v>
      </c>
      <c r="AC26" s="72">
        <v>187.9</v>
      </c>
      <c r="AD26" s="47"/>
      <c r="AE26" s="71"/>
      <c r="AF26" s="4">
        <v>187.9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50.4</v>
      </c>
      <c r="K28" s="71"/>
      <c r="L28" s="89">
        <v>50.4</v>
      </c>
      <c r="M28" s="71"/>
      <c r="N28" s="89">
        <v>50.7</v>
      </c>
      <c r="O28" s="71"/>
      <c r="P28" s="89">
        <v>50.8</v>
      </c>
      <c r="Q28" s="47"/>
      <c r="R28" s="71"/>
      <c r="S28" s="89">
        <v>51.1</v>
      </c>
      <c r="T28" s="71"/>
      <c r="U28" s="89">
        <v>35.4</v>
      </c>
      <c r="V28" s="71"/>
      <c r="W28" s="89">
        <v>35.6</v>
      </c>
      <c r="X28" s="47"/>
      <c r="Y28" s="47"/>
      <c r="Z28" s="47"/>
      <c r="AA28" s="71"/>
      <c r="AB28" s="3">
        <v>35.5</v>
      </c>
      <c r="AC28" s="72">
        <v>35.799999999999997</v>
      </c>
      <c r="AD28" s="47"/>
      <c r="AE28" s="71"/>
      <c r="AF28" s="4">
        <v>35.9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101.6</v>
      </c>
      <c r="K32" s="71"/>
      <c r="L32" s="89">
        <v>101.6</v>
      </c>
      <c r="M32" s="71"/>
      <c r="N32" s="89">
        <v>101.6</v>
      </c>
      <c r="O32" s="71"/>
      <c r="P32" s="89">
        <v>101.6</v>
      </c>
      <c r="Q32" s="47"/>
      <c r="R32" s="71"/>
      <c r="S32" s="89">
        <v>101.6</v>
      </c>
      <c r="T32" s="71"/>
      <c r="U32" s="89">
        <v>103.8</v>
      </c>
      <c r="V32" s="71"/>
      <c r="W32" s="89">
        <v>103.8</v>
      </c>
      <c r="X32" s="47"/>
      <c r="Y32" s="47"/>
      <c r="Z32" s="47"/>
      <c r="AA32" s="71"/>
      <c r="AB32" s="3">
        <v>103.8</v>
      </c>
      <c r="AC32" s="72">
        <v>103.8</v>
      </c>
      <c r="AD32" s="47"/>
      <c r="AE32" s="71"/>
      <c r="AF32" s="4">
        <v>103.8</v>
      </c>
    </row>
    <row r="33" spans="5:32" ht="13.15" customHeight="1" x14ac:dyDescent="0.25">
      <c r="E33" s="77" t="s">
        <v>46</v>
      </c>
      <c r="F33" s="47"/>
      <c r="G33" s="47"/>
      <c r="H33" s="47"/>
      <c r="I33" s="74"/>
      <c r="J33" s="92">
        <v>49.6</v>
      </c>
      <c r="K33" s="71"/>
      <c r="L33" s="92">
        <v>49.6</v>
      </c>
      <c r="M33" s="71"/>
      <c r="N33" s="92">
        <v>49.9</v>
      </c>
      <c r="O33" s="71"/>
      <c r="P33" s="92">
        <v>49.9</v>
      </c>
      <c r="Q33" s="47"/>
      <c r="R33" s="71"/>
      <c r="S33" s="92">
        <v>50.2</v>
      </c>
      <c r="T33" s="71"/>
      <c r="U33" s="92">
        <v>34.5</v>
      </c>
      <c r="V33" s="71"/>
      <c r="W33" s="92">
        <v>34.700000000000003</v>
      </c>
      <c r="X33" s="47"/>
      <c r="Y33" s="47"/>
      <c r="Z33" s="47"/>
      <c r="AA33" s="71"/>
      <c r="AB33" s="9">
        <v>34.6</v>
      </c>
      <c r="AC33" s="78">
        <v>34.799999999999997</v>
      </c>
      <c r="AD33" s="47"/>
      <c r="AE33" s="71"/>
      <c r="AF33" s="10">
        <v>34.9</v>
      </c>
    </row>
    <row r="34" spans="5:32" ht="20.25" customHeight="1" x14ac:dyDescent="0.25">
      <c r="E34" s="73" t="s">
        <v>940</v>
      </c>
      <c r="F34" s="47"/>
      <c r="G34" s="47"/>
      <c r="H34" s="47"/>
      <c r="I34" s="74"/>
      <c r="J34" s="90">
        <v>2.5</v>
      </c>
      <c r="K34" s="71"/>
      <c r="L34" s="90">
        <v>2.5</v>
      </c>
      <c r="M34" s="71"/>
      <c r="N34" s="90">
        <v>2.5</v>
      </c>
      <c r="O34" s="71"/>
      <c r="P34" s="90">
        <v>2.5</v>
      </c>
      <c r="Q34" s="47"/>
      <c r="R34" s="71"/>
      <c r="S34" s="90">
        <v>2.5</v>
      </c>
      <c r="T34" s="71"/>
      <c r="U34" s="90">
        <v>1.7</v>
      </c>
      <c r="V34" s="71"/>
      <c r="W34" s="90">
        <v>1.7</v>
      </c>
      <c r="X34" s="47"/>
      <c r="Y34" s="47"/>
      <c r="Z34" s="47"/>
      <c r="AA34" s="71"/>
      <c r="AB34" s="5">
        <v>1.7</v>
      </c>
      <c r="AC34" s="75">
        <v>1.7</v>
      </c>
      <c r="AD34" s="47"/>
      <c r="AE34" s="71"/>
      <c r="AF34" s="6">
        <v>1.7</v>
      </c>
    </row>
    <row r="35" spans="5:32" ht="20.25" customHeight="1" x14ac:dyDescent="0.25">
      <c r="E35" s="73" t="s">
        <v>941</v>
      </c>
      <c r="F35" s="47"/>
      <c r="G35" s="47"/>
      <c r="H35" s="47"/>
      <c r="I35" s="74"/>
      <c r="J35" s="90" t="s">
        <v>1115</v>
      </c>
      <c r="K35" s="71"/>
      <c r="L35" s="90" t="s">
        <v>1115</v>
      </c>
      <c r="M35" s="71"/>
      <c r="N35" s="90" t="s">
        <v>1115</v>
      </c>
      <c r="O35" s="71"/>
      <c r="P35" s="90" t="s">
        <v>1115</v>
      </c>
      <c r="Q35" s="47"/>
      <c r="R35" s="71"/>
      <c r="S35" s="90" t="s">
        <v>1115</v>
      </c>
      <c r="T35" s="71"/>
      <c r="U35" s="90" t="s">
        <v>1115</v>
      </c>
      <c r="V35" s="71"/>
      <c r="W35" s="90" t="s">
        <v>1115</v>
      </c>
      <c r="X35" s="47"/>
      <c r="Y35" s="47"/>
      <c r="Z35" s="47"/>
      <c r="AA35" s="71"/>
      <c r="AB35" s="5" t="s">
        <v>1115</v>
      </c>
      <c r="AC35" s="75" t="s">
        <v>1115</v>
      </c>
      <c r="AD35" s="47"/>
      <c r="AE35" s="71"/>
      <c r="AF35" s="6" t="s">
        <v>1115</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3cmHLdvrYuLg5BQqe9vwshHp9SOmUTi5Bx8kXhxNyq4a8aIwOoUdNY1/cmV22tUFhym8KQixqTBd6ZeVkoqWQ==" saltValue="lQzxYTlARsc173oHS0pbu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672203E-5CE0-431F-BD5B-AA13B444144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CACI - Cairns City (132/22kV)</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1116</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1117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1118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1119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4.4000000000000004</v>
      </c>
      <c r="K26" s="71"/>
      <c r="L26" s="89">
        <v>4.4000000000000004</v>
      </c>
      <c r="M26" s="71"/>
      <c r="N26" s="89">
        <v>4.4000000000000004</v>
      </c>
      <c r="O26" s="71"/>
      <c r="P26" s="89">
        <v>4.4000000000000004</v>
      </c>
      <c r="Q26" s="47"/>
      <c r="R26" s="71"/>
      <c r="S26" s="89">
        <v>4.4000000000000004</v>
      </c>
      <c r="T26" s="71"/>
      <c r="U26" s="89">
        <v>4.7</v>
      </c>
      <c r="V26" s="71"/>
      <c r="W26" s="89">
        <v>4.7</v>
      </c>
      <c r="X26" s="47"/>
      <c r="Y26" s="47"/>
      <c r="Z26" s="47"/>
      <c r="AA26" s="71"/>
      <c r="AB26" s="3">
        <v>4.7</v>
      </c>
      <c r="AC26" s="72">
        <v>4.7</v>
      </c>
      <c r="AD26" s="47"/>
      <c r="AE26" s="71"/>
      <c r="AF26" s="4">
        <v>4.7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1.8</v>
      </c>
      <c r="K28" s="71"/>
      <c r="L28" s="89">
        <v>1.9</v>
      </c>
      <c r="M28" s="71"/>
      <c r="N28" s="89">
        <v>1.9</v>
      </c>
      <c r="O28" s="71"/>
      <c r="P28" s="89">
        <v>2</v>
      </c>
      <c r="Q28" s="47"/>
      <c r="R28" s="71"/>
      <c r="S28" s="89">
        <v>2</v>
      </c>
      <c r="T28" s="71"/>
      <c r="U28" s="89">
        <v>1.4</v>
      </c>
      <c r="V28" s="71"/>
      <c r="W28" s="89">
        <v>1.4</v>
      </c>
      <c r="X28" s="47"/>
      <c r="Y28" s="47"/>
      <c r="Z28" s="47"/>
      <c r="AA28" s="71"/>
      <c r="AB28" s="3">
        <v>1.3</v>
      </c>
      <c r="AC28" s="72">
        <v>1.5</v>
      </c>
      <c r="AD28" s="47"/>
      <c r="AE28" s="71"/>
      <c r="AF28" s="4">
        <v>1.5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0.99399999999999999</v>
      </c>
      <c r="K31" s="71"/>
      <c r="L31" s="91">
        <v>0.99399999999999999</v>
      </c>
      <c r="M31" s="71"/>
      <c r="N31" s="91">
        <v>0.99399999999999999</v>
      </c>
      <c r="O31" s="71"/>
      <c r="P31" s="91">
        <v>0.99399999999999999</v>
      </c>
      <c r="Q31" s="47"/>
      <c r="R31" s="71"/>
      <c r="S31" s="91">
        <v>0.99399999999999999</v>
      </c>
      <c r="T31" s="71"/>
      <c r="U31" s="91">
        <v>0.995</v>
      </c>
      <c r="V31" s="71"/>
      <c r="W31" s="91">
        <v>0.995</v>
      </c>
      <c r="X31" s="47"/>
      <c r="Y31" s="47"/>
      <c r="Z31" s="47"/>
      <c r="AA31" s="71"/>
      <c r="AB31" s="7">
        <v>0.99399999999999999</v>
      </c>
      <c r="AC31" s="76">
        <v>0.995</v>
      </c>
      <c r="AD31" s="47"/>
      <c r="AE31" s="71"/>
      <c r="AF31" s="8">
        <v>0.995</v>
      </c>
    </row>
    <row r="32" spans="4:32" ht="13.15" customHeight="1" x14ac:dyDescent="0.25">
      <c r="E32" s="73" t="s">
        <v>42</v>
      </c>
      <c r="F32" s="47"/>
      <c r="G32" s="47"/>
      <c r="H32" s="47"/>
      <c r="I32" s="74"/>
      <c r="J32" s="89">
        <v>2.6</v>
      </c>
      <c r="K32" s="71"/>
      <c r="L32" s="89">
        <v>2.6</v>
      </c>
      <c r="M32" s="71"/>
      <c r="N32" s="89">
        <v>2.6</v>
      </c>
      <c r="O32" s="71"/>
      <c r="P32" s="89">
        <v>2.6</v>
      </c>
      <c r="Q32" s="47"/>
      <c r="R32" s="71"/>
      <c r="S32" s="89">
        <v>2.6</v>
      </c>
      <c r="T32" s="71"/>
      <c r="U32" s="89">
        <v>2.7</v>
      </c>
      <c r="V32" s="71"/>
      <c r="W32" s="89">
        <v>2.7</v>
      </c>
      <c r="X32" s="47"/>
      <c r="Y32" s="47"/>
      <c r="Z32" s="47"/>
      <c r="AA32" s="71"/>
      <c r="AB32" s="3">
        <v>2.7</v>
      </c>
      <c r="AC32" s="72">
        <v>2.7</v>
      </c>
      <c r="AD32" s="47"/>
      <c r="AE32" s="71"/>
      <c r="AF32" s="4">
        <v>2.7</v>
      </c>
    </row>
    <row r="33" spans="5:32" ht="13.15" customHeight="1" x14ac:dyDescent="0.25">
      <c r="E33" s="77" t="s">
        <v>46</v>
      </c>
      <c r="F33" s="47"/>
      <c r="G33" s="47"/>
      <c r="H33" s="47"/>
      <c r="I33" s="74"/>
      <c r="J33" s="92">
        <v>1.8</v>
      </c>
      <c r="K33" s="71"/>
      <c r="L33" s="92">
        <v>1.8</v>
      </c>
      <c r="M33" s="71"/>
      <c r="N33" s="92">
        <v>1.9</v>
      </c>
      <c r="O33" s="71"/>
      <c r="P33" s="92">
        <v>2</v>
      </c>
      <c r="Q33" s="47"/>
      <c r="R33" s="71"/>
      <c r="S33" s="92">
        <v>2</v>
      </c>
      <c r="T33" s="71"/>
      <c r="U33" s="92">
        <v>1.3</v>
      </c>
      <c r="V33" s="71"/>
      <c r="W33" s="92">
        <v>1.3</v>
      </c>
      <c r="X33" s="47"/>
      <c r="Y33" s="47"/>
      <c r="Z33" s="47"/>
      <c r="AA33" s="71"/>
      <c r="AB33" s="9">
        <v>1.3</v>
      </c>
      <c r="AC33" s="78">
        <v>1.4</v>
      </c>
      <c r="AD33" s="47"/>
      <c r="AE33" s="71"/>
      <c r="AF33" s="10">
        <v>1.4</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1120</v>
      </c>
      <c r="K35" s="71"/>
      <c r="L35" s="90" t="s">
        <v>1120</v>
      </c>
      <c r="M35" s="71"/>
      <c r="N35" s="90" t="s">
        <v>1120</v>
      </c>
      <c r="O35" s="71"/>
      <c r="P35" s="90" t="s">
        <v>1120</v>
      </c>
      <c r="Q35" s="47"/>
      <c r="R35" s="71"/>
      <c r="S35" s="90" t="s">
        <v>1120</v>
      </c>
      <c r="T35" s="71"/>
      <c r="U35" s="90" t="s">
        <v>1120</v>
      </c>
      <c r="V35" s="71"/>
      <c r="W35" s="90" t="s">
        <v>1120</v>
      </c>
      <c r="X35" s="47"/>
      <c r="Y35" s="47"/>
      <c r="Z35" s="47"/>
      <c r="AA35" s="71"/>
      <c r="AB35" s="5" t="s">
        <v>1120</v>
      </c>
      <c r="AC35" s="75" t="s">
        <v>1120</v>
      </c>
      <c r="AD35" s="47"/>
      <c r="AE35" s="71"/>
      <c r="AF35" s="6" t="s">
        <v>1120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Coj0q0n8iNlnEMVbb725Qa72wGZt3w8gqx2rRdmwzAah+RfB8urTbmW2Zpl6gOsEnsz5SG2pFbSs8cKMCXv1w==" saltValue="6bhlk2Hcom3kB1UE/QkQC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C6D4803-1E25-4033-878C-1B30C9F566D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CAFE - Cape Ferguson (66/11kV)</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1121</v>
      </c>
      <c r="J3" s="49"/>
      <c r="K3" s="49"/>
      <c r="L3" s="49"/>
      <c r="M3" s="49"/>
      <c r="N3" s="49"/>
      <c r="O3" s="49"/>
      <c r="P3" s="49"/>
      <c r="Q3" s="49"/>
      <c r="R3" s="49"/>
      <c r="S3" s="49"/>
      <c r="V3" s="51" t="s">
        <v>922</v>
      </c>
      <c r="W3" s="49"/>
      <c r="Y3" s="52" t="s">
        <v>1122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1099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1123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1124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11</v>
      </c>
      <c r="M26" s="71"/>
      <c r="N26" s="89">
        <v>11</v>
      </c>
      <c r="O26" s="71"/>
      <c r="P26" s="89">
        <v>11</v>
      </c>
      <c r="Q26" s="47"/>
      <c r="R26" s="71"/>
      <c r="S26" s="89">
        <v>11</v>
      </c>
      <c r="T26" s="71"/>
      <c r="U26" s="89">
        <v>12</v>
      </c>
      <c r="V26" s="71"/>
      <c r="W26" s="89">
        <v>12</v>
      </c>
      <c r="X26" s="47"/>
      <c r="Y26" s="47"/>
      <c r="Z26" s="47"/>
      <c r="AA26" s="71"/>
      <c r="AB26" s="3">
        <v>12</v>
      </c>
      <c r="AC26" s="72">
        <v>12</v>
      </c>
      <c r="AD26" s="47"/>
      <c r="AE26" s="71"/>
      <c r="AF26" s="4">
        <v>12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4.4000000000000004</v>
      </c>
      <c r="K28" s="71"/>
      <c r="L28" s="89">
        <v>4.4000000000000004</v>
      </c>
      <c r="M28" s="71"/>
      <c r="N28" s="89">
        <v>4.5</v>
      </c>
      <c r="O28" s="71"/>
      <c r="P28" s="89">
        <v>4.5</v>
      </c>
      <c r="Q28" s="47"/>
      <c r="R28" s="71"/>
      <c r="S28" s="89">
        <v>4.5999999999999996</v>
      </c>
      <c r="T28" s="71"/>
      <c r="U28" s="89">
        <v>2</v>
      </c>
      <c r="V28" s="71"/>
      <c r="W28" s="89">
        <v>2</v>
      </c>
      <c r="X28" s="47"/>
      <c r="Y28" s="47"/>
      <c r="Z28" s="47"/>
      <c r="AA28" s="71"/>
      <c r="AB28" s="3">
        <v>2</v>
      </c>
      <c r="AC28" s="72">
        <v>2</v>
      </c>
      <c r="AD28" s="47"/>
      <c r="AE28" s="71"/>
      <c r="AF28" s="4">
        <v>2.1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0.94399999999999995</v>
      </c>
      <c r="K31" s="71"/>
      <c r="L31" s="91">
        <v>0.94399999999999995</v>
      </c>
      <c r="M31" s="71"/>
      <c r="N31" s="91">
        <v>0.94399999999999995</v>
      </c>
      <c r="O31" s="71"/>
      <c r="P31" s="91">
        <v>0.94399999999999995</v>
      </c>
      <c r="Q31" s="47"/>
      <c r="R31" s="71"/>
      <c r="S31" s="91">
        <v>0.94399999999999995</v>
      </c>
      <c r="T31" s="71"/>
      <c r="U31" s="91">
        <v>0.96</v>
      </c>
      <c r="V31" s="71"/>
      <c r="W31" s="91">
        <v>0.96</v>
      </c>
      <c r="X31" s="47"/>
      <c r="Y31" s="47"/>
      <c r="Z31" s="47"/>
      <c r="AA31" s="71"/>
      <c r="AB31" s="7">
        <v>0.96</v>
      </c>
      <c r="AC31" s="76">
        <v>0.96</v>
      </c>
      <c r="AD31" s="47"/>
      <c r="AE31" s="71"/>
      <c r="AF31" s="8">
        <v>0.96</v>
      </c>
    </row>
    <row r="32" spans="4:32" ht="13.15" customHeight="1" x14ac:dyDescent="0.25">
      <c r="E32" s="73" t="s">
        <v>42</v>
      </c>
      <c r="F32" s="47"/>
      <c r="G32" s="47"/>
      <c r="H32" s="47"/>
      <c r="I32" s="74"/>
      <c r="J32" s="89">
        <v>6.3</v>
      </c>
      <c r="K32" s="71"/>
      <c r="L32" s="89">
        <v>6.3</v>
      </c>
      <c r="M32" s="71"/>
      <c r="N32" s="89">
        <v>6.3</v>
      </c>
      <c r="O32" s="71"/>
      <c r="P32" s="89">
        <v>6.3</v>
      </c>
      <c r="Q32" s="47"/>
      <c r="R32" s="71"/>
      <c r="S32" s="89">
        <v>6.3</v>
      </c>
      <c r="T32" s="71"/>
      <c r="U32" s="89">
        <v>6.5</v>
      </c>
      <c r="V32" s="71"/>
      <c r="W32" s="89">
        <v>6.5</v>
      </c>
      <c r="X32" s="47"/>
      <c r="Y32" s="47"/>
      <c r="Z32" s="47"/>
      <c r="AA32" s="71"/>
      <c r="AB32" s="3">
        <v>6.5</v>
      </c>
      <c r="AC32" s="72">
        <v>6.5</v>
      </c>
      <c r="AD32" s="47"/>
      <c r="AE32" s="71"/>
      <c r="AF32" s="4">
        <v>6.5</v>
      </c>
    </row>
    <row r="33" spans="5:32" ht="13.15" customHeight="1" x14ac:dyDescent="0.25">
      <c r="E33" s="77" t="s">
        <v>46</v>
      </c>
      <c r="F33" s="47"/>
      <c r="G33" s="47"/>
      <c r="H33" s="47"/>
      <c r="I33" s="74"/>
      <c r="J33" s="92">
        <v>3.5</v>
      </c>
      <c r="K33" s="71"/>
      <c r="L33" s="92">
        <v>3.5</v>
      </c>
      <c r="M33" s="71"/>
      <c r="N33" s="92">
        <v>3.6</v>
      </c>
      <c r="O33" s="71"/>
      <c r="P33" s="92">
        <v>3.6</v>
      </c>
      <c r="Q33" s="47"/>
      <c r="R33" s="71"/>
      <c r="S33" s="92">
        <v>3.7</v>
      </c>
      <c r="T33" s="71"/>
      <c r="U33" s="92">
        <v>1.8</v>
      </c>
      <c r="V33" s="71"/>
      <c r="W33" s="92">
        <v>1.9</v>
      </c>
      <c r="X33" s="47"/>
      <c r="Y33" s="47"/>
      <c r="Z33" s="47"/>
      <c r="AA33" s="71"/>
      <c r="AB33" s="9">
        <v>1.9</v>
      </c>
      <c r="AC33" s="78">
        <v>1.9</v>
      </c>
      <c r="AD33" s="47"/>
      <c r="AE33" s="71"/>
      <c r="AF33" s="10">
        <v>1.9</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994</v>
      </c>
      <c r="K35" s="71"/>
      <c r="L35" s="90" t="s">
        <v>994</v>
      </c>
      <c r="M35" s="71"/>
      <c r="N35" s="90" t="s">
        <v>994</v>
      </c>
      <c r="O35" s="71"/>
      <c r="P35" s="90" t="s">
        <v>994</v>
      </c>
      <c r="Q35" s="47"/>
      <c r="R35" s="71"/>
      <c r="S35" s="90" t="s">
        <v>994</v>
      </c>
      <c r="T35" s="71"/>
      <c r="U35" s="90" t="s">
        <v>994</v>
      </c>
      <c r="V35" s="71"/>
      <c r="W35" s="90" t="s">
        <v>994</v>
      </c>
      <c r="X35" s="47"/>
      <c r="Y35" s="47"/>
      <c r="Z35" s="47"/>
      <c r="AA35" s="71"/>
      <c r="AB35" s="5" t="s">
        <v>994</v>
      </c>
      <c r="AC35" s="75" t="s">
        <v>994</v>
      </c>
      <c r="AD35" s="47"/>
      <c r="AE35" s="71"/>
      <c r="AF35" s="6" t="s">
        <v>994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gST3AMsILQ6B0WtXqu/2gDQJN6CiwfjspwxvpcYhGkSMI6F60x1B5+r+1W/SQbMCwSBDLKk/oYtA29ZCbiGW0w==" saltValue="MvyHXOw07ScEicikl30Kl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3A0FC98-57A0-42A6-A6A3-33FCABED631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CALE - Calen (66/11kV)</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1125</v>
      </c>
      <c r="J3" s="49"/>
      <c r="K3" s="49"/>
      <c r="L3" s="49"/>
      <c r="M3" s="49"/>
      <c r="N3" s="49"/>
      <c r="O3" s="49"/>
      <c r="P3" s="49"/>
      <c r="Q3" s="49"/>
      <c r="R3" s="49"/>
      <c r="S3" s="49"/>
      <c r="V3" s="51" t="s">
        <v>922</v>
      </c>
      <c r="W3" s="49"/>
      <c r="Y3" s="52" t="s">
        <v>983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1127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1128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26.7</v>
      </c>
      <c r="K26" s="71"/>
      <c r="L26" s="89">
        <v>26.7</v>
      </c>
      <c r="M26" s="71"/>
      <c r="N26" s="89">
        <v>26.7</v>
      </c>
      <c r="O26" s="71"/>
      <c r="P26" s="89">
        <v>26.7</v>
      </c>
      <c r="Q26" s="47"/>
      <c r="R26" s="71"/>
      <c r="S26" s="89">
        <v>26.7</v>
      </c>
      <c r="T26" s="71"/>
      <c r="U26" s="89">
        <v>29.9</v>
      </c>
      <c r="V26" s="71"/>
      <c r="W26" s="89">
        <v>29.9</v>
      </c>
      <c r="X26" s="47"/>
      <c r="Y26" s="47"/>
      <c r="Z26" s="47"/>
      <c r="AA26" s="71"/>
      <c r="AB26" s="3">
        <v>29.9</v>
      </c>
      <c r="AC26" s="72">
        <v>29.9</v>
      </c>
      <c r="AD26" s="47"/>
      <c r="AE26" s="71"/>
      <c r="AF26" s="4">
        <v>29.9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10.3</v>
      </c>
      <c r="K28" s="71"/>
      <c r="L28" s="89">
        <v>10.4</v>
      </c>
      <c r="M28" s="71"/>
      <c r="N28" s="89">
        <v>10.6</v>
      </c>
      <c r="O28" s="71"/>
      <c r="P28" s="89">
        <v>10.7</v>
      </c>
      <c r="Q28" s="47"/>
      <c r="R28" s="71"/>
      <c r="S28" s="89">
        <v>10.9</v>
      </c>
      <c r="T28" s="71"/>
      <c r="U28" s="89">
        <v>7</v>
      </c>
      <c r="V28" s="71"/>
      <c r="W28" s="89">
        <v>7</v>
      </c>
      <c r="X28" s="47"/>
      <c r="Y28" s="47"/>
      <c r="Z28" s="47"/>
      <c r="AA28" s="71"/>
      <c r="AB28" s="3">
        <v>7.1</v>
      </c>
      <c r="AC28" s="72">
        <v>7.2</v>
      </c>
      <c r="AD28" s="47"/>
      <c r="AE28" s="71"/>
      <c r="AF28" s="4">
        <v>7.3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0.97799999999999998</v>
      </c>
      <c r="K31" s="71"/>
      <c r="L31" s="91">
        <v>0.97799999999999998</v>
      </c>
      <c r="M31" s="71"/>
      <c r="N31" s="91">
        <v>0.97799999999999998</v>
      </c>
      <c r="O31" s="71"/>
      <c r="P31" s="91">
        <v>0.97799999999999998</v>
      </c>
      <c r="Q31" s="47"/>
      <c r="R31" s="71"/>
      <c r="S31" s="91">
        <v>0.97799999999999998</v>
      </c>
      <c r="T31" s="71"/>
      <c r="U31" s="91">
        <v>0.99199999999999999</v>
      </c>
      <c r="V31" s="71"/>
      <c r="W31" s="91">
        <v>0.99199999999999999</v>
      </c>
      <c r="X31" s="47"/>
      <c r="Y31" s="47"/>
      <c r="Z31" s="47"/>
      <c r="AA31" s="71"/>
      <c r="AB31" s="7">
        <v>0.99199999999999999</v>
      </c>
      <c r="AC31" s="76">
        <v>0.99199999999999999</v>
      </c>
      <c r="AD31" s="47"/>
      <c r="AE31" s="71"/>
      <c r="AF31" s="8">
        <v>0.99199999999999999</v>
      </c>
    </row>
    <row r="32" spans="4:32" ht="13.15" customHeight="1" x14ac:dyDescent="0.25">
      <c r="E32" s="73" t="s">
        <v>42</v>
      </c>
      <c r="F32" s="47"/>
      <c r="G32" s="47"/>
      <c r="H32" s="47"/>
      <c r="I32" s="74"/>
      <c r="J32" s="89">
        <v>14.7</v>
      </c>
      <c r="K32" s="71"/>
      <c r="L32" s="89">
        <v>14.7</v>
      </c>
      <c r="M32" s="71"/>
      <c r="N32" s="89">
        <v>14.7</v>
      </c>
      <c r="O32" s="71"/>
      <c r="P32" s="89">
        <v>14.7</v>
      </c>
      <c r="Q32" s="47"/>
      <c r="R32" s="71"/>
      <c r="S32" s="89">
        <v>14.7</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9.3000000000000007</v>
      </c>
      <c r="K33" s="71"/>
      <c r="L33" s="92">
        <v>9.4</v>
      </c>
      <c r="M33" s="71"/>
      <c r="N33" s="92">
        <v>9.5</v>
      </c>
      <c r="O33" s="71"/>
      <c r="P33" s="92">
        <v>9.6999999999999993</v>
      </c>
      <c r="Q33" s="47"/>
      <c r="R33" s="71"/>
      <c r="S33" s="92">
        <v>9.8000000000000007</v>
      </c>
      <c r="T33" s="71"/>
      <c r="U33" s="92">
        <v>6.6</v>
      </c>
      <c r="V33" s="71"/>
      <c r="W33" s="92">
        <v>6.6</v>
      </c>
      <c r="X33" s="47"/>
      <c r="Y33" s="47"/>
      <c r="Z33" s="47"/>
      <c r="AA33" s="71"/>
      <c r="AB33" s="9">
        <v>6.7</v>
      </c>
      <c r="AC33" s="78">
        <v>6.8</v>
      </c>
      <c r="AD33" s="47"/>
      <c r="AE33" s="71"/>
      <c r="AF33" s="10">
        <v>6.9</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3lBs2ggBQzgBMGl2VNwnFjRvxGeaLnNMRcxWo/7HZsXd6+JCEK9f1P13BvDVZictiI6hxOu1FJO4CU44zBIBQ==" saltValue="GZl8jAj7dQa3Ty17uPEO+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53FAA7C-B3F0-4632-808E-59A05174A7F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CALL - Calliope (66/11kV)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1129</v>
      </c>
      <c r="J3" s="49"/>
      <c r="K3" s="49"/>
      <c r="L3" s="49"/>
      <c r="M3" s="49"/>
      <c r="N3" s="49"/>
      <c r="O3" s="49"/>
      <c r="P3" s="49"/>
      <c r="Q3" s="49"/>
      <c r="R3" s="49"/>
      <c r="S3" s="49"/>
      <c r="V3" s="51" t="s">
        <v>922</v>
      </c>
      <c r="W3" s="49"/>
      <c r="Y3" s="52" t="s">
        <v>1122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1130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1131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1132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34.9</v>
      </c>
      <c r="K26" s="71"/>
      <c r="L26" s="89">
        <v>34.9</v>
      </c>
      <c r="M26" s="71"/>
      <c r="N26" s="89">
        <v>34.9</v>
      </c>
      <c r="O26" s="71"/>
      <c r="P26" s="89">
        <v>34.9</v>
      </c>
      <c r="Q26" s="47"/>
      <c r="R26" s="71"/>
      <c r="S26" s="89">
        <v>34.9</v>
      </c>
      <c r="T26" s="71"/>
      <c r="U26" s="89">
        <v>37.799999999999997</v>
      </c>
      <c r="V26" s="71"/>
      <c r="W26" s="89">
        <v>37.799999999999997</v>
      </c>
      <c r="X26" s="47"/>
      <c r="Y26" s="47"/>
      <c r="Z26" s="47"/>
      <c r="AA26" s="71"/>
      <c r="AB26" s="3">
        <v>37.799999999999997</v>
      </c>
      <c r="AC26" s="72">
        <v>37.799999999999997</v>
      </c>
      <c r="AD26" s="47"/>
      <c r="AE26" s="71"/>
      <c r="AF26" s="4">
        <v>37.799999999999997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16.7</v>
      </c>
      <c r="K28" s="71"/>
      <c r="L28" s="89">
        <v>16.899999999999999</v>
      </c>
      <c r="M28" s="71"/>
      <c r="N28" s="89">
        <v>17.2</v>
      </c>
      <c r="O28" s="71"/>
      <c r="P28" s="89">
        <v>17.5</v>
      </c>
      <c r="Q28" s="47"/>
      <c r="R28" s="71"/>
      <c r="S28" s="89">
        <v>17.8</v>
      </c>
      <c r="T28" s="71"/>
      <c r="U28" s="89">
        <v>10.7</v>
      </c>
      <c r="V28" s="71"/>
      <c r="W28" s="89">
        <v>10.8</v>
      </c>
      <c r="X28" s="47"/>
      <c r="Y28" s="47"/>
      <c r="Z28" s="47"/>
      <c r="AA28" s="71"/>
      <c r="AB28" s="3">
        <v>10.9</v>
      </c>
      <c r="AC28" s="72">
        <v>11.1</v>
      </c>
      <c r="AD28" s="47"/>
      <c r="AE28" s="71"/>
      <c r="AF28" s="4">
        <v>11.3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0.98899999999999999</v>
      </c>
      <c r="K31" s="71"/>
      <c r="L31" s="91">
        <v>0.98899999999999999</v>
      </c>
      <c r="M31" s="71"/>
      <c r="N31" s="91">
        <v>0.98899999999999999</v>
      </c>
      <c r="O31" s="71"/>
      <c r="P31" s="91">
        <v>0.98899999999999999</v>
      </c>
      <c r="Q31" s="47"/>
      <c r="R31" s="71"/>
      <c r="S31" s="91">
        <v>0.98899999999999999</v>
      </c>
      <c r="T31" s="71"/>
      <c r="U31" s="91">
        <v>0.99399999999999999</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20</v>
      </c>
      <c r="K32" s="71"/>
      <c r="L32" s="89">
        <v>20</v>
      </c>
      <c r="M32" s="71"/>
      <c r="N32" s="89">
        <v>20</v>
      </c>
      <c r="O32" s="71"/>
      <c r="P32" s="89">
        <v>20</v>
      </c>
      <c r="Q32" s="47"/>
      <c r="R32" s="71"/>
      <c r="S32" s="89">
        <v>20</v>
      </c>
      <c r="T32" s="71"/>
      <c r="U32" s="89">
        <v>21.9</v>
      </c>
      <c r="V32" s="71"/>
      <c r="W32" s="89">
        <v>21.9</v>
      </c>
      <c r="X32" s="47"/>
      <c r="Y32" s="47"/>
      <c r="Z32" s="47"/>
      <c r="AA32" s="71"/>
      <c r="AB32" s="3">
        <v>21.9</v>
      </c>
      <c r="AC32" s="72">
        <v>21.9</v>
      </c>
      <c r="AD32" s="47"/>
      <c r="AE32" s="71"/>
      <c r="AF32" s="4">
        <v>21.9</v>
      </c>
    </row>
    <row r="33" spans="5:32" ht="13.15" customHeight="1" x14ac:dyDescent="0.25">
      <c r="E33" s="77" t="s">
        <v>46</v>
      </c>
      <c r="F33" s="47"/>
      <c r="G33" s="47"/>
      <c r="H33" s="47"/>
      <c r="I33" s="74"/>
      <c r="J33" s="92">
        <v>16.100000000000001</v>
      </c>
      <c r="K33" s="71"/>
      <c r="L33" s="92">
        <v>16.3</v>
      </c>
      <c r="M33" s="71"/>
      <c r="N33" s="92">
        <v>16.600000000000001</v>
      </c>
      <c r="O33" s="71"/>
      <c r="P33" s="92">
        <v>16.899999999999999</v>
      </c>
      <c r="Q33" s="47"/>
      <c r="R33" s="71"/>
      <c r="S33" s="92">
        <v>17.2</v>
      </c>
      <c r="T33" s="71"/>
      <c r="U33" s="92">
        <v>10.3</v>
      </c>
      <c r="V33" s="71"/>
      <c r="W33" s="92">
        <v>10.4</v>
      </c>
      <c r="X33" s="47"/>
      <c r="Y33" s="47"/>
      <c r="Z33" s="47"/>
      <c r="AA33" s="71"/>
      <c r="AB33" s="9">
        <v>10.5</v>
      </c>
      <c r="AC33" s="78">
        <v>10.7</v>
      </c>
      <c r="AD33" s="47"/>
      <c r="AE33" s="71"/>
      <c r="AF33" s="10">
        <v>10.9</v>
      </c>
    </row>
    <row r="34" spans="5:32" ht="20.25" customHeight="1" x14ac:dyDescent="0.25">
      <c r="E34" s="73" t="s">
        <v>940</v>
      </c>
      <c r="F34" s="47"/>
      <c r="G34" s="47"/>
      <c r="H34" s="47"/>
      <c r="I34" s="74"/>
      <c r="J34" s="90">
        <v>0.8</v>
      </c>
      <c r="K34" s="71"/>
      <c r="L34" s="90">
        <v>0.8</v>
      </c>
      <c r="M34" s="71"/>
      <c r="N34" s="90">
        <v>0.8</v>
      </c>
      <c r="O34" s="71"/>
      <c r="P34" s="90">
        <v>0.8</v>
      </c>
      <c r="Q34" s="47"/>
      <c r="R34" s="71"/>
      <c r="S34" s="90">
        <v>0.9</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1133</v>
      </c>
      <c r="K35" s="71"/>
      <c r="L35" s="90" t="s">
        <v>1133</v>
      </c>
      <c r="M35" s="71"/>
      <c r="N35" s="90" t="s">
        <v>1133</v>
      </c>
      <c r="O35" s="71"/>
      <c r="P35" s="90" t="s">
        <v>1133</v>
      </c>
      <c r="Q35" s="47"/>
      <c r="R35" s="71"/>
      <c r="S35" s="90" t="s">
        <v>1133</v>
      </c>
      <c r="T35" s="71"/>
      <c r="U35" s="90" t="s">
        <v>1133</v>
      </c>
      <c r="V35" s="71"/>
      <c r="W35" s="90" t="s">
        <v>1133</v>
      </c>
      <c r="X35" s="47"/>
      <c r="Y35" s="47"/>
      <c r="Z35" s="47"/>
      <c r="AA35" s="71"/>
      <c r="AB35" s="5" t="s">
        <v>1133</v>
      </c>
      <c r="AC35" s="75" t="s">
        <v>1133</v>
      </c>
      <c r="AD35" s="47"/>
      <c r="AE35" s="71"/>
      <c r="AF35" s="6" t="s">
        <v>1133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EyrsryI1yvVfuAwYGVpxKstHcH0n9HYu7o64M6okpux+CNDrZcURpi3tPQ1N/FKuvdIYr8V/VAKCWbA9IpMGOw==" saltValue="NwOvcK046H9DhbVIvCnRC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E597FD6-9B1D-4D9F-BB79-92B5AD001BB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CANN - Cannonvale (66/11kV)</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1134</v>
      </c>
      <c r="J3" s="49"/>
      <c r="K3" s="49"/>
      <c r="L3" s="49"/>
      <c r="M3" s="49"/>
      <c r="N3" s="49"/>
      <c r="O3" s="49"/>
      <c r="P3" s="49"/>
      <c r="Q3" s="49"/>
      <c r="R3" s="49"/>
      <c r="S3" s="49"/>
      <c r="V3" s="51" t="s">
        <v>922</v>
      </c>
      <c r="W3" s="49"/>
      <c r="Y3" s="52" t="s">
        <v>1135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1136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1137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1138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142.80000000000001</v>
      </c>
      <c r="K26" s="71"/>
      <c r="L26" s="89">
        <v>142.80000000000001</v>
      </c>
      <c r="M26" s="71"/>
      <c r="N26" s="89">
        <v>142.80000000000001</v>
      </c>
      <c r="O26" s="71"/>
      <c r="P26" s="89">
        <v>142.80000000000001</v>
      </c>
      <c r="Q26" s="47"/>
      <c r="R26" s="71"/>
      <c r="S26" s="89">
        <v>142.80000000000001</v>
      </c>
      <c r="T26" s="71"/>
      <c r="U26" s="89">
        <v>147.1</v>
      </c>
      <c r="V26" s="71"/>
      <c r="W26" s="89">
        <v>147.1</v>
      </c>
      <c r="X26" s="47"/>
      <c r="Y26" s="47"/>
      <c r="Z26" s="47"/>
      <c r="AA26" s="71"/>
      <c r="AB26" s="3">
        <v>147.1</v>
      </c>
      <c r="AC26" s="72">
        <v>147.1</v>
      </c>
      <c r="AD26" s="47"/>
      <c r="AE26" s="71"/>
      <c r="AF26" s="4">
        <v>147.1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52.9</v>
      </c>
      <c r="K28" s="71"/>
      <c r="L28" s="89">
        <v>53.3</v>
      </c>
      <c r="M28" s="71"/>
      <c r="N28" s="89">
        <v>54.2</v>
      </c>
      <c r="O28" s="71"/>
      <c r="P28" s="89">
        <v>54.9</v>
      </c>
      <c r="Q28" s="47"/>
      <c r="R28" s="71"/>
      <c r="S28" s="89">
        <v>55.8</v>
      </c>
      <c r="T28" s="71"/>
      <c r="U28" s="89">
        <v>34.799999999999997</v>
      </c>
      <c r="V28" s="71"/>
      <c r="W28" s="89">
        <v>35.1</v>
      </c>
      <c r="X28" s="47"/>
      <c r="Y28" s="47"/>
      <c r="Z28" s="47"/>
      <c r="AA28" s="71"/>
      <c r="AB28" s="3">
        <v>35.299999999999997</v>
      </c>
      <c r="AC28" s="72">
        <v>35.9</v>
      </c>
      <c r="AD28" s="47"/>
      <c r="AE28" s="71"/>
      <c r="AF28" s="4">
        <v>36.5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79.400000000000006</v>
      </c>
      <c r="K32" s="71"/>
      <c r="L32" s="89">
        <v>79.400000000000006</v>
      </c>
      <c r="M32" s="71"/>
      <c r="N32" s="89">
        <v>79.400000000000006</v>
      </c>
      <c r="O32" s="71"/>
      <c r="P32" s="89">
        <v>79.400000000000006</v>
      </c>
      <c r="Q32" s="47"/>
      <c r="R32" s="71"/>
      <c r="S32" s="89">
        <v>79.400000000000006</v>
      </c>
      <c r="T32" s="71"/>
      <c r="U32" s="89">
        <v>81.099999999999994</v>
      </c>
      <c r="V32" s="71"/>
      <c r="W32" s="89">
        <v>81.099999999999994</v>
      </c>
      <c r="X32" s="47"/>
      <c r="Y32" s="47"/>
      <c r="Z32" s="47"/>
      <c r="AA32" s="71"/>
      <c r="AB32" s="3">
        <v>81.099999999999994</v>
      </c>
      <c r="AC32" s="72">
        <v>81.099999999999994</v>
      </c>
      <c r="AD32" s="47"/>
      <c r="AE32" s="71"/>
      <c r="AF32" s="4">
        <v>81.099999999999994</v>
      </c>
    </row>
    <row r="33" spans="5:32" ht="13.15" customHeight="1" x14ac:dyDescent="0.25">
      <c r="E33" s="77" t="s">
        <v>46</v>
      </c>
      <c r="F33" s="47"/>
      <c r="G33" s="47"/>
      <c r="H33" s="47"/>
      <c r="I33" s="74"/>
      <c r="J33" s="92">
        <v>49</v>
      </c>
      <c r="K33" s="71"/>
      <c r="L33" s="92">
        <v>49.4</v>
      </c>
      <c r="M33" s="71"/>
      <c r="N33" s="92">
        <v>50.2</v>
      </c>
      <c r="O33" s="71"/>
      <c r="P33" s="92">
        <v>50.8</v>
      </c>
      <c r="Q33" s="47"/>
      <c r="R33" s="71"/>
      <c r="S33" s="92">
        <v>51.7</v>
      </c>
      <c r="T33" s="71"/>
      <c r="U33" s="92">
        <v>33.5</v>
      </c>
      <c r="V33" s="71"/>
      <c r="W33" s="92">
        <v>33.799999999999997</v>
      </c>
      <c r="X33" s="47"/>
      <c r="Y33" s="47"/>
      <c r="Z33" s="47"/>
      <c r="AA33" s="71"/>
      <c r="AB33" s="9">
        <v>34.1</v>
      </c>
      <c r="AC33" s="78">
        <v>34.6</v>
      </c>
      <c r="AD33" s="47"/>
      <c r="AE33" s="71"/>
      <c r="AF33" s="10">
        <v>35.1</v>
      </c>
    </row>
    <row r="34" spans="5:32" ht="20.25" customHeight="1" x14ac:dyDescent="0.25">
      <c r="E34" s="73" t="s">
        <v>940</v>
      </c>
      <c r="F34" s="47"/>
      <c r="G34" s="47"/>
      <c r="H34" s="47"/>
      <c r="I34" s="74"/>
      <c r="J34" s="90">
        <v>2.5</v>
      </c>
      <c r="K34" s="71"/>
      <c r="L34" s="90">
        <v>2.5</v>
      </c>
      <c r="M34" s="71"/>
      <c r="N34" s="90">
        <v>2.5</v>
      </c>
      <c r="O34" s="71"/>
      <c r="P34" s="90">
        <v>2.5</v>
      </c>
      <c r="Q34" s="47"/>
      <c r="R34" s="71"/>
      <c r="S34" s="90">
        <v>2.6</v>
      </c>
      <c r="T34" s="71"/>
      <c r="U34" s="90">
        <v>1.7</v>
      </c>
      <c r="V34" s="71"/>
      <c r="W34" s="90">
        <v>1.7</v>
      </c>
      <c r="X34" s="47"/>
      <c r="Y34" s="47"/>
      <c r="Z34" s="47"/>
      <c r="AA34" s="71"/>
      <c r="AB34" s="5">
        <v>1.7</v>
      </c>
      <c r="AC34" s="75">
        <v>1.7</v>
      </c>
      <c r="AD34" s="47"/>
      <c r="AE34" s="71"/>
      <c r="AF34" s="6">
        <v>1.8</v>
      </c>
    </row>
    <row r="35" spans="5:32" ht="20.25" customHeight="1" x14ac:dyDescent="0.25">
      <c r="E35" s="73" t="s">
        <v>941</v>
      </c>
      <c r="F35" s="47"/>
      <c r="G35" s="47"/>
      <c r="H35" s="47"/>
      <c r="I35" s="74"/>
      <c r="J35" s="90" t="s">
        <v>1139</v>
      </c>
      <c r="K35" s="71"/>
      <c r="L35" s="90" t="s">
        <v>1139</v>
      </c>
      <c r="M35" s="71"/>
      <c r="N35" s="90" t="s">
        <v>1139</v>
      </c>
      <c r="O35" s="71"/>
      <c r="P35" s="90" t="s">
        <v>1139</v>
      </c>
      <c r="Q35" s="47"/>
      <c r="R35" s="71"/>
      <c r="S35" s="90" t="s">
        <v>1139</v>
      </c>
      <c r="T35" s="71"/>
      <c r="U35" s="90" t="s">
        <v>1139</v>
      </c>
      <c r="V35" s="71"/>
      <c r="W35" s="90" t="s">
        <v>1139</v>
      </c>
      <c r="X35" s="47"/>
      <c r="Y35" s="47"/>
      <c r="Z35" s="47"/>
      <c r="AA35" s="71"/>
      <c r="AB35" s="5" t="s">
        <v>1139</v>
      </c>
      <c r="AC35" s="75" t="s">
        <v>1139</v>
      </c>
      <c r="AD35" s="47"/>
      <c r="AE35" s="71"/>
      <c r="AF35" s="6" t="s">
        <v>1139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aAqJeWhL1awsirrk97emqgWGsearFuYhBfV5RZdwgptehyx1u0cjPz1MaW0tcoNvGAnvzvO3aQDs52Zv+k6AQw==" saltValue="LMaav28QK8p+20q+DgCYP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CF4EA89-B43C-4966-9AD2-5C202C86FE6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CANO - Cairns North (132/22kV)</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921</v>
      </c>
      <c r="J3" s="49"/>
      <c r="K3" s="49"/>
      <c r="L3" s="49"/>
      <c r="M3" s="49"/>
      <c r="N3" s="49"/>
      <c r="O3" s="49"/>
      <c r="P3" s="49"/>
      <c r="Q3" s="49"/>
      <c r="R3" s="49"/>
      <c r="S3" s="49"/>
      <c r="V3" s="51" t="s">
        <v>922</v>
      </c>
      <c r="W3" s="49"/>
      <c r="Y3" s="52" t="s">
        <v>923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929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931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70" t="s">
        <v>4</v>
      </c>
      <c r="K25" s="71"/>
      <c r="L25" s="70" t="s">
        <v>5</v>
      </c>
      <c r="M25" s="71"/>
      <c r="N25" s="70" t="s">
        <v>6</v>
      </c>
      <c r="O25" s="71"/>
      <c r="P25" s="70" t="s">
        <v>7</v>
      </c>
      <c r="Q25" s="47"/>
      <c r="R25" s="71"/>
      <c r="S25" s="70" t="s">
        <v>8</v>
      </c>
      <c r="T25" s="71"/>
      <c r="U25" s="70" t="s">
        <v>935</v>
      </c>
      <c r="V25" s="71"/>
      <c r="W25" s="70"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72">
        <v>48</v>
      </c>
      <c r="K26" s="71"/>
      <c r="L26" s="72">
        <v>48</v>
      </c>
      <c r="M26" s="71"/>
      <c r="N26" s="72">
        <v>48</v>
      </c>
      <c r="O26" s="71"/>
      <c r="P26" s="72">
        <v>48</v>
      </c>
      <c r="Q26" s="47"/>
      <c r="R26" s="71"/>
      <c r="S26" s="72">
        <v>48</v>
      </c>
      <c r="T26" s="71"/>
      <c r="U26" s="72">
        <v>55.6</v>
      </c>
      <c r="V26" s="71"/>
      <c r="W26" s="72">
        <v>55.6</v>
      </c>
      <c r="X26" s="47"/>
      <c r="Y26" s="47"/>
      <c r="Z26" s="47"/>
      <c r="AA26" s="71"/>
      <c r="AB26" s="3">
        <v>55.6</v>
      </c>
      <c r="AC26" s="72">
        <v>55.6</v>
      </c>
      <c r="AD26" s="47"/>
      <c r="AE26" s="71"/>
      <c r="AF26" s="4">
        <v>55.6</v>
      </c>
    </row>
    <row r="27" spans="4:32" ht="20.25" customHeight="1" x14ac:dyDescent="0.25">
      <c r="E27" s="73" t="s">
        <v>21</v>
      </c>
      <c r="F27" s="47"/>
      <c r="G27" s="47"/>
      <c r="H27" s="47"/>
      <c r="I27" s="74"/>
      <c r="J27" s="72">
        <v>0</v>
      </c>
      <c r="K27" s="71"/>
      <c r="L27" s="72">
        <v>0</v>
      </c>
      <c r="M27" s="71"/>
      <c r="N27" s="72">
        <v>0</v>
      </c>
      <c r="O27" s="71"/>
      <c r="P27" s="72">
        <v>0</v>
      </c>
      <c r="Q27" s="47"/>
      <c r="R27" s="71"/>
      <c r="S27" s="72">
        <v>0</v>
      </c>
      <c r="T27" s="71"/>
      <c r="U27" s="72">
        <v>0</v>
      </c>
      <c r="V27" s="71"/>
      <c r="W27" s="72">
        <v>0</v>
      </c>
      <c r="X27" s="47"/>
      <c r="Y27" s="47"/>
      <c r="Z27" s="47"/>
      <c r="AA27" s="71"/>
      <c r="AB27" s="3">
        <v>0</v>
      </c>
      <c r="AC27" s="72">
        <v>0</v>
      </c>
      <c r="AD27" s="47"/>
      <c r="AE27" s="71"/>
      <c r="AF27" s="4">
        <v>0</v>
      </c>
    </row>
    <row r="28" spans="4:32" ht="13.15" customHeight="1" x14ac:dyDescent="0.25">
      <c r="E28" s="73" t="s">
        <v>25</v>
      </c>
      <c r="F28" s="47"/>
      <c r="G28" s="47"/>
      <c r="H28" s="47"/>
      <c r="I28" s="74"/>
      <c r="J28" s="72">
        <v>5.0999999999999996</v>
      </c>
      <c r="K28" s="71"/>
      <c r="L28" s="72">
        <v>5.0999999999999996</v>
      </c>
      <c r="M28" s="71"/>
      <c r="N28" s="72">
        <v>5.0999999999999996</v>
      </c>
      <c r="O28" s="71"/>
      <c r="P28" s="72">
        <v>5.2</v>
      </c>
      <c r="Q28" s="47"/>
      <c r="R28" s="71"/>
      <c r="S28" s="72">
        <v>5.2</v>
      </c>
      <c r="T28" s="71"/>
      <c r="U28" s="72">
        <v>4.8</v>
      </c>
      <c r="V28" s="71"/>
      <c r="W28" s="72">
        <v>4.8</v>
      </c>
      <c r="X28" s="47"/>
      <c r="Y28" s="47"/>
      <c r="Z28" s="47"/>
      <c r="AA28" s="71"/>
      <c r="AB28" s="3">
        <v>4.8</v>
      </c>
      <c r="AC28" s="72">
        <v>4.8</v>
      </c>
      <c r="AD28" s="47"/>
      <c r="AE28" s="71"/>
      <c r="AF28" s="4">
        <v>4.9000000000000004</v>
      </c>
    </row>
    <row r="29" spans="4:32" ht="13.15" customHeight="1" x14ac:dyDescent="0.25">
      <c r="E29" s="73" t="s">
        <v>29</v>
      </c>
      <c r="F29" s="47"/>
      <c r="G29" s="47"/>
      <c r="H29" s="47"/>
      <c r="I29" s="74"/>
      <c r="J29" s="75"/>
      <c r="K29" s="71"/>
      <c r="L29" s="75"/>
      <c r="M29" s="71"/>
      <c r="N29" s="75"/>
      <c r="O29" s="71"/>
      <c r="P29" s="75"/>
      <c r="Q29" s="47"/>
      <c r="R29" s="71"/>
      <c r="S29" s="75"/>
      <c r="T29" s="71"/>
      <c r="U29" s="75"/>
      <c r="V29" s="71"/>
      <c r="W29" s="75"/>
      <c r="X29" s="47"/>
      <c r="Y29" s="47"/>
      <c r="Z29" s="47"/>
      <c r="AA29" s="71"/>
      <c r="AB29" s="5"/>
      <c r="AC29" s="75"/>
      <c r="AD29" s="47"/>
      <c r="AE29" s="71"/>
      <c r="AF29" s="6"/>
    </row>
    <row r="30" spans="4:32" ht="13.15" customHeight="1" x14ac:dyDescent="0.25">
      <c r="E30" s="73" t="s">
        <v>34</v>
      </c>
      <c r="F30" s="47"/>
      <c r="G30" s="47"/>
      <c r="H30" s="47"/>
      <c r="I30" s="74"/>
      <c r="J30" s="75"/>
      <c r="K30" s="71"/>
      <c r="L30" s="75"/>
      <c r="M30" s="71"/>
      <c r="N30" s="75"/>
      <c r="O30" s="71"/>
      <c r="P30" s="75"/>
      <c r="Q30" s="47"/>
      <c r="R30" s="71"/>
      <c r="S30" s="75"/>
      <c r="T30" s="71"/>
      <c r="U30" s="75"/>
      <c r="V30" s="71"/>
      <c r="W30" s="75"/>
      <c r="X30" s="47"/>
      <c r="Y30" s="47"/>
      <c r="Z30" s="47"/>
      <c r="AA30" s="71"/>
      <c r="AB30" s="5"/>
      <c r="AC30" s="75"/>
      <c r="AD30" s="47"/>
      <c r="AE30" s="71"/>
      <c r="AF30" s="6"/>
    </row>
    <row r="31" spans="4:32" ht="20.25" customHeight="1" x14ac:dyDescent="0.25">
      <c r="E31" s="73" t="s">
        <v>38</v>
      </c>
      <c r="F31" s="47"/>
      <c r="G31" s="47"/>
      <c r="H31" s="47"/>
      <c r="I31" s="74"/>
      <c r="J31" s="76">
        <v>0.998</v>
      </c>
      <c r="K31" s="71"/>
      <c r="L31" s="76">
        <v>0.998</v>
      </c>
      <c r="M31" s="71"/>
      <c r="N31" s="76">
        <v>0.998</v>
      </c>
      <c r="O31" s="71"/>
      <c r="P31" s="76">
        <v>0.998</v>
      </c>
      <c r="Q31" s="47"/>
      <c r="R31" s="71"/>
      <c r="S31" s="76">
        <v>0.998</v>
      </c>
      <c r="T31" s="71"/>
      <c r="U31" s="76">
        <v>1</v>
      </c>
      <c r="V31" s="71"/>
      <c r="W31" s="76">
        <v>1</v>
      </c>
      <c r="X31" s="47"/>
      <c r="Y31" s="47"/>
      <c r="Z31" s="47"/>
      <c r="AA31" s="71"/>
      <c r="AB31" s="7">
        <v>1</v>
      </c>
      <c r="AC31" s="76">
        <v>1</v>
      </c>
      <c r="AD31" s="47"/>
      <c r="AE31" s="71"/>
      <c r="AF31" s="8">
        <v>1</v>
      </c>
    </row>
    <row r="32" spans="4:32" ht="13.15" customHeight="1" x14ac:dyDescent="0.25">
      <c r="E32" s="73" t="s">
        <v>42</v>
      </c>
      <c r="F32" s="47"/>
      <c r="G32" s="47"/>
      <c r="H32" s="47"/>
      <c r="I32" s="74"/>
      <c r="J32" s="72">
        <v>24</v>
      </c>
      <c r="K32" s="71"/>
      <c r="L32" s="72">
        <v>24</v>
      </c>
      <c r="M32" s="71"/>
      <c r="N32" s="72">
        <v>24</v>
      </c>
      <c r="O32" s="71"/>
      <c r="P32" s="72">
        <v>24</v>
      </c>
      <c r="Q32" s="47"/>
      <c r="R32" s="71"/>
      <c r="S32" s="72">
        <v>24</v>
      </c>
      <c r="T32" s="71"/>
      <c r="U32" s="72">
        <v>27.8</v>
      </c>
      <c r="V32" s="71"/>
      <c r="W32" s="72">
        <v>27.8</v>
      </c>
      <c r="X32" s="47"/>
      <c r="Y32" s="47"/>
      <c r="Z32" s="47"/>
      <c r="AA32" s="71"/>
      <c r="AB32" s="3">
        <v>27.8</v>
      </c>
      <c r="AC32" s="72">
        <v>27.8</v>
      </c>
      <c r="AD32" s="47"/>
      <c r="AE32" s="71"/>
      <c r="AF32" s="4">
        <v>27.8</v>
      </c>
    </row>
    <row r="33" spans="5:32" ht="13.15" customHeight="1" x14ac:dyDescent="0.25">
      <c r="E33" s="77" t="s">
        <v>46</v>
      </c>
      <c r="F33" s="47"/>
      <c r="G33" s="47"/>
      <c r="H33" s="47"/>
      <c r="I33" s="74"/>
      <c r="J33" s="78">
        <v>4.9000000000000004</v>
      </c>
      <c r="K33" s="71"/>
      <c r="L33" s="78">
        <v>4.9000000000000004</v>
      </c>
      <c r="M33" s="71"/>
      <c r="N33" s="78">
        <v>5</v>
      </c>
      <c r="O33" s="71"/>
      <c r="P33" s="78">
        <v>5</v>
      </c>
      <c r="Q33" s="47"/>
      <c r="R33" s="71"/>
      <c r="S33" s="78">
        <v>5.0999999999999996</v>
      </c>
      <c r="T33" s="71"/>
      <c r="U33" s="78">
        <v>4.5999999999999996</v>
      </c>
      <c r="V33" s="71"/>
      <c r="W33" s="78">
        <v>4.5999999999999996</v>
      </c>
      <c r="X33" s="47"/>
      <c r="Y33" s="47"/>
      <c r="Z33" s="47"/>
      <c r="AA33" s="71"/>
      <c r="AB33" s="9">
        <v>4.5999999999999996</v>
      </c>
      <c r="AC33" s="78">
        <v>4.5999999999999996</v>
      </c>
      <c r="AD33" s="47"/>
      <c r="AE33" s="71"/>
      <c r="AF33" s="10">
        <v>4.7</v>
      </c>
    </row>
    <row r="34" spans="5:32" ht="20.25" customHeight="1" x14ac:dyDescent="0.25">
      <c r="E34" s="73" t="s">
        <v>940</v>
      </c>
      <c r="F34" s="47"/>
      <c r="G34" s="47"/>
      <c r="H34" s="47"/>
      <c r="I34" s="74"/>
      <c r="J34" s="75">
        <v>0.2</v>
      </c>
      <c r="K34" s="71"/>
      <c r="L34" s="75">
        <v>0.2</v>
      </c>
      <c r="M34" s="71"/>
      <c r="N34" s="75">
        <v>0.3</v>
      </c>
      <c r="O34" s="71"/>
      <c r="P34" s="75">
        <v>0.3</v>
      </c>
      <c r="Q34" s="47"/>
      <c r="R34" s="71"/>
      <c r="S34" s="75">
        <v>0.3</v>
      </c>
      <c r="T34" s="71"/>
      <c r="U34" s="75">
        <v>0.2</v>
      </c>
      <c r="V34" s="71"/>
      <c r="W34" s="75">
        <v>0.2</v>
      </c>
      <c r="X34" s="47"/>
      <c r="Y34" s="47"/>
      <c r="Z34" s="47"/>
      <c r="AA34" s="71"/>
      <c r="AB34" s="5">
        <v>0.2</v>
      </c>
      <c r="AC34" s="75">
        <v>0.2</v>
      </c>
      <c r="AD34" s="47"/>
      <c r="AE34" s="71"/>
      <c r="AF34" s="6">
        <v>0.2</v>
      </c>
    </row>
    <row r="35" spans="5:32" ht="20.25" customHeight="1" x14ac:dyDescent="0.25">
      <c r="E35" s="73" t="s">
        <v>941</v>
      </c>
      <c r="F35" s="47"/>
      <c r="G35" s="47"/>
      <c r="H35" s="47"/>
      <c r="I35" s="74"/>
      <c r="J35" s="75" t="s">
        <v>942</v>
      </c>
      <c r="K35" s="71"/>
      <c r="L35" s="75" t="s">
        <v>942</v>
      </c>
      <c r="M35" s="71"/>
      <c r="N35" s="75" t="s">
        <v>942</v>
      </c>
      <c r="O35" s="71"/>
      <c r="P35" s="75" t="s">
        <v>942</v>
      </c>
      <c r="Q35" s="47"/>
      <c r="R35" s="71"/>
      <c r="S35" s="75" t="s">
        <v>942</v>
      </c>
      <c r="T35" s="71"/>
      <c r="U35" s="75" t="s">
        <v>942</v>
      </c>
      <c r="V35" s="71"/>
      <c r="W35" s="75" t="s">
        <v>942</v>
      </c>
      <c r="X35" s="47"/>
      <c r="Y35" s="47"/>
      <c r="Z35" s="47"/>
      <c r="AA35" s="71"/>
      <c r="AB35" s="5" t="s">
        <v>942</v>
      </c>
      <c r="AC35" s="75" t="s">
        <v>942</v>
      </c>
      <c r="AD35" s="47"/>
      <c r="AE35" s="71"/>
      <c r="AF35" s="6" t="s">
        <v>942</v>
      </c>
    </row>
    <row r="36" spans="5:32" ht="13.15" customHeight="1" x14ac:dyDescent="0.25">
      <c r="E36" s="73" t="s">
        <v>58</v>
      </c>
      <c r="F36" s="47"/>
      <c r="G36" s="47"/>
      <c r="H36" s="47"/>
      <c r="I36" s="74"/>
      <c r="J36" s="75"/>
      <c r="K36" s="71"/>
      <c r="L36" s="75"/>
      <c r="M36" s="71"/>
      <c r="N36" s="75"/>
      <c r="O36" s="71"/>
      <c r="P36" s="75"/>
      <c r="Q36" s="47"/>
      <c r="R36" s="71"/>
      <c r="S36" s="75"/>
      <c r="T36" s="71"/>
      <c r="U36" s="75"/>
      <c r="V36" s="71"/>
      <c r="W36" s="75"/>
      <c r="X36" s="47"/>
      <c r="Y36" s="47"/>
      <c r="Z36" s="47"/>
      <c r="AA36" s="71"/>
      <c r="AB36" s="5"/>
      <c r="AC36" s="75"/>
      <c r="AD36" s="47"/>
      <c r="AE36" s="71"/>
      <c r="AF36" s="6"/>
    </row>
    <row r="37" spans="5:32" x14ac:dyDescent="0.25">
      <c r="E37" s="73" t="s">
        <v>62</v>
      </c>
      <c r="F37" s="47"/>
      <c r="G37" s="47"/>
      <c r="H37" s="47"/>
      <c r="I37" s="74"/>
      <c r="J37" s="72">
        <v>0</v>
      </c>
      <c r="K37" s="71"/>
      <c r="L37" s="72">
        <v>0</v>
      </c>
      <c r="M37" s="71"/>
      <c r="N37" s="72">
        <v>0</v>
      </c>
      <c r="O37" s="71"/>
      <c r="P37" s="72">
        <v>0</v>
      </c>
      <c r="Q37" s="47"/>
      <c r="R37" s="71"/>
      <c r="S37" s="72">
        <v>0</v>
      </c>
      <c r="T37" s="71"/>
      <c r="U37" s="72">
        <v>0</v>
      </c>
      <c r="V37" s="71"/>
      <c r="W37" s="72">
        <v>0</v>
      </c>
      <c r="X37" s="47"/>
      <c r="Y37" s="47"/>
      <c r="Z37" s="47"/>
      <c r="AA37" s="71"/>
      <c r="AB37" s="3">
        <v>0</v>
      </c>
      <c r="AC37" s="72">
        <v>0</v>
      </c>
      <c r="AD37" s="47"/>
      <c r="AE37" s="71"/>
      <c r="AF37" s="4">
        <v>0</v>
      </c>
    </row>
    <row r="38" spans="5:32" ht="20.25" customHeight="1" x14ac:dyDescent="0.25">
      <c r="E38" s="73" t="s">
        <v>66</v>
      </c>
      <c r="F38" s="47"/>
      <c r="G38" s="47"/>
      <c r="H38" s="47"/>
      <c r="I38" s="74"/>
      <c r="J38" s="72">
        <v>0</v>
      </c>
      <c r="K38" s="71"/>
      <c r="L38" s="72">
        <v>0</v>
      </c>
      <c r="M38" s="71"/>
      <c r="N38" s="72">
        <v>0</v>
      </c>
      <c r="O38" s="71"/>
      <c r="P38" s="72">
        <v>0</v>
      </c>
      <c r="Q38" s="47"/>
      <c r="R38" s="71"/>
      <c r="S38" s="72">
        <v>0</v>
      </c>
      <c r="T38" s="71"/>
      <c r="U38" s="72">
        <v>0</v>
      </c>
      <c r="V38" s="71"/>
      <c r="W38" s="72">
        <v>0</v>
      </c>
      <c r="X38" s="47"/>
      <c r="Y38" s="47"/>
      <c r="Z38" s="47"/>
      <c r="AA38" s="71"/>
      <c r="AB38" s="3">
        <v>0</v>
      </c>
      <c r="AC38" s="72">
        <v>0</v>
      </c>
      <c r="AD38" s="47"/>
      <c r="AE38" s="71"/>
      <c r="AF38" s="4">
        <v>0</v>
      </c>
    </row>
    <row r="39" spans="5:32" x14ac:dyDescent="0.25">
      <c r="E39" s="73" t="s">
        <v>70</v>
      </c>
      <c r="F39" s="47"/>
      <c r="G39" s="47"/>
      <c r="H39" s="47"/>
      <c r="I39" s="74"/>
      <c r="J39" s="72">
        <v>2.5</v>
      </c>
      <c r="K39" s="71"/>
      <c r="L39" s="72">
        <v>2.5</v>
      </c>
      <c r="M39" s="71"/>
      <c r="N39" s="72">
        <v>2.5</v>
      </c>
      <c r="O39" s="71"/>
      <c r="P39" s="72">
        <v>2.5</v>
      </c>
      <c r="Q39" s="47"/>
      <c r="R39" s="71"/>
      <c r="S39" s="72">
        <v>2.5</v>
      </c>
      <c r="T39" s="71"/>
      <c r="U39" s="72">
        <v>2.5</v>
      </c>
      <c r="V39" s="71"/>
      <c r="W39" s="72">
        <v>2.5</v>
      </c>
      <c r="X39" s="47"/>
      <c r="Y39" s="47"/>
      <c r="Z39" s="47"/>
      <c r="AA39" s="71"/>
      <c r="AB39" s="3">
        <v>2.5</v>
      </c>
      <c r="AC39" s="72">
        <v>2.5</v>
      </c>
      <c r="AD39" s="47"/>
      <c r="AE39" s="71"/>
      <c r="AF39" s="4">
        <v>2.5</v>
      </c>
    </row>
    <row r="40" spans="5:32" x14ac:dyDescent="0.25">
      <c r="E40" s="73" t="s">
        <v>73</v>
      </c>
      <c r="F40" s="47"/>
      <c r="G40" s="47"/>
      <c r="H40" s="47"/>
      <c r="I40" s="74"/>
      <c r="J40" s="72">
        <v>10</v>
      </c>
      <c r="K40" s="71"/>
      <c r="L40" s="72">
        <v>10</v>
      </c>
      <c r="M40" s="71"/>
      <c r="N40" s="72">
        <v>10</v>
      </c>
      <c r="O40" s="71"/>
      <c r="P40" s="72">
        <v>10</v>
      </c>
      <c r="Q40" s="47"/>
      <c r="R40" s="71"/>
      <c r="S40" s="72">
        <v>10</v>
      </c>
      <c r="T40" s="71"/>
      <c r="U40" s="72">
        <v>10</v>
      </c>
      <c r="V40" s="71"/>
      <c r="W40" s="72">
        <v>10</v>
      </c>
      <c r="X40" s="47"/>
      <c r="Y40" s="47"/>
      <c r="Z40" s="47"/>
      <c r="AA40" s="71"/>
      <c r="AB40" s="3">
        <v>10</v>
      </c>
      <c r="AC40" s="72">
        <v>10</v>
      </c>
      <c r="AD40" s="47"/>
      <c r="AE40" s="71"/>
      <c r="AF40" s="4">
        <v>10</v>
      </c>
    </row>
    <row r="41" spans="5:32" x14ac:dyDescent="0.25">
      <c r="E41" s="73" t="s">
        <v>77</v>
      </c>
      <c r="F41" s="47"/>
      <c r="G41" s="47"/>
      <c r="H41" s="47"/>
      <c r="I41" s="74"/>
      <c r="J41" s="72">
        <v>0</v>
      </c>
      <c r="K41" s="71"/>
      <c r="L41" s="72">
        <v>0</v>
      </c>
      <c r="M41" s="71"/>
      <c r="N41" s="72">
        <v>0</v>
      </c>
      <c r="O41" s="71"/>
      <c r="P41" s="72">
        <v>0</v>
      </c>
      <c r="Q41" s="47"/>
      <c r="R41" s="71"/>
      <c r="S41" s="72">
        <v>0</v>
      </c>
      <c r="T41" s="71"/>
      <c r="U41" s="72">
        <v>0</v>
      </c>
      <c r="V41" s="71"/>
      <c r="W41" s="72">
        <v>0</v>
      </c>
      <c r="X41" s="47"/>
      <c r="Y41" s="47"/>
      <c r="Z41" s="47"/>
      <c r="AA41" s="71"/>
      <c r="AB41" s="3">
        <v>0</v>
      </c>
      <c r="AC41" s="72">
        <v>0</v>
      </c>
      <c r="AD41" s="47"/>
      <c r="AE41" s="71"/>
      <c r="AF41" s="4">
        <v>0</v>
      </c>
    </row>
    <row r="42" spans="5:32" x14ac:dyDescent="0.25">
      <c r="E42" s="73" t="s">
        <v>81</v>
      </c>
      <c r="F42" s="47"/>
      <c r="G42" s="47"/>
      <c r="H42" s="47"/>
      <c r="I42" s="74"/>
      <c r="J42" s="72">
        <v>0</v>
      </c>
      <c r="K42" s="71"/>
      <c r="L42" s="72">
        <v>0</v>
      </c>
      <c r="M42" s="71"/>
      <c r="N42" s="72">
        <v>0</v>
      </c>
      <c r="O42" s="71"/>
      <c r="P42" s="72">
        <v>0</v>
      </c>
      <c r="Q42" s="47"/>
      <c r="R42" s="71"/>
      <c r="S42" s="72">
        <v>0</v>
      </c>
      <c r="T42" s="71"/>
      <c r="U42" s="72">
        <v>0</v>
      </c>
      <c r="V42" s="71"/>
      <c r="W42" s="72">
        <v>0</v>
      </c>
      <c r="X42" s="47"/>
      <c r="Y42" s="47"/>
      <c r="Z42" s="47"/>
      <c r="AA42" s="71"/>
      <c r="AB42" s="3">
        <v>0</v>
      </c>
      <c r="AC42" s="72">
        <v>0</v>
      </c>
      <c r="AD42" s="47"/>
      <c r="AE42" s="71"/>
      <c r="AF42" s="4">
        <v>0</v>
      </c>
    </row>
    <row r="43" spans="5:32" x14ac:dyDescent="0.25">
      <c r="E43" s="73" t="s">
        <v>85</v>
      </c>
      <c r="F43" s="47"/>
      <c r="G43" s="47"/>
      <c r="H43" s="47"/>
      <c r="I43" s="74"/>
      <c r="J43" s="75"/>
      <c r="K43" s="71"/>
      <c r="L43" s="75"/>
      <c r="M43" s="71"/>
      <c r="N43" s="75"/>
      <c r="O43" s="71"/>
      <c r="P43" s="75"/>
      <c r="Q43" s="47"/>
      <c r="R43" s="71"/>
      <c r="S43" s="75"/>
      <c r="T43" s="71"/>
      <c r="U43" s="75"/>
      <c r="V43" s="71"/>
      <c r="W43" s="75"/>
      <c r="X43" s="47"/>
      <c r="Y43" s="47"/>
      <c r="Z43" s="47"/>
      <c r="AA43" s="71"/>
      <c r="AB43" s="5"/>
      <c r="AC43" s="75"/>
      <c r="AD43" s="47"/>
      <c r="AE43" s="71"/>
      <c r="AF43" s="6"/>
    </row>
    <row r="44" spans="5:32" x14ac:dyDescent="0.25">
      <c r="E44" s="73" t="s">
        <v>89</v>
      </c>
      <c r="F44" s="47"/>
      <c r="G44" s="47"/>
      <c r="H44" s="47"/>
      <c r="I44" s="74"/>
      <c r="J44" s="75"/>
      <c r="K44" s="71"/>
      <c r="L44" s="75"/>
      <c r="M44" s="71"/>
      <c r="N44" s="75"/>
      <c r="O44" s="71"/>
      <c r="P44" s="75"/>
      <c r="Q44" s="47"/>
      <c r="R44" s="71"/>
      <c r="S44" s="75"/>
      <c r="T44" s="71"/>
      <c r="U44" s="75"/>
      <c r="V44" s="71"/>
      <c r="W44" s="75"/>
      <c r="X44" s="47"/>
      <c r="Y44" s="47"/>
      <c r="Z44" s="47"/>
      <c r="AA44" s="71"/>
      <c r="AB44" s="5"/>
      <c r="AC44" s="75"/>
      <c r="AD44" s="47"/>
      <c r="AE44" s="71"/>
      <c r="AF44" s="6"/>
    </row>
    <row r="45" spans="5:32" ht="18" x14ac:dyDescent="0.25">
      <c r="E45" s="73" t="s">
        <v>93</v>
      </c>
      <c r="F45" s="47"/>
      <c r="G45" s="47"/>
      <c r="H45" s="47"/>
      <c r="I45" s="74"/>
      <c r="J45" s="75" t="s">
        <v>943</v>
      </c>
      <c r="K45" s="71"/>
      <c r="L45" s="75" t="s">
        <v>943</v>
      </c>
      <c r="M45" s="71"/>
      <c r="N45" s="75" t="s">
        <v>943</v>
      </c>
      <c r="O45" s="71"/>
      <c r="P45" s="75" t="s">
        <v>943</v>
      </c>
      <c r="Q45" s="47"/>
      <c r="R45" s="71"/>
      <c r="S45" s="75" t="s">
        <v>943</v>
      </c>
      <c r="T45" s="71"/>
      <c r="U45" s="75" t="s">
        <v>943</v>
      </c>
      <c r="V45" s="71"/>
      <c r="W45" s="75" t="s">
        <v>943</v>
      </c>
      <c r="X45" s="47"/>
      <c r="Y45" s="47"/>
      <c r="Z45" s="47"/>
      <c r="AA45" s="71"/>
      <c r="AB45" s="5" t="s">
        <v>943</v>
      </c>
      <c r="AC45" s="75" t="s">
        <v>943</v>
      </c>
      <c r="AD45" s="47"/>
      <c r="AE45" s="71"/>
      <c r="AF45" s="6" t="s">
        <v>943</v>
      </c>
    </row>
    <row r="46" spans="5:32" x14ac:dyDescent="0.25">
      <c r="E46" s="84" t="s">
        <v>97</v>
      </c>
      <c r="F46" s="85"/>
      <c r="G46" s="85"/>
      <c r="H46" s="85"/>
      <c r="I46" s="86"/>
      <c r="J46" s="79" t="s">
        <v>944</v>
      </c>
      <c r="K46" s="80"/>
      <c r="L46" s="79" t="s">
        <v>944</v>
      </c>
      <c r="M46" s="80"/>
      <c r="N46" s="79" t="s">
        <v>944</v>
      </c>
      <c r="O46" s="80"/>
      <c r="P46" s="79" t="s">
        <v>944</v>
      </c>
      <c r="Q46" s="87"/>
      <c r="R46" s="80"/>
      <c r="S46" s="79" t="s">
        <v>944</v>
      </c>
      <c r="T46" s="80"/>
      <c r="U46" s="81" t="s">
        <v>944</v>
      </c>
      <c r="V46" s="82"/>
      <c r="W46" s="81"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Ba7U14X7UZmzpBSt8n7IctRO/ZsCeMxXqr0LJ6SgiczUM5aNGLesdidSzrnGwkTNGy6WhC+J77KTRpfWkLBAA==" saltValue="F3flJ4lckBISsORBOrDCe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E05D8AA-D583-4629-9B0A-FB0DCF89320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AGWA - Agnes Water (66/22kV)</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J51"/>
  <sheetViews>
    <sheetView showGridLines="0" topLeftCell="A1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1140</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1142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1143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1144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v>
      </c>
      <c r="K26" s="71"/>
      <c r="L26" s="89">
        <v>1</v>
      </c>
      <c r="M26" s="71"/>
      <c r="N26" s="89">
        <v>1</v>
      </c>
      <c r="O26" s="71"/>
      <c r="P26" s="89">
        <v>1</v>
      </c>
      <c r="Q26" s="47"/>
      <c r="R26" s="71"/>
      <c r="S26" s="89">
        <v>1</v>
      </c>
      <c r="T26" s="71"/>
      <c r="U26" s="89">
        <v>1.1000000000000001</v>
      </c>
      <c r="V26" s="71"/>
      <c r="W26" s="89">
        <v>1.1000000000000001</v>
      </c>
      <c r="X26" s="47"/>
      <c r="Y26" s="47"/>
      <c r="Z26" s="47"/>
      <c r="AA26" s="71"/>
      <c r="AB26" s="3">
        <v>1.1000000000000001</v>
      </c>
      <c r="AC26" s="72">
        <v>1.1000000000000001</v>
      </c>
      <c r="AD26" s="47"/>
      <c r="AE26" s="71"/>
      <c r="AF26" s="4">
        <v>1.1000000000000001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0.8</v>
      </c>
      <c r="K28" s="71"/>
      <c r="L28" s="89">
        <v>0.8</v>
      </c>
      <c r="M28" s="71"/>
      <c r="N28" s="89">
        <v>0.9</v>
      </c>
      <c r="O28" s="71"/>
      <c r="P28" s="89">
        <v>0.9</v>
      </c>
      <c r="Q28" s="47"/>
      <c r="R28" s="71"/>
      <c r="S28" s="89">
        <v>0.9</v>
      </c>
      <c r="T28" s="71"/>
      <c r="U28" s="89">
        <v>0.8</v>
      </c>
      <c r="V28" s="71"/>
      <c r="W28" s="89">
        <v>0.8</v>
      </c>
      <c r="X28" s="47"/>
      <c r="Y28" s="47"/>
      <c r="Z28" s="47"/>
      <c r="AA28" s="71"/>
      <c r="AB28" s="3">
        <v>0.8</v>
      </c>
      <c r="AC28" s="72">
        <v>0.8</v>
      </c>
      <c r="AD28" s="47"/>
      <c r="AE28" s="71"/>
      <c r="AF28" s="4">
        <v>0.8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0.96599999999999997</v>
      </c>
      <c r="K31" s="71"/>
      <c r="L31" s="91">
        <v>0.96599999999999997</v>
      </c>
      <c r="M31" s="71"/>
      <c r="N31" s="91">
        <v>0.96599999999999997</v>
      </c>
      <c r="O31" s="71"/>
      <c r="P31" s="91">
        <v>0.96599999999999997</v>
      </c>
      <c r="Q31" s="47"/>
      <c r="R31" s="71"/>
      <c r="S31" s="91">
        <v>0.96599999999999997</v>
      </c>
      <c r="T31" s="71"/>
      <c r="U31" s="91">
        <v>0.95599999999999996</v>
      </c>
      <c r="V31" s="71"/>
      <c r="W31" s="91">
        <v>0.95599999999999996</v>
      </c>
      <c r="X31" s="47"/>
      <c r="Y31" s="47"/>
      <c r="Z31" s="47"/>
      <c r="AA31" s="71"/>
      <c r="AB31" s="7">
        <v>0.95599999999999996</v>
      </c>
      <c r="AC31" s="76">
        <v>0.95599999999999996</v>
      </c>
      <c r="AD31" s="47"/>
      <c r="AE31" s="71"/>
      <c r="AF31" s="8">
        <v>0.95599999999999996</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0.8</v>
      </c>
      <c r="K33" s="71"/>
      <c r="L33" s="92">
        <v>0.8</v>
      </c>
      <c r="M33" s="71"/>
      <c r="N33" s="92">
        <v>0.8</v>
      </c>
      <c r="O33" s="71"/>
      <c r="P33" s="92">
        <v>0.8</v>
      </c>
      <c r="Q33" s="47"/>
      <c r="R33" s="71"/>
      <c r="S33" s="92">
        <v>0.8</v>
      </c>
      <c r="T33" s="71"/>
      <c r="U33" s="92">
        <v>0.7</v>
      </c>
      <c r="V33" s="71"/>
      <c r="W33" s="92">
        <v>0.8</v>
      </c>
      <c r="X33" s="47"/>
      <c r="Y33" s="47"/>
      <c r="Z33" s="47"/>
      <c r="AA33" s="71"/>
      <c r="AB33" s="9">
        <v>0.8</v>
      </c>
      <c r="AC33" s="78">
        <v>0.8</v>
      </c>
      <c r="AD33" s="47"/>
      <c r="AE33" s="71"/>
      <c r="AF33" s="10">
        <v>0.8</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973</v>
      </c>
      <c r="K35" s="71"/>
      <c r="L35" s="90" t="s">
        <v>973</v>
      </c>
      <c r="M35" s="71"/>
      <c r="N35" s="90" t="s">
        <v>973</v>
      </c>
      <c r="O35" s="71"/>
      <c r="P35" s="90" t="s">
        <v>973</v>
      </c>
      <c r="Q35" s="47"/>
      <c r="R35" s="71"/>
      <c r="S35" s="90" t="s">
        <v>973</v>
      </c>
      <c r="T35" s="71"/>
      <c r="U35" s="90" t="s">
        <v>973</v>
      </c>
      <c r="V35" s="71"/>
      <c r="W35" s="90" t="s">
        <v>973</v>
      </c>
      <c r="X35" s="47"/>
      <c r="Y35" s="47"/>
      <c r="Z35" s="47"/>
      <c r="AA35" s="71"/>
      <c r="AB35" s="5" t="s">
        <v>973</v>
      </c>
      <c r="AC35" s="75" t="s">
        <v>973</v>
      </c>
      <c r="AD35" s="47"/>
      <c r="AE35" s="71"/>
      <c r="AF35" s="6" t="s">
        <v>973</v>
      </c>
    </row>
    <row r="36" spans="5:32" ht="13.15" customHeight="1" x14ac:dyDescent="0.25">
      <c r="E36" s="73" t="s">
        <v>58</v>
      </c>
      <c r="F36" s="47"/>
      <c r="G36" s="47"/>
      <c r="H36" s="47"/>
      <c r="I36" s="74"/>
      <c r="J36" s="89">
        <v>0.8</v>
      </c>
      <c r="K36" s="71"/>
      <c r="L36" s="89">
        <v>0.8</v>
      </c>
      <c r="M36" s="71"/>
      <c r="N36" s="89">
        <v>0.8</v>
      </c>
      <c r="O36" s="71"/>
      <c r="P36" s="89">
        <v>0.8</v>
      </c>
      <c r="Q36" s="47"/>
      <c r="R36" s="71"/>
      <c r="S36" s="89">
        <v>0.8</v>
      </c>
      <c r="T36" s="71"/>
      <c r="U36" s="89">
        <v>0.7</v>
      </c>
      <c r="V36" s="71"/>
      <c r="W36" s="89">
        <v>0.8</v>
      </c>
      <c r="X36" s="47"/>
      <c r="Y36" s="47"/>
      <c r="Z36" s="47"/>
      <c r="AA36" s="71"/>
      <c r="AB36" s="3">
        <v>0.8</v>
      </c>
      <c r="AC36" s="72">
        <v>0.8</v>
      </c>
      <c r="AD36" s="47"/>
      <c r="AE36" s="71"/>
      <c r="AF36" s="4">
        <v>0.8</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8PBZ2DzIxwT2yvdl2mu6/bFbOkAMqLCryW+jfJ5XAtkSOH8iDMU7u1xL+owmdwRO1EO/VbYufQRjcYGVS/dJA==" saltValue="A0exK94LoMLlwErx7PGqK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AB7770F-C3DA-4EBD-A32F-7876F5BA729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CARI - Cape River (66/11kV)</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1145</v>
      </c>
      <c r="J3" s="49"/>
      <c r="K3" s="49"/>
      <c r="L3" s="49"/>
      <c r="M3" s="49"/>
      <c r="N3" s="49"/>
      <c r="O3" s="49"/>
      <c r="P3" s="49"/>
      <c r="Q3" s="49"/>
      <c r="R3" s="49"/>
      <c r="S3" s="49"/>
      <c r="V3" s="51" t="s">
        <v>922</v>
      </c>
      <c r="W3" s="49"/>
      <c r="Y3" s="52" t="s">
        <v>996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1146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1147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1148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1.3</v>
      </c>
      <c r="K26" s="71"/>
      <c r="L26" s="89">
        <v>1.3</v>
      </c>
      <c r="M26" s="71"/>
      <c r="N26" s="89">
        <v>1.3</v>
      </c>
      <c r="O26" s="71"/>
      <c r="P26" s="89">
        <v>1.3</v>
      </c>
      <c r="Q26" s="47"/>
      <c r="R26" s="71"/>
      <c r="S26" s="89">
        <v>1.3</v>
      </c>
      <c r="T26" s="71"/>
      <c r="U26" s="89">
        <v>1.4</v>
      </c>
      <c r="V26" s="71"/>
      <c r="W26" s="89">
        <v>1.4</v>
      </c>
      <c r="X26" s="47"/>
      <c r="Y26" s="47"/>
      <c r="Z26" s="47"/>
      <c r="AA26" s="71"/>
      <c r="AB26" s="3">
        <v>1.4</v>
      </c>
      <c r="AC26" s="72">
        <v>1.4</v>
      </c>
      <c r="AD26" s="47"/>
      <c r="AE26" s="71"/>
      <c r="AF26" s="4">
        <v>1.4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0.7</v>
      </c>
      <c r="K28" s="71"/>
      <c r="L28" s="89">
        <v>0.7</v>
      </c>
      <c r="M28" s="71"/>
      <c r="N28" s="89">
        <v>0.7</v>
      </c>
      <c r="O28" s="71"/>
      <c r="P28" s="89">
        <v>0.7</v>
      </c>
      <c r="Q28" s="47"/>
      <c r="R28" s="71"/>
      <c r="S28" s="89">
        <v>0.7</v>
      </c>
      <c r="T28" s="71"/>
      <c r="U28" s="89">
        <v>0.4</v>
      </c>
      <c r="V28" s="71"/>
      <c r="W28" s="89">
        <v>0.4</v>
      </c>
      <c r="X28" s="47"/>
      <c r="Y28" s="47"/>
      <c r="Z28" s="47"/>
      <c r="AA28" s="71"/>
      <c r="AB28" s="3">
        <v>0.4</v>
      </c>
      <c r="AC28" s="72">
        <v>0.4</v>
      </c>
      <c r="AD28" s="47"/>
      <c r="AE28" s="71"/>
      <c r="AF28" s="4">
        <v>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0.95699999999999996</v>
      </c>
      <c r="K31" s="71"/>
      <c r="L31" s="91">
        <v>0.95699999999999996</v>
      </c>
      <c r="M31" s="71"/>
      <c r="N31" s="91">
        <v>0.95699999999999996</v>
      </c>
      <c r="O31" s="71"/>
      <c r="P31" s="91">
        <v>0.95699999999999996</v>
      </c>
      <c r="Q31" s="47"/>
      <c r="R31" s="71"/>
      <c r="S31" s="91">
        <v>0.95699999999999996</v>
      </c>
      <c r="T31" s="71"/>
      <c r="U31" s="91">
        <v>0.97099999999999997</v>
      </c>
      <c r="V31" s="71"/>
      <c r="W31" s="91">
        <v>0.97099999999999997</v>
      </c>
      <c r="X31" s="47"/>
      <c r="Y31" s="47"/>
      <c r="Z31" s="47"/>
      <c r="AA31" s="71"/>
      <c r="AB31" s="7">
        <v>0.97099999999999997</v>
      </c>
      <c r="AC31" s="76">
        <v>0.97099999999999997</v>
      </c>
      <c r="AD31" s="47"/>
      <c r="AE31" s="71"/>
      <c r="AF31" s="8">
        <v>0.97099999999999997</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0.6</v>
      </c>
      <c r="K33" s="71"/>
      <c r="L33" s="92">
        <v>0.6</v>
      </c>
      <c r="M33" s="71"/>
      <c r="N33" s="92">
        <v>0.7</v>
      </c>
      <c r="O33" s="71"/>
      <c r="P33" s="92">
        <v>0.7</v>
      </c>
      <c r="Q33" s="47"/>
      <c r="R33" s="71"/>
      <c r="S33" s="92">
        <v>0.7</v>
      </c>
      <c r="T33" s="71"/>
      <c r="U33" s="92">
        <v>0.4</v>
      </c>
      <c r="V33" s="71"/>
      <c r="W33" s="92">
        <v>0.4</v>
      </c>
      <c r="X33" s="47"/>
      <c r="Y33" s="47"/>
      <c r="Z33" s="47"/>
      <c r="AA33" s="71"/>
      <c r="AB33" s="9">
        <v>0.4</v>
      </c>
      <c r="AC33" s="78">
        <v>0.4</v>
      </c>
      <c r="AD33" s="47"/>
      <c r="AE33" s="71"/>
      <c r="AF33" s="10">
        <v>0.4</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1149</v>
      </c>
      <c r="K35" s="71"/>
      <c r="L35" s="90" t="s">
        <v>1149</v>
      </c>
      <c r="M35" s="71"/>
      <c r="N35" s="90" t="s">
        <v>1149</v>
      </c>
      <c r="O35" s="71"/>
      <c r="P35" s="90" t="s">
        <v>1149</v>
      </c>
      <c r="Q35" s="47"/>
      <c r="R35" s="71"/>
      <c r="S35" s="90" t="s">
        <v>1149</v>
      </c>
      <c r="T35" s="71"/>
      <c r="U35" s="90" t="s">
        <v>1149</v>
      </c>
      <c r="V35" s="71"/>
      <c r="W35" s="90" t="s">
        <v>1149</v>
      </c>
      <c r="X35" s="47"/>
      <c r="Y35" s="47"/>
      <c r="Z35" s="47"/>
      <c r="AA35" s="71"/>
      <c r="AB35" s="5" t="s">
        <v>1149</v>
      </c>
      <c r="AC35" s="75" t="s">
        <v>1149</v>
      </c>
      <c r="AD35" s="47"/>
      <c r="AE35" s="71"/>
      <c r="AF35" s="6" t="s">
        <v>1149</v>
      </c>
    </row>
    <row r="36" spans="5:32" ht="13.15" customHeight="1" x14ac:dyDescent="0.25">
      <c r="E36" s="73" t="s">
        <v>58</v>
      </c>
      <c r="F36" s="47"/>
      <c r="G36" s="47"/>
      <c r="H36" s="47"/>
      <c r="I36" s="74"/>
      <c r="J36" s="89">
        <v>0.6</v>
      </c>
      <c r="K36" s="71"/>
      <c r="L36" s="89">
        <v>0.6</v>
      </c>
      <c r="M36" s="71"/>
      <c r="N36" s="89">
        <v>0.7</v>
      </c>
      <c r="O36" s="71"/>
      <c r="P36" s="89">
        <v>0.7</v>
      </c>
      <c r="Q36" s="47"/>
      <c r="R36" s="71"/>
      <c r="S36" s="89">
        <v>0.7</v>
      </c>
      <c r="T36" s="71"/>
      <c r="U36" s="89">
        <v>0.4</v>
      </c>
      <c r="V36" s="71"/>
      <c r="W36" s="89">
        <v>0.4</v>
      </c>
      <c r="X36" s="47"/>
      <c r="Y36" s="47"/>
      <c r="Z36" s="47"/>
      <c r="AA36" s="71"/>
      <c r="AB36" s="3">
        <v>0.4</v>
      </c>
      <c r="AC36" s="72">
        <v>0.4</v>
      </c>
      <c r="AD36" s="47"/>
      <c r="AE36" s="71"/>
      <c r="AF36" s="4">
        <v>0.4</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0.1</v>
      </c>
      <c r="K39" s="71"/>
      <c r="L39" s="89">
        <v>0.1</v>
      </c>
      <c r="M39" s="71"/>
      <c r="N39" s="89">
        <v>0.1</v>
      </c>
      <c r="O39" s="71"/>
      <c r="P39" s="89">
        <v>0.1</v>
      </c>
      <c r="Q39" s="47"/>
      <c r="R39" s="71"/>
      <c r="S39" s="89">
        <v>0.1</v>
      </c>
      <c r="T39" s="71"/>
      <c r="U39" s="89">
        <v>0.1</v>
      </c>
      <c r="V39" s="71"/>
      <c r="W39" s="89">
        <v>0.1</v>
      </c>
      <c r="X39" s="47"/>
      <c r="Y39" s="47"/>
      <c r="Z39" s="47"/>
      <c r="AA39" s="71"/>
      <c r="AB39" s="3">
        <v>0.1</v>
      </c>
      <c r="AC39" s="72">
        <v>0.1</v>
      </c>
      <c r="AD39" s="47"/>
      <c r="AE39" s="71"/>
      <c r="AF39" s="4">
        <v>0.1</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exl2qS1VDyQRogObVwqcOdKXZuCf09WXKjeDlwlgn5T7WqMNtHQb7N6/KDzQraPG68E2im6SMMFsMahXBaW3g==" saltValue="n9ZTQSk6191iqPD+cJZaM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3EAA346-F85C-407F-8093-E34642A80D9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CARM - Carmila (33/11kV)</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1150</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1151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1152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1153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46.3</v>
      </c>
      <c r="K26" s="71"/>
      <c r="L26" s="89">
        <v>46.3</v>
      </c>
      <c r="M26" s="71"/>
      <c r="N26" s="89">
        <v>46.3</v>
      </c>
      <c r="O26" s="71"/>
      <c r="P26" s="89">
        <v>46.3</v>
      </c>
      <c r="Q26" s="47"/>
      <c r="R26" s="71"/>
      <c r="S26" s="89">
        <v>46.3</v>
      </c>
      <c r="T26" s="71"/>
      <c r="U26" s="89">
        <v>54.2</v>
      </c>
      <c r="V26" s="71"/>
      <c r="W26" s="89">
        <v>54.2</v>
      </c>
      <c r="X26" s="47"/>
      <c r="Y26" s="47"/>
      <c r="Z26" s="47"/>
      <c r="AA26" s="71"/>
      <c r="AB26" s="3">
        <v>54.2</v>
      </c>
      <c r="AC26" s="72">
        <v>54.2</v>
      </c>
      <c r="AD26" s="47"/>
      <c r="AE26" s="71"/>
      <c r="AF26" s="4">
        <v>54.2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23.5</v>
      </c>
      <c r="K28" s="71"/>
      <c r="L28" s="89">
        <v>23.4</v>
      </c>
      <c r="M28" s="71"/>
      <c r="N28" s="89">
        <v>23.5</v>
      </c>
      <c r="O28" s="71"/>
      <c r="P28" s="89">
        <v>23.5</v>
      </c>
      <c r="Q28" s="47"/>
      <c r="R28" s="71"/>
      <c r="S28" s="89">
        <v>23.5</v>
      </c>
      <c r="T28" s="71"/>
      <c r="U28" s="89">
        <v>13.1</v>
      </c>
      <c r="V28" s="71"/>
      <c r="W28" s="89">
        <v>13.1</v>
      </c>
      <c r="X28" s="47"/>
      <c r="Y28" s="47"/>
      <c r="Z28" s="47"/>
      <c r="AA28" s="71"/>
      <c r="AB28" s="3">
        <v>13</v>
      </c>
      <c r="AC28" s="72">
        <v>13.1</v>
      </c>
      <c r="AD28" s="47"/>
      <c r="AE28" s="71"/>
      <c r="AF28" s="4">
        <v>13.1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0.98199999999999998</v>
      </c>
      <c r="V31" s="71"/>
      <c r="W31" s="91">
        <v>0.98199999999999998</v>
      </c>
      <c r="X31" s="47"/>
      <c r="Y31" s="47"/>
      <c r="Z31" s="47"/>
      <c r="AA31" s="71"/>
      <c r="AB31" s="7">
        <v>0.98199999999999998</v>
      </c>
      <c r="AC31" s="76">
        <v>0.98199999999999998</v>
      </c>
      <c r="AD31" s="47"/>
      <c r="AE31" s="71"/>
      <c r="AF31" s="8">
        <v>0.98199999999999998</v>
      </c>
    </row>
    <row r="32" spans="4:32" ht="13.15" customHeight="1" x14ac:dyDescent="0.25">
      <c r="E32" s="73" t="s">
        <v>42</v>
      </c>
      <c r="F32" s="47"/>
      <c r="G32" s="47"/>
      <c r="H32" s="47"/>
      <c r="I32" s="74"/>
      <c r="J32" s="89">
        <v>26.9</v>
      </c>
      <c r="K32" s="71"/>
      <c r="L32" s="89">
        <v>26.9</v>
      </c>
      <c r="M32" s="71"/>
      <c r="N32" s="89">
        <v>26.9</v>
      </c>
      <c r="O32" s="71"/>
      <c r="P32" s="89">
        <v>26.9</v>
      </c>
      <c r="Q32" s="47"/>
      <c r="R32" s="71"/>
      <c r="S32" s="89">
        <v>26.9</v>
      </c>
      <c r="T32" s="71"/>
      <c r="U32" s="89">
        <v>29.9</v>
      </c>
      <c r="V32" s="71"/>
      <c r="W32" s="89">
        <v>29.9</v>
      </c>
      <c r="X32" s="47"/>
      <c r="Y32" s="47"/>
      <c r="Z32" s="47"/>
      <c r="AA32" s="71"/>
      <c r="AB32" s="3">
        <v>29.9</v>
      </c>
      <c r="AC32" s="72">
        <v>29.9</v>
      </c>
      <c r="AD32" s="47"/>
      <c r="AE32" s="71"/>
      <c r="AF32" s="4">
        <v>29.9</v>
      </c>
    </row>
    <row r="33" spans="5:32" ht="13.15" customHeight="1" x14ac:dyDescent="0.25">
      <c r="E33" s="77" t="s">
        <v>46</v>
      </c>
      <c r="F33" s="47"/>
      <c r="G33" s="47"/>
      <c r="H33" s="47"/>
      <c r="I33" s="74"/>
      <c r="J33" s="92">
        <v>22</v>
      </c>
      <c r="K33" s="71"/>
      <c r="L33" s="92">
        <v>21.9</v>
      </c>
      <c r="M33" s="71"/>
      <c r="N33" s="92">
        <v>22</v>
      </c>
      <c r="O33" s="71"/>
      <c r="P33" s="92">
        <v>22</v>
      </c>
      <c r="Q33" s="47"/>
      <c r="R33" s="71"/>
      <c r="S33" s="92">
        <v>22</v>
      </c>
      <c r="T33" s="71"/>
      <c r="U33" s="92">
        <v>12.8</v>
      </c>
      <c r="V33" s="71"/>
      <c r="W33" s="92">
        <v>12.7</v>
      </c>
      <c r="X33" s="47"/>
      <c r="Y33" s="47"/>
      <c r="Z33" s="47"/>
      <c r="AA33" s="71"/>
      <c r="AB33" s="9">
        <v>12.7</v>
      </c>
      <c r="AC33" s="78">
        <v>12.7</v>
      </c>
      <c r="AD33" s="47"/>
      <c r="AE33" s="71"/>
      <c r="AF33" s="10">
        <v>12.7</v>
      </c>
    </row>
    <row r="34" spans="5:32" ht="20.25" customHeight="1" x14ac:dyDescent="0.25">
      <c r="E34" s="73" t="s">
        <v>940</v>
      </c>
      <c r="F34" s="47"/>
      <c r="G34" s="47"/>
      <c r="H34" s="47"/>
      <c r="I34" s="74"/>
      <c r="J34" s="90">
        <v>1.1000000000000001</v>
      </c>
      <c r="K34" s="71"/>
      <c r="L34" s="90">
        <v>1.1000000000000001</v>
      </c>
      <c r="M34" s="71"/>
      <c r="N34" s="90">
        <v>1.1000000000000001</v>
      </c>
      <c r="O34" s="71"/>
      <c r="P34" s="90">
        <v>1.1000000000000001</v>
      </c>
      <c r="Q34" s="47"/>
      <c r="R34" s="71"/>
      <c r="S34" s="90">
        <v>1.1000000000000001</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1029</v>
      </c>
      <c r="K35" s="71"/>
      <c r="L35" s="90" t="s">
        <v>1029</v>
      </c>
      <c r="M35" s="71"/>
      <c r="N35" s="90" t="s">
        <v>1029</v>
      </c>
      <c r="O35" s="71"/>
      <c r="P35" s="90" t="s">
        <v>1029</v>
      </c>
      <c r="Q35" s="47"/>
      <c r="R35" s="71"/>
      <c r="S35" s="90" t="s">
        <v>1029</v>
      </c>
      <c r="T35" s="71"/>
      <c r="U35" s="90" t="s">
        <v>1029</v>
      </c>
      <c r="V35" s="71"/>
      <c r="W35" s="90" t="s">
        <v>1029</v>
      </c>
      <c r="X35" s="47"/>
      <c r="Y35" s="47"/>
      <c r="Z35" s="47"/>
      <c r="AA35" s="71"/>
      <c r="AB35" s="5" t="s">
        <v>1029</v>
      </c>
      <c r="AC35" s="75" t="s">
        <v>1029</v>
      </c>
      <c r="AD35" s="47"/>
      <c r="AE35" s="71"/>
      <c r="AF35" s="6" t="s">
        <v>1029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ghY33RUGl3yRRYtIjvAYKjrAuZAMBkPHBTXYHhMCnsOoHjPE2zyHjb3tRLZyU1hSqc+oJL9htu/TQ8iIwyywaQ==" saltValue="cmpr2nf+lV5GGsa8vQppf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E16523D-1E8D-43E4-A453-E934CA69348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CAST - Canning Street (66/11kV)</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dimension ref="A1:AJ51"/>
  <sheetViews>
    <sheetView showGridLines="0" topLeftCell="A22"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1154</v>
      </c>
      <c r="J3" s="49"/>
      <c r="K3" s="49"/>
      <c r="L3" s="49"/>
      <c r="M3" s="49"/>
      <c r="N3" s="49"/>
      <c r="O3" s="49"/>
      <c r="P3" s="49"/>
      <c r="Q3" s="49"/>
      <c r="R3" s="49"/>
      <c r="S3" s="49"/>
      <c r="V3" s="51" t="s">
        <v>922</v>
      </c>
      <c r="W3" s="49"/>
      <c r="Y3" s="52" t="s">
        <v>1155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1156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1157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1158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11</v>
      </c>
      <c r="M26" s="71"/>
      <c r="N26" s="89">
        <v>11</v>
      </c>
      <c r="O26" s="71"/>
      <c r="P26" s="89">
        <v>11</v>
      </c>
      <c r="Q26" s="47"/>
      <c r="R26" s="71"/>
      <c r="S26" s="89">
        <v>11</v>
      </c>
      <c r="T26" s="71"/>
      <c r="U26" s="89">
        <v>11</v>
      </c>
      <c r="V26" s="71"/>
      <c r="W26" s="89">
        <v>11</v>
      </c>
      <c r="X26" s="47"/>
      <c r="Y26" s="47"/>
      <c r="Z26" s="47"/>
      <c r="AA26" s="71"/>
      <c r="AB26" s="3">
        <v>11</v>
      </c>
      <c r="AC26" s="72">
        <v>11</v>
      </c>
      <c r="AD26" s="47"/>
      <c r="AE26" s="71"/>
      <c r="AF26" s="4">
        <v>11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6.3</v>
      </c>
      <c r="K28" s="71"/>
      <c r="L28" s="89">
        <v>6.3</v>
      </c>
      <c r="M28" s="71"/>
      <c r="N28" s="89">
        <v>6.5</v>
      </c>
      <c r="O28" s="71"/>
      <c r="P28" s="89">
        <v>6.6</v>
      </c>
      <c r="Q28" s="47"/>
      <c r="R28" s="71"/>
      <c r="S28" s="89">
        <v>6.7</v>
      </c>
      <c r="T28" s="71"/>
      <c r="U28" s="89">
        <v>6.6</v>
      </c>
      <c r="V28" s="71"/>
      <c r="W28" s="89">
        <v>6.6</v>
      </c>
      <c r="X28" s="47"/>
      <c r="Y28" s="47"/>
      <c r="Z28" s="47"/>
      <c r="AA28" s="71"/>
      <c r="AB28" s="3">
        <v>6.6</v>
      </c>
      <c r="AC28" s="72">
        <v>6.8</v>
      </c>
      <c r="AD28" s="47"/>
      <c r="AE28" s="71"/>
      <c r="AF28" s="4">
        <v>6.9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0.83799999999999997</v>
      </c>
      <c r="K31" s="71"/>
      <c r="L31" s="91">
        <v>0.83799999999999997</v>
      </c>
      <c r="M31" s="71"/>
      <c r="N31" s="91">
        <v>0.83799999999999997</v>
      </c>
      <c r="O31" s="71"/>
      <c r="P31" s="91">
        <v>0.83799999999999997</v>
      </c>
      <c r="Q31" s="47"/>
      <c r="R31" s="71"/>
      <c r="S31" s="91">
        <v>0.83799999999999997</v>
      </c>
      <c r="T31" s="71"/>
      <c r="U31" s="91">
        <v>0.85</v>
      </c>
      <c r="V31" s="71"/>
      <c r="W31" s="91">
        <v>0.85</v>
      </c>
      <c r="X31" s="47"/>
      <c r="Y31" s="47"/>
      <c r="Z31" s="47"/>
      <c r="AA31" s="71"/>
      <c r="AB31" s="7">
        <v>0.85</v>
      </c>
      <c r="AC31" s="76">
        <v>0.85</v>
      </c>
      <c r="AD31" s="47"/>
      <c r="AE31" s="71"/>
      <c r="AF31" s="8">
        <v>0.85</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5.9</v>
      </c>
      <c r="K33" s="71"/>
      <c r="L33" s="92">
        <v>5.9</v>
      </c>
      <c r="M33" s="71"/>
      <c r="N33" s="92">
        <v>6.1</v>
      </c>
      <c r="O33" s="71"/>
      <c r="P33" s="92">
        <v>6.2</v>
      </c>
      <c r="Q33" s="47"/>
      <c r="R33" s="71"/>
      <c r="S33" s="92">
        <v>6.3</v>
      </c>
      <c r="T33" s="71"/>
      <c r="U33" s="92">
        <v>5.9</v>
      </c>
      <c r="V33" s="71"/>
      <c r="W33" s="92">
        <v>5.9</v>
      </c>
      <c r="X33" s="47"/>
      <c r="Y33" s="47"/>
      <c r="Z33" s="47"/>
      <c r="AA33" s="71"/>
      <c r="AB33" s="9">
        <v>5.9</v>
      </c>
      <c r="AC33" s="78">
        <v>6</v>
      </c>
      <c r="AD33" s="47"/>
      <c r="AE33" s="71"/>
      <c r="AF33" s="10">
        <v>6.1</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1159</v>
      </c>
      <c r="K35" s="71"/>
      <c r="L35" s="90" t="s">
        <v>1159</v>
      </c>
      <c r="M35" s="71"/>
      <c r="N35" s="90" t="s">
        <v>1159</v>
      </c>
      <c r="O35" s="71"/>
      <c r="P35" s="90" t="s">
        <v>1159</v>
      </c>
      <c r="Q35" s="47"/>
      <c r="R35" s="71"/>
      <c r="S35" s="90" t="s">
        <v>1159</v>
      </c>
      <c r="T35" s="71"/>
      <c r="U35" s="90" t="s">
        <v>1159</v>
      </c>
      <c r="V35" s="71"/>
      <c r="W35" s="90" t="s">
        <v>1159</v>
      </c>
      <c r="X35" s="47"/>
      <c r="Y35" s="47"/>
      <c r="Z35" s="47"/>
      <c r="AA35" s="71"/>
      <c r="AB35" s="5" t="s">
        <v>1159</v>
      </c>
      <c r="AC35" s="75" t="s">
        <v>1159</v>
      </c>
      <c r="AD35" s="47"/>
      <c r="AE35" s="71"/>
      <c r="AF35" s="6" t="s">
        <v>1159</v>
      </c>
    </row>
    <row r="36" spans="5:32" ht="13.15" customHeight="1" x14ac:dyDescent="0.25">
      <c r="E36" s="73" t="s">
        <v>58</v>
      </c>
      <c r="F36" s="47"/>
      <c r="G36" s="47"/>
      <c r="H36" s="47"/>
      <c r="I36" s="74"/>
      <c r="J36" s="89">
        <v>5.9</v>
      </c>
      <c r="K36" s="71"/>
      <c r="L36" s="89">
        <v>5.9</v>
      </c>
      <c r="M36" s="71"/>
      <c r="N36" s="89">
        <v>6.1</v>
      </c>
      <c r="O36" s="71"/>
      <c r="P36" s="89">
        <v>6.2</v>
      </c>
      <c r="Q36" s="47"/>
      <c r="R36" s="71"/>
      <c r="S36" s="89">
        <v>6.3</v>
      </c>
      <c r="T36" s="71"/>
      <c r="U36" s="89">
        <v>5.9</v>
      </c>
      <c r="V36" s="71"/>
      <c r="W36" s="89">
        <v>5.9</v>
      </c>
      <c r="X36" s="47"/>
      <c r="Y36" s="47"/>
      <c r="Z36" s="47"/>
      <c r="AA36" s="71"/>
      <c r="AB36" s="3">
        <v>5.9</v>
      </c>
      <c r="AC36" s="72">
        <v>6</v>
      </c>
      <c r="AD36" s="47"/>
      <c r="AE36" s="71"/>
      <c r="AF36" s="4">
        <v>6.1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3.6</v>
      </c>
      <c r="K39" s="71"/>
      <c r="L39" s="89">
        <v>3.6</v>
      </c>
      <c r="M39" s="71"/>
      <c r="N39" s="89">
        <v>3.6</v>
      </c>
      <c r="O39" s="71"/>
      <c r="P39" s="89">
        <v>3.6</v>
      </c>
      <c r="Q39" s="47"/>
      <c r="R39" s="71"/>
      <c r="S39" s="89">
        <v>3.6</v>
      </c>
      <c r="T39" s="71"/>
      <c r="U39" s="89">
        <v>3.6</v>
      </c>
      <c r="V39" s="71"/>
      <c r="W39" s="89">
        <v>3.6</v>
      </c>
      <c r="X39" s="47"/>
      <c r="Y39" s="47"/>
      <c r="Z39" s="47"/>
      <c r="AA39" s="71"/>
      <c r="AB39" s="3">
        <v>3.6</v>
      </c>
      <c r="AC39" s="72">
        <v>3.6</v>
      </c>
      <c r="AD39" s="47"/>
      <c r="AE39" s="71"/>
      <c r="AF39" s="4">
        <v>3.6</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nPBpDe0Q4BIf0sRIFUNfMXjR1/3PVLtQUNVpRLR3v/9jEqMYxP5PJzFDIdZKT26tHwaQ8+myB1iTyQYye0XNQ==" saltValue="D/hp7WxkHAFoqyr/B3NSE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2A1465F-D2C8-4791-AD07-D735F499982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CAWD - Skid B (Cawdor) (33/11kV)</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J51"/>
  <sheetViews>
    <sheetView showGridLines="0" topLeftCell="A13" workbookViewId="0">
      <selection activeCell="J46" sqref="J46:K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1160</v>
      </c>
      <c r="J3" s="49"/>
      <c r="K3" s="49"/>
      <c r="L3" s="49"/>
      <c r="M3" s="49"/>
      <c r="N3" s="49"/>
      <c r="O3" s="49"/>
      <c r="P3" s="49"/>
      <c r="Q3" s="49"/>
      <c r="R3" s="49"/>
      <c r="S3" s="49"/>
      <c r="V3" s="51" t="s">
        <v>922</v>
      </c>
      <c r="W3" s="49"/>
      <c r="Y3" s="52" t="s">
        <v>1090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1161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1162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1163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v>
      </c>
      <c r="K26" s="71"/>
      <c r="L26" s="89">
        <v>10</v>
      </c>
      <c r="M26" s="71"/>
      <c r="N26" s="89">
        <v>10</v>
      </c>
      <c r="O26" s="71"/>
      <c r="P26" s="89">
        <v>10</v>
      </c>
      <c r="Q26" s="47"/>
      <c r="R26" s="71"/>
      <c r="S26" s="89">
        <v>10</v>
      </c>
      <c r="T26" s="71"/>
      <c r="U26" s="89">
        <v>10</v>
      </c>
      <c r="V26" s="71"/>
      <c r="W26" s="89">
        <v>10</v>
      </c>
      <c r="X26" s="47"/>
      <c r="Y26" s="47"/>
      <c r="Z26" s="47"/>
      <c r="AA26" s="71"/>
      <c r="AB26" s="3">
        <v>10</v>
      </c>
      <c r="AC26" s="72">
        <v>10</v>
      </c>
      <c r="AD26" s="47"/>
      <c r="AE26" s="71"/>
      <c r="AF26" s="4">
        <v>10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1.3</v>
      </c>
      <c r="K28" s="71"/>
      <c r="L28" s="89">
        <v>1.3</v>
      </c>
      <c r="M28" s="71"/>
      <c r="N28" s="89">
        <v>1.3</v>
      </c>
      <c r="O28" s="71"/>
      <c r="P28" s="89">
        <v>1.3</v>
      </c>
      <c r="Q28" s="47"/>
      <c r="R28" s="71"/>
      <c r="S28" s="89">
        <v>1.3</v>
      </c>
      <c r="T28" s="71"/>
      <c r="U28" s="89">
        <v>3.6</v>
      </c>
      <c r="V28" s="71"/>
      <c r="W28" s="89">
        <v>3.6</v>
      </c>
      <c r="X28" s="47"/>
      <c r="Y28" s="47"/>
      <c r="Z28" s="47"/>
      <c r="AA28" s="71"/>
      <c r="AB28" s="3">
        <v>3.7</v>
      </c>
      <c r="AC28" s="72">
        <v>3.7</v>
      </c>
      <c r="AD28" s="47"/>
      <c r="AE28" s="71"/>
      <c r="AF28" s="4">
        <v>3.7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0.997</v>
      </c>
      <c r="K31" s="71"/>
      <c r="L31" s="91">
        <v>0.997</v>
      </c>
      <c r="M31" s="71"/>
      <c r="N31" s="91">
        <v>1</v>
      </c>
      <c r="O31" s="71"/>
      <c r="P31" s="91">
        <v>1</v>
      </c>
      <c r="Q31" s="47"/>
      <c r="R31" s="71"/>
      <c r="S31" s="91">
        <v>1</v>
      </c>
      <c r="T31" s="71"/>
      <c r="U31" s="91">
        <v>0.98899999999999999</v>
      </c>
      <c r="V31" s="71"/>
      <c r="W31" s="91">
        <v>0.98799999999999999</v>
      </c>
      <c r="X31" s="47"/>
      <c r="Y31" s="47"/>
      <c r="Z31" s="47"/>
      <c r="AA31" s="71"/>
      <c r="AB31" s="7">
        <v>0.98799999999999999</v>
      </c>
      <c r="AC31" s="76">
        <v>0.98799999999999999</v>
      </c>
      <c r="AD31" s="47"/>
      <c r="AE31" s="71"/>
      <c r="AF31" s="8">
        <v>0.98799999999999999</v>
      </c>
    </row>
    <row r="32" spans="4:32" ht="13.15" customHeight="1" x14ac:dyDescent="0.25">
      <c r="E32" s="73" t="s">
        <v>42</v>
      </c>
      <c r="F32" s="47"/>
      <c r="G32" s="47"/>
      <c r="H32" s="47"/>
      <c r="I32" s="74"/>
      <c r="J32" s="89">
        <v>5</v>
      </c>
      <c r="K32" s="71"/>
      <c r="L32" s="89">
        <v>5</v>
      </c>
      <c r="M32" s="71"/>
      <c r="N32" s="89">
        <v>5</v>
      </c>
      <c r="O32" s="71"/>
      <c r="P32" s="89">
        <v>5</v>
      </c>
      <c r="Q32" s="47"/>
      <c r="R32" s="71"/>
      <c r="S32" s="89">
        <v>5</v>
      </c>
      <c r="T32" s="71"/>
      <c r="U32" s="89">
        <v>5</v>
      </c>
      <c r="V32" s="71"/>
      <c r="W32" s="89">
        <v>5</v>
      </c>
      <c r="X32" s="47"/>
      <c r="Y32" s="47"/>
      <c r="Z32" s="47"/>
      <c r="AA32" s="71"/>
      <c r="AB32" s="3">
        <v>5</v>
      </c>
      <c r="AC32" s="72">
        <v>5</v>
      </c>
      <c r="AD32" s="47"/>
      <c r="AE32" s="71"/>
      <c r="AF32" s="4">
        <v>5</v>
      </c>
    </row>
    <row r="33" spans="5:32" ht="13.15" customHeight="1" x14ac:dyDescent="0.25">
      <c r="E33" s="77" t="s">
        <v>46</v>
      </c>
      <c r="F33" s="47"/>
      <c r="G33" s="47"/>
      <c r="H33" s="47"/>
      <c r="I33" s="74"/>
      <c r="J33" s="92">
        <v>1.2</v>
      </c>
      <c r="K33" s="71"/>
      <c r="L33" s="92">
        <v>1.2</v>
      </c>
      <c r="M33" s="71"/>
      <c r="N33" s="92">
        <v>1.3</v>
      </c>
      <c r="O33" s="71"/>
      <c r="P33" s="92">
        <v>1.3</v>
      </c>
      <c r="Q33" s="47"/>
      <c r="R33" s="71"/>
      <c r="S33" s="92">
        <v>1.3</v>
      </c>
      <c r="T33" s="71"/>
      <c r="U33" s="92">
        <v>3.5</v>
      </c>
      <c r="V33" s="71"/>
      <c r="W33" s="92">
        <v>3.5</v>
      </c>
      <c r="X33" s="47"/>
      <c r="Y33" s="47"/>
      <c r="Z33" s="47"/>
      <c r="AA33" s="71"/>
      <c r="AB33" s="9">
        <v>3.6</v>
      </c>
      <c r="AC33" s="78">
        <v>3.6</v>
      </c>
      <c r="AD33" s="47"/>
      <c r="AE33" s="71"/>
      <c r="AF33" s="10">
        <v>3.6</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1164</v>
      </c>
      <c r="K35" s="71"/>
      <c r="L35" s="90" t="s">
        <v>1164</v>
      </c>
      <c r="M35" s="71"/>
      <c r="N35" s="90" t="s">
        <v>1164</v>
      </c>
      <c r="O35" s="71"/>
      <c r="P35" s="90" t="s">
        <v>1164</v>
      </c>
      <c r="Q35" s="47"/>
      <c r="R35" s="71"/>
      <c r="S35" s="90" t="s">
        <v>1164</v>
      </c>
      <c r="T35" s="71"/>
      <c r="U35" s="90" t="s">
        <v>1164</v>
      </c>
      <c r="V35" s="71"/>
      <c r="W35" s="90" t="s">
        <v>1164</v>
      </c>
      <c r="X35" s="47"/>
      <c r="Y35" s="47"/>
      <c r="Z35" s="47"/>
      <c r="AA35" s="71"/>
      <c r="AB35" s="5" t="s">
        <v>1164</v>
      </c>
      <c r="AC35" s="75" t="s">
        <v>1164</v>
      </c>
      <c r="AD35" s="47"/>
      <c r="AE35" s="71"/>
      <c r="AF35" s="6" t="s">
        <v>1164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MvRR4ETZrBu7w1WiVrT/rHYlvracu8Ui0gOMhL7r15vRFUwDnulYGbFcUl74BfRIaCghSRK+nJQ98iufNmVjg==" saltValue="oEpDs7iC6L4jVHZyijnmf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8CA48D1-BDA9-4F49-977F-6C0F66F033D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CEPL - Cecil Plains (33/11kV)</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dimension ref="A1:AJ51"/>
  <sheetViews>
    <sheetView showGridLines="0" topLeftCell="A1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1165</v>
      </c>
      <c r="J3" s="49"/>
      <c r="K3" s="49"/>
      <c r="L3" s="49"/>
      <c r="M3" s="49"/>
      <c r="N3" s="49"/>
      <c r="O3" s="49"/>
      <c r="P3" s="49"/>
      <c r="Q3" s="49"/>
      <c r="R3" s="49"/>
      <c r="S3" s="49"/>
      <c r="V3" s="51" t="s">
        <v>922</v>
      </c>
      <c r="W3" s="49"/>
      <c r="Y3" s="52" t="s">
        <v>1155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1166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1167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1168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11</v>
      </c>
      <c r="M26" s="71"/>
      <c r="N26" s="89">
        <v>11</v>
      </c>
      <c r="O26" s="71"/>
      <c r="P26" s="89">
        <v>11</v>
      </c>
      <c r="Q26" s="47"/>
      <c r="R26" s="71"/>
      <c r="S26" s="89">
        <v>11</v>
      </c>
      <c r="T26" s="71"/>
      <c r="U26" s="89">
        <v>11</v>
      </c>
      <c r="V26" s="71"/>
      <c r="W26" s="89">
        <v>11</v>
      </c>
      <c r="X26" s="47"/>
      <c r="Y26" s="47"/>
      <c r="Z26" s="47"/>
      <c r="AA26" s="71"/>
      <c r="AB26" s="3">
        <v>11</v>
      </c>
      <c r="AC26" s="72">
        <v>11</v>
      </c>
      <c r="AD26" s="47"/>
      <c r="AE26" s="71"/>
      <c r="AF26" s="4">
        <v>11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4.8</v>
      </c>
      <c r="K28" s="71"/>
      <c r="L28" s="89">
        <v>4.8</v>
      </c>
      <c r="M28" s="71"/>
      <c r="N28" s="89">
        <v>4.8</v>
      </c>
      <c r="O28" s="71"/>
      <c r="P28" s="89">
        <v>4.9000000000000004</v>
      </c>
      <c r="Q28" s="47"/>
      <c r="R28" s="71"/>
      <c r="S28" s="89">
        <v>4.9000000000000004</v>
      </c>
      <c r="T28" s="71"/>
      <c r="U28" s="89">
        <v>4.9000000000000004</v>
      </c>
      <c r="V28" s="71"/>
      <c r="W28" s="89">
        <v>4.9000000000000004</v>
      </c>
      <c r="X28" s="47"/>
      <c r="Y28" s="47"/>
      <c r="Z28" s="47"/>
      <c r="AA28" s="71"/>
      <c r="AB28" s="3">
        <v>4.8</v>
      </c>
      <c r="AC28" s="72">
        <v>4.9000000000000004</v>
      </c>
      <c r="AD28" s="47"/>
      <c r="AE28" s="71"/>
      <c r="AF28" s="4">
        <v>4.9000000000000004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0.85299999999999998</v>
      </c>
      <c r="K31" s="71"/>
      <c r="L31" s="91">
        <v>0.85299999999999998</v>
      </c>
      <c r="M31" s="71"/>
      <c r="N31" s="91">
        <v>0.85299999999999998</v>
      </c>
      <c r="O31" s="71"/>
      <c r="P31" s="91">
        <v>0.85299999999999998</v>
      </c>
      <c r="Q31" s="47"/>
      <c r="R31" s="71"/>
      <c r="S31" s="91">
        <v>0.85299999999999998</v>
      </c>
      <c r="T31" s="71"/>
      <c r="U31" s="91">
        <v>0.85699999999999998</v>
      </c>
      <c r="V31" s="71"/>
      <c r="W31" s="91">
        <v>0.85699999999999998</v>
      </c>
      <c r="X31" s="47"/>
      <c r="Y31" s="47"/>
      <c r="Z31" s="47"/>
      <c r="AA31" s="71"/>
      <c r="AB31" s="7">
        <v>0.85699999999999998</v>
      </c>
      <c r="AC31" s="76">
        <v>0.85699999999999998</v>
      </c>
      <c r="AD31" s="47"/>
      <c r="AE31" s="71"/>
      <c r="AF31" s="8">
        <v>0.85699999999999998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4.4000000000000004</v>
      </c>
      <c r="K33" s="71"/>
      <c r="L33" s="92">
        <v>4.4000000000000004</v>
      </c>
      <c r="M33" s="71"/>
      <c r="N33" s="92">
        <v>4.4000000000000004</v>
      </c>
      <c r="O33" s="71"/>
      <c r="P33" s="92">
        <v>4.4000000000000004</v>
      </c>
      <c r="Q33" s="47"/>
      <c r="R33" s="71"/>
      <c r="S33" s="92">
        <v>4.4000000000000004</v>
      </c>
      <c r="T33" s="71"/>
      <c r="U33" s="92">
        <v>4.5</v>
      </c>
      <c r="V33" s="71"/>
      <c r="W33" s="92">
        <v>4.5</v>
      </c>
      <c r="X33" s="47"/>
      <c r="Y33" s="47"/>
      <c r="Z33" s="47"/>
      <c r="AA33" s="71"/>
      <c r="AB33" s="9">
        <v>4.5</v>
      </c>
      <c r="AC33" s="78">
        <v>4.5</v>
      </c>
      <c r="AD33" s="47"/>
      <c r="AE33" s="71"/>
      <c r="AF33" s="10">
        <v>4.5</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1149</v>
      </c>
      <c r="K35" s="71"/>
      <c r="L35" s="90" t="s">
        <v>1149</v>
      </c>
      <c r="M35" s="71"/>
      <c r="N35" s="90" t="s">
        <v>1149</v>
      </c>
      <c r="O35" s="71"/>
      <c r="P35" s="90" t="s">
        <v>1149</v>
      </c>
      <c r="Q35" s="47"/>
      <c r="R35" s="71"/>
      <c r="S35" s="90" t="s">
        <v>1149</v>
      </c>
      <c r="T35" s="71"/>
      <c r="U35" s="90" t="s">
        <v>1149</v>
      </c>
      <c r="V35" s="71"/>
      <c r="W35" s="90" t="s">
        <v>1149</v>
      </c>
      <c r="X35" s="47"/>
      <c r="Y35" s="47"/>
      <c r="Z35" s="47"/>
      <c r="AA35" s="71"/>
      <c r="AB35" s="5" t="s">
        <v>1149</v>
      </c>
      <c r="AC35" s="75" t="s">
        <v>1149</v>
      </c>
      <c r="AD35" s="47"/>
      <c r="AE35" s="71"/>
      <c r="AF35" s="6" t="s">
        <v>1149</v>
      </c>
    </row>
    <row r="36" spans="5:32" ht="13.15" customHeight="1" x14ac:dyDescent="0.25">
      <c r="E36" s="73" t="s">
        <v>58</v>
      </c>
      <c r="F36" s="47"/>
      <c r="G36" s="47"/>
      <c r="H36" s="47"/>
      <c r="I36" s="74"/>
      <c r="J36" s="89">
        <v>4.4000000000000004</v>
      </c>
      <c r="K36" s="71"/>
      <c r="L36" s="89">
        <v>4.4000000000000004</v>
      </c>
      <c r="M36" s="71"/>
      <c r="N36" s="89">
        <v>4.4000000000000004</v>
      </c>
      <c r="O36" s="71"/>
      <c r="P36" s="89">
        <v>4.4000000000000004</v>
      </c>
      <c r="Q36" s="47"/>
      <c r="R36" s="71"/>
      <c r="S36" s="89">
        <v>4.4000000000000004</v>
      </c>
      <c r="T36" s="71"/>
      <c r="U36" s="89">
        <v>4.5</v>
      </c>
      <c r="V36" s="71"/>
      <c r="W36" s="89">
        <v>4.5</v>
      </c>
      <c r="X36" s="47"/>
      <c r="Y36" s="47"/>
      <c r="Z36" s="47"/>
      <c r="AA36" s="71"/>
      <c r="AB36" s="3">
        <v>4.5</v>
      </c>
      <c r="AC36" s="72">
        <v>4.5</v>
      </c>
      <c r="AD36" s="47"/>
      <c r="AE36" s="71"/>
      <c r="AF36" s="4">
        <v>4.5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4.8</v>
      </c>
      <c r="K39" s="71"/>
      <c r="L39" s="89">
        <v>4.8</v>
      </c>
      <c r="M39" s="71"/>
      <c r="N39" s="89">
        <v>4.8</v>
      </c>
      <c r="O39" s="71"/>
      <c r="P39" s="89">
        <v>4.8</v>
      </c>
      <c r="Q39" s="47"/>
      <c r="R39" s="71"/>
      <c r="S39" s="89">
        <v>4.8</v>
      </c>
      <c r="T39" s="71"/>
      <c r="U39" s="89">
        <v>4.8</v>
      </c>
      <c r="V39" s="71"/>
      <c r="W39" s="89">
        <v>4.8</v>
      </c>
      <c r="X39" s="47"/>
      <c r="Y39" s="47"/>
      <c r="Z39" s="47"/>
      <c r="AA39" s="71"/>
      <c r="AB39" s="3">
        <v>4.8</v>
      </c>
      <c r="AC39" s="72">
        <v>4.8</v>
      </c>
      <c r="AD39" s="47"/>
      <c r="AE39" s="71"/>
      <c r="AF39" s="4">
        <v>4.8</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95"/>
      <c r="L46" s="93" t="s">
        <v>944</v>
      </c>
      <c r="M46" s="95"/>
      <c r="N46" s="93" t="s">
        <v>944</v>
      </c>
      <c r="O46" s="95"/>
      <c r="P46" s="93" t="s">
        <v>944</v>
      </c>
      <c r="Q46" s="98"/>
      <c r="R46" s="95"/>
      <c r="S46" s="93" t="s">
        <v>944</v>
      </c>
      <c r="T46" s="95"/>
      <c r="U46" s="94" t="s">
        <v>944</v>
      </c>
      <c r="V46" s="97"/>
      <c r="W46" s="94" t="s">
        <v>944</v>
      </c>
      <c r="X46" s="96"/>
      <c r="Y46" s="96"/>
      <c r="Z46" s="96"/>
      <c r="AA46" s="97"/>
      <c r="AB46" s="12" t="s">
        <v>944</v>
      </c>
      <c r="AC46" s="81" t="s">
        <v>944</v>
      </c>
      <c r="AD46" s="96"/>
      <c r="AE46" s="97"/>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21MOoqLtLwmfrSZYrrqfF/LeHdVaK6Ts1SeGliXCxvxW7o/II72NrXldAXrKfsohdtt7uv2MkYF9jMb1JuTK8Q==" saltValue="J+c0FSMfoj0CHkmhuRwbr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E169740-C9AD-4891-B830-EB279B1E747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CHAL - Skid K (Charlton) (33/11kV)</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1169</v>
      </c>
      <c r="J3" s="49"/>
      <c r="K3" s="49"/>
      <c r="L3" s="49"/>
      <c r="M3" s="49"/>
      <c r="N3" s="49"/>
      <c r="O3" s="49"/>
      <c r="P3" s="49"/>
      <c r="Q3" s="49"/>
      <c r="R3" s="49"/>
      <c r="S3" s="49"/>
      <c r="V3" s="51" t="s">
        <v>922</v>
      </c>
      <c r="W3" s="49"/>
      <c r="Y3" s="52" t="s">
        <v>1170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1171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1173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18.600000000000001</v>
      </c>
      <c r="K26" s="71"/>
      <c r="L26" s="89">
        <v>18.600000000000001</v>
      </c>
      <c r="M26" s="71"/>
      <c r="N26" s="89">
        <v>18.600000000000001</v>
      </c>
      <c r="O26" s="71"/>
      <c r="P26" s="89">
        <v>18.600000000000001</v>
      </c>
      <c r="Q26" s="47"/>
      <c r="R26" s="71"/>
      <c r="S26" s="89">
        <v>18.600000000000001</v>
      </c>
      <c r="T26" s="71"/>
      <c r="U26" s="89">
        <v>18.600000000000001</v>
      </c>
      <c r="V26" s="71"/>
      <c r="W26" s="89">
        <v>18.600000000000001</v>
      </c>
      <c r="X26" s="47"/>
      <c r="Y26" s="47"/>
      <c r="Z26" s="47"/>
      <c r="AA26" s="71"/>
      <c r="AB26" s="3">
        <v>18.600000000000001</v>
      </c>
      <c r="AC26" s="72">
        <v>18.600000000000001</v>
      </c>
      <c r="AD26" s="47"/>
      <c r="AE26" s="71"/>
      <c r="AF26" s="4">
        <v>18.600000000000001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v>
      </c>
      <c r="K28" s="71"/>
      <c r="L28" s="89">
        <v>12.1</v>
      </c>
      <c r="M28" s="71"/>
      <c r="N28" s="89">
        <v>12.3</v>
      </c>
      <c r="O28" s="71"/>
      <c r="P28" s="89">
        <v>12.4</v>
      </c>
      <c r="Q28" s="47"/>
      <c r="R28" s="71"/>
      <c r="S28" s="89">
        <v>12.4</v>
      </c>
      <c r="T28" s="71"/>
      <c r="U28" s="89">
        <v>9.4</v>
      </c>
      <c r="V28" s="71"/>
      <c r="W28" s="89">
        <v>9.4</v>
      </c>
      <c r="X28" s="47"/>
      <c r="Y28" s="47"/>
      <c r="Z28" s="47"/>
      <c r="AA28" s="71"/>
      <c r="AB28" s="3">
        <v>9.4</v>
      </c>
      <c r="AC28" s="72">
        <v>9.5</v>
      </c>
      <c r="AD28" s="47"/>
      <c r="AE28" s="71"/>
      <c r="AF28" s="4">
        <v>9.6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0.93500000000000005</v>
      </c>
      <c r="K31" s="71"/>
      <c r="L31" s="91">
        <v>0.93500000000000005</v>
      </c>
      <c r="M31" s="71"/>
      <c r="N31" s="91">
        <v>0.93400000000000005</v>
      </c>
      <c r="O31" s="71"/>
      <c r="P31" s="91">
        <v>0.93400000000000005</v>
      </c>
      <c r="Q31" s="47"/>
      <c r="R31" s="71"/>
      <c r="S31" s="91">
        <v>0.93400000000000005</v>
      </c>
      <c r="T31" s="71"/>
      <c r="U31" s="91">
        <v>0.93899999999999995</v>
      </c>
      <c r="V31" s="71"/>
      <c r="W31" s="91">
        <v>0.93899999999999995</v>
      </c>
      <c r="X31" s="47"/>
      <c r="Y31" s="47"/>
      <c r="Z31" s="47"/>
      <c r="AA31" s="71"/>
      <c r="AB31" s="7">
        <v>0.93799999999999994</v>
      </c>
      <c r="AC31" s="76">
        <v>0.93799999999999994</v>
      </c>
      <c r="AD31" s="47"/>
      <c r="AE31" s="71"/>
      <c r="AF31" s="8">
        <v>0.93700000000000006</v>
      </c>
    </row>
    <row r="32" spans="4:32" ht="13.15" customHeight="1" x14ac:dyDescent="0.25">
      <c r="E32" s="73" t="s">
        <v>42</v>
      </c>
      <c r="F32" s="47"/>
      <c r="G32" s="47"/>
      <c r="H32" s="47"/>
      <c r="I32" s="74"/>
      <c r="J32" s="89">
        <v>9.3000000000000007</v>
      </c>
      <c r="K32" s="71"/>
      <c r="L32" s="89">
        <v>9.3000000000000007</v>
      </c>
      <c r="M32" s="71"/>
      <c r="N32" s="89">
        <v>9.3000000000000007</v>
      </c>
      <c r="O32" s="71"/>
      <c r="P32" s="89">
        <v>9.3000000000000007</v>
      </c>
      <c r="Q32" s="47"/>
      <c r="R32" s="71"/>
      <c r="S32" s="89">
        <v>9.3000000000000007</v>
      </c>
      <c r="T32" s="71"/>
      <c r="U32" s="89">
        <v>9.3000000000000007</v>
      </c>
      <c r="V32" s="71"/>
      <c r="W32" s="89">
        <v>9.3000000000000007</v>
      </c>
      <c r="X32" s="47"/>
      <c r="Y32" s="47"/>
      <c r="Z32" s="47"/>
      <c r="AA32" s="71"/>
      <c r="AB32" s="3">
        <v>9.3000000000000007</v>
      </c>
      <c r="AC32" s="72">
        <v>9.3000000000000007</v>
      </c>
      <c r="AD32" s="47"/>
      <c r="AE32" s="71"/>
      <c r="AF32" s="4">
        <v>9.3000000000000007</v>
      </c>
    </row>
    <row r="33" spans="5:32" ht="13.15" customHeight="1" x14ac:dyDescent="0.25">
      <c r="E33" s="77" t="s">
        <v>46</v>
      </c>
      <c r="F33" s="47"/>
      <c r="G33" s="47"/>
      <c r="H33" s="47"/>
      <c r="I33" s="74"/>
      <c r="J33" s="92">
        <v>11.2</v>
      </c>
      <c r="K33" s="71"/>
      <c r="L33" s="92">
        <v>11.3</v>
      </c>
      <c r="M33" s="71"/>
      <c r="N33" s="92">
        <v>11.4</v>
      </c>
      <c r="O33" s="71"/>
      <c r="P33" s="92">
        <v>11.5</v>
      </c>
      <c r="Q33" s="47"/>
      <c r="R33" s="71"/>
      <c r="S33" s="92">
        <v>11.6</v>
      </c>
      <c r="T33" s="71"/>
      <c r="U33" s="92">
        <v>8.8000000000000007</v>
      </c>
      <c r="V33" s="71"/>
      <c r="W33" s="92">
        <v>8.8000000000000007</v>
      </c>
      <c r="X33" s="47"/>
      <c r="Y33" s="47"/>
      <c r="Z33" s="47"/>
      <c r="AA33" s="71"/>
      <c r="AB33" s="9">
        <v>8.8000000000000007</v>
      </c>
      <c r="AC33" s="78">
        <v>9</v>
      </c>
      <c r="AD33" s="47"/>
      <c r="AE33" s="71"/>
      <c r="AF33" s="10">
        <v>9.1</v>
      </c>
    </row>
    <row r="34" spans="5:32" ht="20.25" customHeight="1" x14ac:dyDescent="0.25">
      <c r="E34" s="73" t="s">
        <v>940</v>
      </c>
      <c r="F34" s="47"/>
      <c r="G34" s="47"/>
      <c r="H34" s="47"/>
      <c r="I34" s="74"/>
      <c r="J34" s="90">
        <v>0.6</v>
      </c>
      <c r="K34" s="71"/>
      <c r="L34" s="90">
        <v>0.6</v>
      </c>
      <c r="M34" s="71"/>
      <c r="N34" s="90">
        <v>0.6</v>
      </c>
      <c r="O34" s="71"/>
      <c r="P34" s="90">
        <v>0.6</v>
      </c>
      <c r="Q34" s="47"/>
      <c r="R34" s="71"/>
      <c r="S34" s="90">
        <v>0.6</v>
      </c>
      <c r="T34" s="71"/>
      <c r="U34" s="90">
        <v>0.4</v>
      </c>
      <c r="V34" s="71"/>
      <c r="W34" s="90">
        <v>0.4</v>
      </c>
      <c r="X34" s="47"/>
      <c r="Y34" s="47"/>
      <c r="Z34" s="47"/>
      <c r="AA34" s="71"/>
      <c r="AB34" s="5">
        <v>0.4</v>
      </c>
      <c r="AC34" s="75">
        <v>0.5</v>
      </c>
      <c r="AD34" s="47"/>
      <c r="AE34" s="71"/>
      <c r="AF34" s="6">
        <v>0.5</v>
      </c>
    </row>
    <row r="35" spans="5:32" ht="20.25" customHeight="1" x14ac:dyDescent="0.25">
      <c r="E35" s="73" t="s">
        <v>941</v>
      </c>
      <c r="F35" s="47"/>
      <c r="G35" s="47"/>
      <c r="H35" s="47"/>
      <c r="I35" s="74"/>
      <c r="J35" s="90" t="s">
        <v>1174</v>
      </c>
      <c r="K35" s="71"/>
      <c r="L35" s="90" t="s">
        <v>1174</v>
      </c>
      <c r="M35" s="71"/>
      <c r="N35" s="90" t="s">
        <v>1174</v>
      </c>
      <c r="O35" s="71"/>
      <c r="P35" s="90" t="s">
        <v>1174</v>
      </c>
      <c r="Q35" s="47"/>
      <c r="R35" s="71"/>
      <c r="S35" s="90" t="s">
        <v>1174</v>
      </c>
      <c r="T35" s="71"/>
      <c r="U35" s="90" t="s">
        <v>1174</v>
      </c>
      <c r="V35" s="71"/>
      <c r="W35" s="90" t="s">
        <v>1174</v>
      </c>
      <c r="X35" s="47"/>
      <c r="Y35" s="47"/>
      <c r="Z35" s="47"/>
      <c r="AA35" s="71"/>
      <c r="AB35" s="5" t="s">
        <v>1174</v>
      </c>
      <c r="AC35" s="75" t="s">
        <v>1174</v>
      </c>
      <c r="AD35" s="47"/>
      <c r="AE35" s="71"/>
      <c r="AF35" s="6" t="s">
        <v>1174</v>
      </c>
    </row>
    <row r="36" spans="5:32" ht="13.15" customHeight="1" x14ac:dyDescent="0.25">
      <c r="E36" s="73" t="s">
        <v>58</v>
      </c>
      <c r="F36" s="47"/>
      <c r="G36" s="47"/>
      <c r="H36" s="47"/>
      <c r="I36" s="74"/>
      <c r="J36" s="89">
        <v>1.9</v>
      </c>
      <c r="K36" s="71"/>
      <c r="L36" s="89">
        <v>2</v>
      </c>
      <c r="M36" s="71"/>
      <c r="N36" s="89">
        <v>2.1</v>
      </c>
      <c r="O36" s="71"/>
      <c r="P36" s="89">
        <v>2.2000000000000002</v>
      </c>
      <c r="Q36" s="47"/>
      <c r="R36" s="71"/>
      <c r="S36" s="89">
        <v>2.2999999999999998</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3.2</v>
      </c>
      <c r="K40" s="71"/>
      <c r="L40" s="89">
        <v>3.2</v>
      </c>
      <c r="M40" s="71"/>
      <c r="N40" s="89">
        <v>3.2</v>
      </c>
      <c r="O40" s="71"/>
      <c r="P40" s="89">
        <v>3.2</v>
      </c>
      <c r="Q40" s="47"/>
      <c r="R40" s="71"/>
      <c r="S40" s="89">
        <v>3.2</v>
      </c>
      <c r="T40" s="71"/>
      <c r="U40" s="89">
        <v>3.2</v>
      </c>
      <c r="V40" s="71"/>
      <c r="W40" s="89">
        <v>3.2</v>
      </c>
      <c r="X40" s="47"/>
      <c r="Y40" s="47"/>
      <c r="Z40" s="47"/>
      <c r="AA40" s="71"/>
      <c r="AB40" s="3">
        <v>3.2</v>
      </c>
      <c r="AC40" s="72">
        <v>3.2</v>
      </c>
      <c r="AD40" s="47"/>
      <c r="AE40" s="71"/>
      <c r="AF40" s="4">
        <v>3.2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clDvO3j2nVEmCd1Gux3SX5H7XMmqyiiaiPWAn+7ax9REoFMOcWx5DKe2MpEDlENB3j5uach9RhZBSnLkhKZYQ==" saltValue="V5y9t25pjk7oiZNaSFRCQ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AC77503-63C4-4CE2-88E0-DD6C6A8CE7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CHAR - Charleville (66/2211kV)</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1175</v>
      </c>
      <c r="J3" s="49"/>
      <c r="K3" s="49"/>
      <c r="L3" s="49"/>
      <c r="M3" s="49"/>
      <c r="N3" s="49"/>
      <c r="O3" s="49"/>
      <c r="P3" s="49"/>
      <c r="Q3" s="49"/>
      <c r="R3" s="49"/>
      <c r="S3" s="49"/>
      <c r="V3" s="51" t="s">
        <v>922</v>
      </c>
      <c r="W3" s="49"/>
      <c r="Y3" s="52" t="s">
        <v>975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1176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1177</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1178</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8.9</v>
      </c>
      <c r="K26" s="71"/>
      <c r="L26" s="89">
        <v>8.9</v>
      </c>
      <c r="M26" s="71"/>
      <c r="N26" s="89">
        <v>8.9</v>
      </c>
      <c r="O26" s="71"/>
      <c r="P26" s="89">
        <v>8.9</v>
      </c>
      <c r="Q26" s="47"/>
      <c r="R26" s="71"/>
      <c r="S26" s="89">
        <v>8.9</v>
      </c>
      <c r="T26" s="71"/>
      <c r="U26" s="89">
        <v>9.1999999999999993</v>
      </c>
      <c r="V26" s="71"/>
      <c r="W26" s="89">
        <v>9.1999999999999993</v>
      </c>
      <c r="X26" s="47"/>
      <c r="Y26" s="47"/>
      <c r="Z26" s="47"/>
      <c r="AA26" s="71"/>
      <c r="AB26" s="3">
        <v>9.1999999999999993</v>
      </c>
      <c r="AC26" s="72">
        <v>9.1999999999999993</v>
      </c>
      <c r="AD26" s="47"/>
      <c r="AE26" s="71"/>
      <c r="AF26" s="4">
        <v>9.1999999999999993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0.4</v>
      </c>
      <c r="K28" s="71"/>
      <c r="L28" s="89">
        <v>0.4</v>
      </c>
      <c r="M28" s="71"/>
      <c r="N28" s="89">
        <v>0.4</v>
      </c>
      <c r="O28" s="71"/>
      <c r="P28" s="89">
        <v>0.4</v>
      </c>
      <c r="Q28" s="47"/>
      <c r="R28" s="71"/>
      <c r="S28" s="89">
        <v>0.4</v>
      </c>
      <c r="T28" s="71"/>
      <c r="U28" s="89">
        <v>0.4</v>
      </c>
      <c r="V28" s="71"/>
      <c r="W28" s="89">
        <v>0.4</v>
      </c>
      <c r="X28" s="47"/>
      <c r="Y28" s="47"/>
      <c r="Z28" s="47"/>
      <c r="AA28" s="71"/>
      <c r="AB28" s="3">
        <v>0.4</v>
      </c>
      <c r="AC28" s="72">
        <v>0.4</v>
      </c>
      <c r="AD28" s="47"/>
      <c r="AE28" s="71"/>
      <c r="AF28" s="4">
        <v>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0.99199999999999999</v>
      </c>
      <c r="K31" s="71"/>
      <c r="L31" s="91">
        <v>0.99199999999999999</v>
      </c>
      <c r="M31" s="71"/>
      <c r="N31" s="91">
        <v>0.99199999999999999</v>
      </c>
      <c r="O31" s="71"/>
      <c r="P31" s="91">
        <v>0.99199999999999999</v>
      </c>
      <c r="Q31" s="47"/>
      <c r="R31" s="71"/>
      <c r="S31" s="91">
        <v>0.99199999999999999</v>
      </c>
      <c r="T31" s="71"/>
      <c r="U31" s="91">
        <v>0.92500000000000004</v>
      </c>
      <c r="V31" s="71"/>
      <c r="W31" s="91">
        <v>0.92500000000000004</v>
      </c>
      <c r="X31" s="47"/>
      <c r="Y31" s="47"/>
      <c r="Z31" s="47"/>
      <c r="AA31" s="71"/>
      <c r="AB31" s="7">
        <v>0.92500000000000004</v>
      </c>
      <c r="AC31" s="76">
        <v>0.92500000000000004</v>
      </c>
      <c r="AD31" s="47"/>
      <c r="AE31" s="71"/>
      <c r="AF31" s="8">
        <v>0.92500000000000004</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0.4</v>
      </c>
      <c r="K33" s="71"/>
      <c r="L33" s="92">
        <v>0.4</v>
      </c>
      <c r="M33" s="71"/>
      <c r="N33" s="92">
        <v>0.4</v>
      </c>
      <c r="O33" s="71"/>
      <c r="P33" s="92">
        <v>0.4</v>
      </c>
      <c r="Q33" s="47"/>
      <c r="R33" s="71"/>
      <c r="S33" s="92">
        <v>0.4</v>
      </c>
      <c r="T33" s="71"/>
      <c r="U33" s="92">
        <v>0.4</v>
      </c>
      <c r="V33" s="71"/>
      <c r="W33" s="92">
        <v>0.4</v>
      </c>
      <c r="X33" s="47"/>
      <c r="Y33" s="47"/>
      <c r="Z33" s="47"/>
      <c r="AA33" s="71"/>
      <c r="AB33" s="9">
        <v>0.4</v>
      </c>
      <c r="AC33" s="78">
        <v>0.4</v>
      </c>
      <c r="AD33" s="47"/>
      <c r="AE33" s="71"/>
      <c r="AF33" s="10">
        <v>0.4</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1179</v>
      </c>
      <c r="K35" s="71"/>
      <c r="L35" s="90" t="s">
        <v>1179</v>
      </c>
      <c r="M35" s="71"/>
      <c r="N35" s="90" t="s">
        <v>1179</v>
      </c>
      <c r="O35" s="71"/>
      <c r="P35" s="90" t="s">
        <v>1179</v>
      </c>
      <c r="Q35" s="47"/>
      <c r="R35" s="71"/>
      <c r="S35" s="90" t="s">
        <v>1179</v>
      </c>
      <c r="T35" s="71"/>
      <c r="U35" s="90" t="s">
        <v>1179</v>
      </c>
      <c r="V35" s="71"/>
      <c r="W35" s="90" t="s">
        <v>1179</v>
      </c>
      <c r="X35" s="47"/>
      <c r="Y35" s="47"/>
      <c r="Z35" s="47"/>
      <c r="AA35" s="71"/>
      <c r="AB35" s="5" t="s">
        <v>1179</v>
      </c>
      <c r="AC35" s="75" t="s">
        <v>1179</v>
      </c>
      <c r="AD35" s="47"/>
      <c r="AE35" s="71"/>
      <c r="AF35" s="6" t="s">
        <v>1179</v>
      </c>
    </row>
    <row r="36" spans="5:32" ht="13.15" customHeight="1" x14ac:dyDescent="0.25">
      <c r="E36" s="73" t="s">
        <v>58</v>
      </c>
      <c r="F36" s="47"/>
      <c r="G36" s="47"/>
      <c r="H36" s="47"/>
      <c r="I36" s="74"/>
      <c r="J36" s="89">
        <v>0.4</v>
      </c>
      <c r="K36" s="71"/>
      <c r="L36" s="89">
        <v>0.4</v>
      </c>
      <c r="M36" s="71"/>
      <c r="N36" s="89">
        <v>0.4</v>
      </c>
      <c r="O36" s="71"/>
      <c r="P36" s="89">
        <v>0.4</v>
      </c>
      <c r="Q36" s="47"/>
      <c r="R36" s="71"/>
      <c r="S36" s="89">
        <v>0.4</v>
      </c>
      <c r="T36" s="71"/>
      <c r="U36" s="89">
        <v>0.4</v>
      </c>
      <c r="V36" s="71"/>
      <c r="W36" s="89">
        <v>0.4</v>
      </c>
      <c r="X36" s="47"/>
      <c r="Y36" s="47"/>
      <c r="Z36" s="47"/>
      <c r="AA36" s="71"/>
      <c r="AB36" s="3">
        <v>0.4</v>
      </c>
      <c r="AC36" s="72">
        <v>0.4</v>
      </c>
      <c r="AD36" s="47"/>
      <c r="AE36" s="71"/>
      <c r="AF36" s="4">
        <v>0.4</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0.2</v>
      </c>
      <c r="K39" s="71"/>
      <c r="L39" s="89">
        <v>0.2</v>
      </c>
      <c r="M39" s="71"/>
      <c r="N39" s="89">
        <v>0.2</v>
      </c>
      <c r="O39" s="71"/>
      <c r="P39" s="89">
        <v>0.2</v>
      </c>
      <c r="Q39" s="47"/>
      <c r="R39" s="71"/>
      <c r="S39" s="89">
        <v>0.2</v>
      </c>
      <c r="T39" s="71"/>
      <c r="U39" s="89">
        <v>0.2</v>
      </c>
      <c r="V39" s="71"/>
      <c r="W39" s="89">
        <v>0.2</v>
      </c>
      <c r="X39" s="47"/>
      <c r="Y39" s="47"/>
      <c r="Z39" s="47"/>
      <c r="AA39" s="71"/>
      <c r="AB39" s="3">
        <v>0.2</v>
      </c>
      <c r="AC39" s="72">
        <v>0.2</v>
      </c>
      <c r="AD39" s="47"/>
      <c r="AE39" s="71"/>
      <c r="AF39" s="4">
        <v>0.2</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2TVTe3R2h+GKx+h+LO2YsLsQFbei7oYtEzs3BcP8x2hE4dj4K9jFVc0j9yWRxMA8xgwwNj2DR4tdrVIhjYeC0g==" saltValue="WWvLyT/IDiKuy/V9PSpaV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90BFEC8-6110-4468-B468-71CC1DBCBC6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CHIA - Chillagoe (66/22kV)</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1180</v>
      </c>
      <c r="J3" s="49"/>
      <c r="K3" s="49"/>
      <c r="L3" s="49"/>
      <c r="M3" s="49"/>
      <c r="N3" s="49"/>
      <c r="O3" s="49"/>
      <c r="P3" s="49"/>
      <c r="Q3" s="49"/>
      <c r="R3" s="49"/>
      <c r="S3" s="49"/>
      <c r="V3" s="51" t="s">
        <v>922</v>
      </c>
      <c r="W3" s="49"/>
      <c r="Y3" s="52" t="s">
        <v>1181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1182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1183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1184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20.9</v>
      </c>
      <c r="K26" s="71"/>
      <c r="L26" s="89">
        <v>20.9</v>
      </c>
      <c r="M26" s="71"/>
      <c r="N26" s="89">
        <v>20.9</v>
      </c>
      <c r="O26" s="71"/>
      <c r="P26" s="89">
        <v>20.9</v>
      </c>
      <c r="Q26" s="47"/>
      <c r="R26" s="71"/>
      <c r="S26" s="89">
        <v>20.9</v>
      </c>
      <c r="T26" s="71"/>
      <c r="U26" s="89">
        <v>22.4</v>
      </c>
      <c r="V26" s="71"/>
      <c r="W26" s="89">
        <v>22.4</v>
      </c>
      <c r="X26" s="47"/>
      <c r="Y26" s="47"/>
      <c r="Z26" s="47"/>
      <c r="AA26" s="71"/>
      <c r="AB26" s="3">
        <v>22.4</v>
      </c>
      <c r="AC26" s="72">
        <v>22.4</v>
      </c>
      <c r="AD26" s="47"/>
      <c r="AE26" s="71"/>
      <c r="AF26" s="4">
        <v>22.4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8.6999999999999993</v>
      </c>
      <c r="K28" s="71"/>
      <c r="L28" s="89">
        <v>9.3000000000000007</v>
      </c>
      <c r="M28" s="71"/>
      <c r="N28" s="89">
        <v>9.4</v>
      </c>
      <c r="O28" s="71"/>
      <c r="P28" s="89">
        <v>9.5</v>
      </c>
      <c r="Q28" s="47"/>
      <c r="R28" s="71"/>
      <c r="S28" s="89">
        <v>9.6999999999999993</v>
      </c>
      <c r="T28" s="71"/>
      <c r="U28" s="89">
        <v>5.8</v>
      </c>
      <c r="V28" s="71"/>
      <c r="W28" s="89">
        <v>6.3</v>
      </c>
      <c r="X28" s="47"/>
      <c r="Y28" s="47"/>
      <c r="Z28" s="47"/>
      <c r="AA28" s="71"/>
      <c r="AB28" s="3">
        <v>6.3</v>
      </c>
      <c r="AC28" s="72">
        <v>6.4</v>
      </c>
      <c r="AD28" s="47"/>
      <c r="AE28" s="71"/>
      <c r="AF28" s="4">
        <v>6.5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0.95099999999999996</v>
      </c>
      <c r="K31" s="71"/>
      <c r="L31" s="91">
        <v>0.95099999999999996</v>
      </c>
      <c r="M31" s="71"/>
      <c r="N31" s="91">
        <v>0.95099999999999996</v>
      </c>
      <c r="O31" s="71"/>
      <c r="P31" s="91">
        <v>0.95099999999999996</v>
      </c>
      <c r="Q31" s="47"/>
      <c r="R31" s="71"/>
      <c r="S31" s="91">
        <v>0.95099999999999996</v>
      </c>
      <c r="T31" s="71"/>
      <c r="U31" s="91">
        <v>0.96899999999999997</v>
      </c>
      <c r="V31" s="71"/>
      <c r="W31" s="91">
        <v>0.96899999999999997</v>
      </c>
      <c r="X31" s="47"/>
      <c r="Y31" s="47"/>
      <c r="Z31" s="47"/>
      <c r="AA31" s="71"/>
      <c r="AB31" s="7">
        <v>0.96899999999999997</v>
      </c>
      <c r="AC31" s="76">
        <v>0.96899999999999997</v>
      </c>
      <c r="AD31" s="47"/>
      <c r="AE31" s="71"/>
      <c r="AF31" s="8">
        <v>0.96899999999999997</v>
      </c>
    </row>
    <row r="32" spans="4:32" ht="13.15" customHeight="1" x14ac:dyDescent="0.25">
      <c r="E32" s="73" t="s">
        <v>42</v>
      </c>
      <c r="F32" s="47"/>
      <c r="G32" s="47"/>
      <c r="H32" s="47"/>
      <c r="I32" s="74"/>
      <c r="J32" s="89">
        <v>11.2</v>
      </c>
      <c r="K32" s="71"/>
      <c r="L32" s="89">
        <v>11.2</v>
      </c>
      <c r="M32" s="71"/>
      <c r="N32" s="89">
        <v>11.2</v>
      </c>
      <c r="O32" s="71"/>
      <c r="P32" s="89">
        <v>11.2</v>
      </c>
      <c r="Q32" s="47"/>
      <c r="R32" s="71"/>
      <c r="S32" s="89">
        <v>11.2</v>
      </c>
      <c r="T32" s="71"/>
      <c r="U32" s="89">
        <v>11.2</v>
      </c>
      <c r="V32" s="71"/>
      <c r="W32" s="89">
        <v>11.2</v>
      </c>
      <c r="X32" s="47"/>
      <c r="Y32" s="47"/>
      <c r="Z32" s="47"/>
      <c r="AA32" s="71"/>
      <c r="AB32" s="3">
        <v>11.2</v>
      </c>
      <c r="AC32" s="72">
        <v>11.2</v>
      </c>
      <c r="AD32" s="47"/>
      <c r="AE32" s="71"/>
      <c r="AF32" s="4">
        <v>11.2</v>
      </c>
    </row>
    <row r="33" spans="5:32" ht="13.15" customHeight="1" x14ac:dyDescent="0.25">
      <c r="E33" s="77" t="s">
        <v>46</v>
      </c>
      <c r="F33" s="47"/>
      <c r="G33" s="47"/>
      <c r="H33" s="47"/>
      <c r="I33" s="74"/>
      <c r="J33" s="92">
        <v>8.1999999999999993</v>
      </c>
      <c r="K33" s="71"/>
      <c r="L33" s="92">
        <v>8.8000000000000007</v>
      </c>
      <c r="M33" s="71"/>
      <c r="N33" s="92">
        <v>8.9</v>
      </c>
      <c r="O33" s="71"/>
      <c r="P33" s="92">
        <v>9</v>
      </c>
      <c r="Q33" s="47"/>
      <c r="R33" s="71"/>
      <c r="S33" s="92">
        <v>9.1999999999999993</v>
      </c>
      <c r="T33" s="71"/>
      <c r="U33" s="92">
        <v>5.5</v>
      </c>
      <c r="V33" s="71"/>
      <c r="W33" s="92">
        <v>6</v>
      </c>
      <c r="X33" s="47"/>
      <c r="Y33" s="47"/>
      <c r="Z33" s="47"/>
      <c r="AA33" s="71"/>
      <c r="AB33" s="9">
        <v>6</v>
      </c>
      <c r="AC33" s="78">
        <v>6.1</v>
      </c>
      <c r="AD33" s="47"/>
      <c r="AE33" s="71"/>
      <c r="AF33" s="10">
        <v>6.2</v>
      </c>
    </row>
    <row r="34" spans="5:32" ht="20.25" customHeight="1" x14ac:dyDescent="0.25">
      <c r="E34" s="73" t="s">
        <v>940</v>
      </c>
      <c r="F34" s="47"/>
      <c r="G34" s="47"/>
      <c r="H34" s="47"/>
      <c r="I34" s="74"/>
      <c r="J34" s="90">
        <v>0.4</v>
      </c>
      <c r="K34" s="71"/>
      <c r="L34" s="90">
        <v>0.4</v>
      </c>
      <c r="M34" s="71"/>
      <c r="N34" s="90">
        <v>0.4</v>
      </c>
      <c r="O34" s="71"/>
      <c r="P34" s="90">
        <v>0.5</v>
      </c>
      <c r="Q34" s="47"/>
      <c r="R34" s="71"/>
      <c r="S34" s="90">
        <v>0.5</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966</v>
      </c>
      <c r="K35" s="71"/>
      <c r="L35" s="90" t="s">
        <v>966</v>
      </c>
      <c r="M35" s="71"/>
      <c r="N35" s="90" t="s">
        <v>966</v>
      </c>
      <c r="O35" s="71"/>
      <c r="P35" s="90" t="s">
        <v>966</v>
      </c>
      <c r="Q35" s="47"/>
      <c r="R35" s="71"/>
      <c r="S35" s="90" t="s">
        <v>966</v>
      </c>
      <c r="T35" s="71"/>
      <c r="U35" s="90" t="s">
        <v>966</v>
      </c>
      <c r="V35" s="71"/>
      <c r="W35" s="90" t="s">
        <v>966</v>
      </c>
      <c r="X35" s="47"/>
      <c r="Y35" s="47"/>
      <c r="Z35" s="47"/>
      <c r="AA35" s="71"/>
      <c r="AB35" s="5" t="s">
        <v>966</v>
      </c>
      <c r="AC35" s="75" t="s">
        <v>966</v>
      </c>
      <c r="AD35" s="47"/>
      <c r="AE35" s="71"/>
      <c r="AF35" s="6" t="s">
        <v>966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XgR5+pifpVxJGgycshZ+Sg81TJyoPYQShE57TxP6BycTXtr7S8GC8JAk525nFRc0WNWIdCu9BII5BkKRMJlmA==" saltValue="L0c+g4XWG6OmQ6pEdinE3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7DB9883-BC9A-4974-9F3B-08900A5D7FF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CHIL - Childers (66/11kV)</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dimension ref="B1:AI49"/>
  <sheetViews>
    <sheetView showGridLines="0" topLeftCell="A13"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1185</v>
      </c>
      <c r="I3" s="49"/>
      <c r="J3" s="49"/>
      <c r="K3" s="49"/>
      <c r="L3" s="49"/>
      <c r="M3" s="49"/>
      <c r="N3" s="49"/>
      <c r="O3" s="49"/>
      <c r="P3" s="49"/>
      <c r="Q3" s="49"/>
      <c r="R3" s="49"/>
      <c r="U3" s="51" t="s">
        <v>922</v>
      </c>
      <c r="V3" s="49"/>
      <c r="X3" s="52" t="s">
        <v>1186</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1187</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1188</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1189</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62.8</v>
      </c>
      <c r="J24" s="71"/>
      <c r="K24" s="89">
        <v>62.8</v>
      </c>
      <c r="L24" s="71"/>
      <c r="M24" s="89">
        <v>62.8</v>
      </c>
      <c r="N24" s="71"/>
      <c r="O24" s="89">
        <v>62.8</v>
      </c>
      <c r="P24" s="47"/>
      <c r="Q24" s="71"/>
      <c r="R24" s="89">
        <v>62.8</v>
      </c>
      <c r="S24" s="71"/>
      <c r="T24" s="89">
        <v>75.900000000000006</v>
      </c>
      <c r="U24" s="71"/>
      <c r="V24" s="89">
        <v>75.900000000000006</v>
      </c>
      <c r="W24" s="47"/>
      <c r="X24" s="47"/>
      <c r="Y24" s="47"/>
      <c r="Z24" s="71"/>
      <c r="AA24" s="3">
        <v>75.900000000000006</v>
      </c>
      <c r="AB24" s="72">
        <v>75.900000000000006</v>
      </c>
      <c r="AC24" s="47"/>
      <c r="AD24" s="71"/>
      <c r="AE24" s="4">
        <v>75.900000000000006</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23.6</v>
      </c>
      <c r="J26" s="71"/>
      <c r="K26" s="89">
        <v>23.8</v>
      </c>
      <c r="L26" s="71"/>
      <c r="M26" s="89">
        <v>24.1</v>
      </c>
      <c r="N26" s="71"/>
      <c r="O26" s="89">
        <v>24.3</v>
      </c>
      <c r="P26" s="47"/>
      <c r="Q26" s="71"/>
      <c r="R26" s="89">
        <v>24.5</v>
      </c>
      <c r="S26" s="71"/>
      <c r="T26" s="89">
        <v>19</v>
      </c>
      <c r="U26" s="71"/>
      <c r="V26" s="89">
        <v>19</v>
      </c>
      <c r="W26" s="47"/>
      <c r="X26" s="47"/>
      <c r="Y26" s="47"/>
      <c r="Z26" s="71"/>
      <c r="AA26" s="3">
        <v>19.100000000000001</v>
      </c>
      <c r="AB26" s="72">
        <v>19.3</v>
      </c>
      <c r="AC26" s="47"/>
      <c r="AD26" s="71"/>
      <c r="AE26" s="4">
        <v>19.600000000000001</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0.999</v>
      </c>
      <c r="J29" s="71"/>
      <c r="K29" s="91">
        <v>0.999</v>
      </c>
      <c r="L29" s="71"/>
      <c r="M29" s="91">
        <v>0.999</v>
      </c>
      <c r="N29" s="71"/>
      <c r="O29" s="91">
        <v>0.999</v>
      </c>
      <c r="P29" s="47"/>
      <c r="Q29" s="71"/>
      <c r="R29" s="91">
        <v>0.999</v>
      </c>
      <c r="S29" s="71"/>
      <c r="T29" s="91">
        <v>0.999</v>
      </c>
      <c r="U29" s="71"/>
      <c r="V29" s="91">
        <v>0.999</v>
      </c>
      <c r="W29" s="47"/>
      <c r="X29" s="47"/>
      <c r="Y29" s="47"/>
      <c r="Z29" s="71"/>
      <c r="AA29" s="7">
        <v>0.999</v>
      </c>
      <c r="AB29" s="76">
        <v>0.999</v>
      </c>
      <c r="AC29" s="47"/>
      <c r="AD29" s="71"/>
      <c r="AE29" s="8">
        <v>0.999</v>
      </c>
    </row>
    <row r="30" spans="4:31" ht="13.15" customHeight="1" x14ac:dyDescent="0.25">
      <c r="E30" s="73" t="s">
        <v>42</v>
      </c>
      <c r="F30" s="47"/>
      <c r="G30" s="47"/>
      <c r="H30" s="74"/>
      <c r="I30" s="89">
        <v>48</v>
      </c>
      <c r="J30" s="71"/>
      <c r="K30" s="89">
        <v>48</v>
      </c>
      <c r="L30" s="71"/>
      <c r="M30" s="89">
        <v>48</v>
      </c>
      <c r="N30" s="71"/>
      <c r="O30" s="89">
        <v>48</v>
      </c>
      <c r="P30" s="47"/>
      <c r="Q30" s="71"/>
      <c r="R30" s="89">
        <v>48</v>
      </c>
      <c r="S30" s="71"/>
      <c r="T30" s="89">
        <v>55.4</v>
      </c>
      <c r="U30" s="71"/>
      <c r="V30" s="89">
        <v>55.4</v>
      </c>
      <c r="W30" s="47"/>
      <c r="X30" s="47"/>
      <c r="Y30" s="47"/>
      <c r="Z30" s="71"/>
      <c r="AA30" s="3">
        <v>55.4</v>
      </c>
      <c r="AB30" s="72">
        <v>55.4</v>
      </c>
      <c r="AC30" s="47"/>
      <c r="AD30" s="71"/>
      <c r="AE30" s="4">
        <v>55.4</v>
      </c>
    </row>
    <row r="31" spans="4:31" ht="13.15" customHeight="1" x14ac:dyDescent="0.25">
      <c r="E31" s="77" t="s">
        <v>46</v>
      </c>
      <c r="F31" s="47"/>
      <c r="G31" s="47"/>
      <c r="H31" s="74"/>
      <c r="I31" s="92">
        <v>21</v>
      </c>
      <c r="J31" s="71"/>
      <c r="K31" s="92">
        <v>21.1</v>
      </c>
      <c r="L31" s="71"/>
      <c r="M31" s="92">
        <v>21.4</v>
      </c>
      <c r="N31" s="71"/>
      <c r="O31" s="92">
        <v>21.6</v>
      </c>
      <c r="P31" s="47"/>
      <c r="Q31" s="71"/>
      <c r="R31" s="92">
        <v>21.8</v>
      </c>
      <c r="S31" s="71"/>
      <c r="T31" s="92">
        <v>17.899999999999999</v>
      </c>
      <c r="U31" s="71"/>
      <c r="V31" s="92">
        <v>17.899999999999999</v>
      </c>
      <c r="W31" s="47"/>
      <c r="X31" s="47"/>
      <c r="Y31" s="47"/>
      <c r="Z31" s="71"/>
      <c r="AA31" s="9">
        <v>18</v>
      </c>
      <c r="AB31" s="78">
        <v>18.2</v>
      </c>
      <c r="AC31" s="47"/>
      <c r="AD31" s="71"/>
      <c r="AE31" s="10">
        <v>18.399999999999999</v>
      </c>
    </row>
    <row r="32" spans="4:31" ht="20.25" customHeight="1" x14ac:dyDescent="0.25">
      <c r="E32" s="73" t="s">
        <v>940</v>
      </c>
      <c r="F32" s="47"/>
      <c r="G32" s="47"/>
      <c r="H32" s="74"/>
      <c r="I32" s="90">
        <v>1.1000000000000001</v>
      </c>
      <c r="J32" s="71"/>
      <c r="K32" s="90">
        <v>1.1000000000000001</v>
      </c>
      <c r="L32" s="71"/>
      <c r="M32" s="90">
        <v>1.1000000000000001</v>
      </c>
      <c r="N32" s="71"/>
      <c r="O32" s="90">
        <v>1.1000000000000001</v>
      </c>
      <c r="P32" s="47"/>
      <c r="Q32" s="71"/>
      <c r="R32" s="90">
        <v>1.1000000000000001</v>
      </c>
      <c r="S32" s="71"/>
      <c r="T32" s="90">
        <v>0.9</v>
      </c>
      <c r="U32" s="71"/>
      <c r="V32" s="90">
        <v>0.9</v>
      </c>
      <c r="W32" s="47"/>
      <c r="X32" s="47"/>
      <c r="Y32" s="47"/>
      <c r="Z32" s="71"/>
      <c r="AA32" s="5">
        <v>0.9</v>
      </c>
      <c r="AB32" s="75">
        <v>0.9</v>
      </c>
      <c r="AC32" s="47"/>
      <c r="AD32" s="71"/>
      <c r="AE32" s="6">
        <v>0.9</v>
      </c>
    </row>
    <row r="33" spans="5:31" ht="20.25" customHeight="1" x14ac:dyDescent="0.25">
      <c r="E33" s="73" t="s">
        <v>941</v>
      </c>
      <c r="F33" s="47"/>
      <c r="G33" s="47"/>
      <c r="H33" s="74"/>
      <c r="I33" s="90" t="s">
        <v>1190</v>
      </c>
      <c r="J33" s="71"/>
      <c r="K33" s="90" t="s">
        <v>1190</v>
      </c>
      <c r="L33" s="71"/>
      <c r="M33" s="90" t="s">
        <v>1190</v>
      </c>
      <c r="N33" s="71"/>
      <c r="O33" s="90" t="s">
        <v>1190</v>
      </c>
      <c r="P33" s="47"/>
      <c r="Q33" s="71"/>
      <c r="R33" s="90" t="s">
        <v>1190</v>
      </c>
      <c r="S33" s="71"/>
      <c r="T33" s="90" t="s">
        <v>1190</v>
      </c>
      <c r="U33" s="71"/>
      <c r="V33" s="90" t="s">
        <v>1190</v>
      </c>
      <c r="W33" s="47"/>
      <c r="X33" s="47"/>
      <c r="Y33" s="47"/>
      <c r="Z33" s="71"/>
      <c r="AA33" s="5" t="s">
        <v>1190</v>
      </c>
      <c r="AB33" s="75" t="s">
        <v>1190</v>
      </c>
      <c r="AC33" s="47"/>
      <c r="AD33" s="71"/>
      <c r="AE33" s="6" t="s">
        <v>1190</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z9lQEnIsQQBHQQUIMjIAkR+8/2kn7jqFBj/a4kgZ1veZEwzTx4KKYgbSxRPDpa6qx9hMK8aRaSazNaIGy+D7XA==" saltValue="JGOIhAfgzt2/Q6QjDvYDsw=="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A7595982-3D33-4356-97CB-075BD5A68EC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CHIN - Chinchilla BSP (132/33kV)</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946</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949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950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951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61.6</v>
      </c>
      <c r="K26" s="71"/>
      <c r="L26" s="89">
        <v>61.6</v>
      </c>
      <c r="M26" s="71"/>
      <c r="N26" s="89">
        <v>61.6</v>
      </c>
      <c r="O26" s="71"/>
      <c r="P26" s="89">
        <v>61.6</v>
      </c>
      <c r="Q26" s="47"/>
      <c r="R26" s="71"/>
      <c r="S26" s="89">
        <v>61.6</v>
      </c>
      <c r="T26" s="71"/>
      <c r="U26" s="89">
        <v>64.7</v>
      </c>
      <c r="V26" s="71"/>
      <c r="W26" s="89">
        <v>64.7</v>
      </c>
      <c r="X26" s="47"/>
      <c r="Y26" s="47"/>
      <c r="Z26" s="47"/>
      <c r="AA26" s="71"/>
      <c r="AB26" s="3">
        <v>64.7</v>
      </c>
      <c r="AC26" s="72">
        <v>64.7</v>
      </c>
      <c r="AD26" s="47"/>
      <c r="AE26" s="71"/>
      <c r="AF26" s="4">
        <v>64.7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23.9</v>
      </c>
      <c r="K28" s="71"/>
      <c r="L28" s="89">
        <v>23.8</v>
      </c>
      <c r="M28" s="71"/>
      <c r="N28" s="89">
        <v>23.8</v>
      </c>
      <c r="O28" s="71"/>
      <c r="P28" s="89">
        <v>23.8</v>
      </c>
      <c r="Q28" s="47"/>
      <c r="R28" s="71"/>
      <c r="S28" s="89">
        <v>23.8</v>
      </c>
      <c r="T28" s="71"/>
      <c r="U28" s="89">
        <v>12.4</v>
      </c>
      <c r="V28" s="71"/>
      <c r="W28" s="89">
        <v>12.3</v>
      </c>
      <c r="X28" s="47"/>
      <c r="Y28" s="47"/>
      <c r="Z28" s="47"/>
      <c r="AA28" s="71"/>
      <c r="AB28" s="3">
        <v>12.2</v>
      </c>
      <c r="AC28" s="72">
        <v>12.2</v>
      </c>
      <c r="AD28" s="47"/>
      <c r="AE28" s="71"/>
      <c r="AF28" s="4">
        <v>12.2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34.299999999999997</v>
      </c>
      <c r="K32" s="71"/>
      <c r="L32" s="89">
        <v>34.299999999999997</v>
      </c>
      <c r="M32" s="71"/>
      <c r="N32" s="89">
        <v>34.299999999999997</v>
      </c>
      <c r="O32" s="71"/>
      <c r="P32" s="89">
        <v>34.299999999999997</v>
      </c>
      <c r="Q32" s="47"/>
      <c r="R32" s="71"/>
      <c r="S32" s="89">
        <v>34.299999999999997</v>
      </c>
      <c r="T32" s="71"/>
      <c r="U32" s="89">
        <v>35.799999999999997</v>
      </c>
      <c r="V32" s="71"/>
      <c r="W32" s="89">
        <v>35.799999999999997</v>
      </c>
      <c r="X32" s="47"/>
      <c r="Y32" s="47"/>
      <c r="Z32" s="47"/>
      <c r="AA32" s="71"/>
      <c r="AB32" s="3">
        <v>35.799999999999997</v>
      </c>
      <c r="AC32" s="72">
        <v>35.799999999999997</v>
      </c>
      <c r="AD32" s="47"/>
      <c r="AE32" s="71"/>
      <c r="AF32" s="4">
        <v>35.799999999999997</v>
      </c>
    </row>
    <row r="33" spans="5:32" ht="13.15" customHeight="1" x14ac:dyDescent="0.25">
      <c r="E33" s="77" t="s">
        <v>46</v>
      </c>
      <c r="F33" s="47"/>
      <c r="G33" s="47"/>
      <c r="H33" s="47"/>
      <c r="I33" s="74"/>
      <c r="J33" s="92">
        <v>21.1</v>
      </c>
      <c r="K33" s="71"/>
      <c r="L33" s="92">
        <v>21</v>
      </c>
      <c r="M33" s="71"/>
      <c r="N33" s="92">
        <v>21.1</v>
      </c>
      <c r="O33" s="71"/>
      <c r="P33" s="92">
        <v>21</v>
      </c>
      <c r="Q33" s="47"/>
      <c r="R33" s="71"/>
      <c r="S33" s="92">
        <v>21.1</v>
      </c>
      <c r="T33" s="71"/>
      <c r="U33" s="92">
        <v>11.9</v>
      </c>
      <c r="V33" s="71"/>
      <c r="W33" s="92">
        <v>11.8</v>
      </c>
      <c r="X33" s="47"/>
      <c r="Y33" s="47"/>
      <c r="Z33" s="47"/>
      <c r="AA33" s="71"/>
      <c r="AB33" s="9">
        <v>11.7</v>
      </c>
      <c r="AC33" s="78">
        <v>11.7</v>
      </c>
      <c r="AD33" s="47"/>
      <c r="AE33" s="71"/>
      <c r="AF33" s="10">
        <v>11.7</v>
      </c>
    </row>
    <row r="34" spans="5:32" ht="20.25" customHeight="1" x14ac:dyDescent="0.25">
      <c r="E34" s="73" t="s">
        <v>940</v>
      </c>
      <c r="F34" s="47"/>
      <c r="G34" s="47"/>
      <c r="H34" s="47"/>
      <c r="I34" s="74"/>
      <c r="J34" s="90">
        <v>1.1000000000000001</v>
      </c>
      <c r="K34" s="71"/>
      <c r="L34" s="90">
        <v>1.1000000000000001</v>
      </c>
      <c r="M34" s="71"/>
      <c r="N34" s="90">
        <v>1.1000000000000001</v>
      </c>
      <c r="O34" s="71"/>
      <c r="P34" s="90">
        <v>1.1000000000000001</v>
      </c>
      <c r="Q34" s="47"/>
      <c r="R34" s="71"/>
      <c r="S34" s="90">
        <v>1.1000000000000001</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952</v>
      </c>
      <c r="K35" s="71"/>
      <c r="L35" s="90" t="s">
        <v>952</v>
      </c>
      <c r="M35" s="71"/>
      <c r="N35" s="90" t="s">
        <v>952</v>
      </c>
      <c r="O35" s="71"/>
      <c r="P35" s="90" t="s">
        <v>952</v>
      </c>
      <c r="Q35" s="47"/>
      <c r="R35" s="71"/>
      <c r="S35" s="90" t="s">
        <v>952</v>
      </c>
      <c r="T35" s="71"/>
      <c r="U35" s="90" t="s">
        <v>952</v>
      </c>
      <c r="V35" s="71"/>
      <c r="W35" s="90" t="s">
        <v>952</v>
      </c>
      <c r="X35" s="47"/>
      <c r="Y35" s="47"/>
      <c r="Z35" s="47"/>
      <c r="AA35" s="71"/>
      <c r="AB35" s="5" t="s">
        <v>952</v>
      </c>
      <c r="AC35" s="75" t="s">
        <v>952</v>
      </c>
      <c r="AD35" s="47"/>
      <c r="AE35" s="71"/>
      <c r="AF35" s="6" t="s">
        <v>952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bPXgJo8N6V4ssPgNi/L2djwi4mD6RIJ5AXxBTpvgsYio7F5gJG2LEjA2aJN2WOYna8tEDjWTui3TLLL76Az3Ww==" saltValue="PLy1VhbXPWbP25uR3a6GL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544AE16-7B25-406C-883F-49BAB760F18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AITK - Aitkenvale (66/11kV)</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1191</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1192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1193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1194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26.8</v>
      </c>
      <c r="K26" s="71"/>
      <c r="L26" s="89">
        <v>26.8</v>
      </c>
      <c r="M26" s="71"/>
      <c r="N26" s="89">
        <v>26.8</v>
      </c>
      <c r="O26" s="71"/>
      <c r="P26" s="89">
        <v>26.8</v>
      </c>
      <c r="Q26" s="47"/>
      <c r="R26" s="71"/>
      <c r="S26" s="89">
        <v>26.8</v>
      </c>
      <c r="T26" s="71"/>
      <c r="U26" s="89">
        <v>29.9</v>
      </c>
      <c r="V26" s="71"/>
      <c r="W26" s="89">
        <v>29.9</v>
      </c>
      <c r="X26" s="47"/>
      <c r="Y26" s="47"/>
      <c r="Z26" s="47"/>
      <c r="AA26" s="71"/>
      <c r="AB26" s="3">
        <v>29.9</v>
      </c>
      <c r="AC26" s="72">
        <v>29.9</v>
      </c>
      <c r="AD26" s="47"/>
      <c r="AE26" s="71"/>
      <c r="AF26" s="4">
        <v>29.9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10.9</v>
      </c>
      <c r="K28" s="71"/>
      <c r="L28" s="89">
        <v>10.9</v>
      </c>
      <c r="M28" s="71"/>
      <c r="N28" s="89">
        <v>11</v>
      </c>
      <c r="O28" s="71"/>
      <c r="P28" s="89">
        <v>11.1</v>
      </c>
      <c r="Q28" s="47"/>
      <c r="R28" s="71"/>
      <c r="S28" s="89">
        <v>11.2</v>
      </c>
      <c r="T28" s="71"/>
      <c r="U28" s="89">
        <v>6.7</v>
      </c>
      <c r="V28" s="71"/>
      <c r="W28" s="89">
        <v>6.7</v>
      </c>
      <c r="X28" s="47"/>
      <c r="Y28" s="47"/>
      <c r="Z28" s="47"/>
      <c r="AA28" s="71"/>
      <c r="AB28" s="3">
        <v>6.8</v>
      </c>
      <c r="AC28" s="72">
        <v>6.8</v>
      </c>
      <c r="AD28" s="47"/>
      <c r="AE28" s="71"/>
      <c r="AF28" s="4">
        <v>6.9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15</v>
      </c>
      <c r="K32" s="71"/>
      <c r="L32" s="89">
        <v>15</v>
      </c>
      <c r="M32" s="71"/>
      <c r="N32" s="89">
        <v>15</v>
      </c>
      <c r="O32" s="71"/>
      <c r="P32" s="89">
        <v>15</v>
      </c>
      <c r="Q32" s="47"/>
      <c r="R32" s="71"/>
      <c r="S32" s="89">
        <v>15</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10.4</v>
      </c>
      <c r="K33" s="71"/>
      <c r="L33" s="92">
        <v>10.4</v>
      </c>
      <c r="M33" s="71"/>
      <c r="N33" s="92">
        <v>10.5</v>
      </c>
      <c r="O33" s="71"/>
      <c r="P33" s="92">
        <v>10.6</v>
      </c>
      <c r="Q33" s="47"/>
      <c r="R33" s="71"/>
      <c r="S33" s="92">
        <v>10.7</v>
      </c>
      <c r="T33" s="71"/>
      <c r="U33" s="92">
        <v>6.5</v>
      </c>
      <c r="V33" s="71"/>
      <c r="W33" s="92">
        <v>6.5</v>
      </c>
      <c r="X33" s="47"/>
      <c r="Y33" s="47"/>
      <c r="Z33" s="47"/>
      <c r="AA33" s="71"/>
      <c r="AB33" s="9">
        <v>6.5</v>
      </c>
      <c r="AC33" s="78">
        <v>6.6</v>
      </c>
      <c r="AD33" s="47"/>
      <c r="AE33" s="71"/>
      <c r="AF33" s="10">
        <v>6.6</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1195</v>
      </c>
      <c r="K35" s="71"/>
      <c r="L35" s="90" t="s">
        <v>1195</v>
      </c>
      <c r="M35" s="71"/>
      <c r="N35" s="90" t="s">
        <v>1195</v>
      </c>
      <c r="O35" s="71"/>
      <c r="P35" s="90" t="s">
        <v>1195</v>
      </c>
      <c r="Q35" s="47"/>
      <c r="R35" s="71"/>
      <c r="S35" s="90" t="s">
        <v>1195</v>
      </c>
      <c r="T35" s="71"/>
      <c r="U35" s="90" t="s">
        <v>1195</v>
      </c>
      <c r="V35" s="71"/>
      <c r="W35" s="90" t="s">
        <v>1195</v>
      </c>
      <c r="X35" s="47"/>
      <c r="Y35" s="47"/>
      <c r="Z35" s="47"/>
      <c r="AA35" s="71"/>
      <c r="AB35" s="5" t="s">
        <v>1195</v>
      </c>
      <c r="AC35" s="75" t="s">
        <v>1195</v>
      </c>
      <c r="AD35" s="47"/>
      <c r="AE35" s="71"/>
      <c r="AF35" s="6" t="s">
        <v>1195</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ybZtHl6FkJpTz2OVswpVC7zF6G/4syUlll8PaxIhcjFcemBP1TQJFypTLypOewqpZL0RmInYbW4ijkS3RCS47A==" saltValue="W56xR0UtsTkZky2fwtH3G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39CBB8B-3A6E-4C31-B3F9-EE04A6016A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CHTO - Charters Towers (66/11kV)</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1196</v>
      </c>
      <c r="J3" s="49"/>
      <c r="K3" s="49"/>
      <c r="L3" s="49"/>
      <c r="M3" s="49"/>
      <c r="N3" s="49"/>
      <c r="O3" s="49"/>
      <c r="P3" s="49"/>
      <c r="Q3" s="49"/>
      <c r="R3" s="49"/>
      <c r="S3" s="49"/>
      <c r="V3" s="51" t="s">
        <v>922</v>
      </c>
      <c r="W3" s="49"/>
      <c r="Y3" s="52" t="s">
        <v>1197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1198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1199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13.7</v>
      </c>
      <c r="K26" s="71"/>
      <c r="L26" s="89">
        <v>13.7</v>
      </c>
      <c r="M26" s="71"/>
      <c r="N26" s="89">
        <v>13.7</v>
      </c>
      <c r="O26" s="71"/>
      <c r="P26" s="89">
        <v>13.7</v>
      </c>
      <c r="Q26" s="47"/>
      <c r="R26" s="71"/>
      <c r="S26" s="89">
        <v>27.3</v>
      </c>
      <c r="T26" s="71"/>
      <c r="U26" s="89">
        <v>15</v>
      </c>
      <c r="V26" s="71"/>
      <c r="W26" s="89">
        <v>15</v>
      </c>
      <c r="X26" s="47"/>
      <c r="Y26" s="47"/>
      <c r="Z26" s="47"/>
      <c r="AA26" s="71"/>
      <c r="AB26" s="3">
        <v>15</v>
      </c>
      <c r="AC26" s="72">
        <v>15</v>
      </c>
      <c r="AD26" s="47"/>
      <c r="AE26" s="71"/>
      <c r="AF26" s="4">
        <v>29.9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10.6</v>
      </c>
      <c r="K28" s="71"/>
      <c r="L28" s="89">
        <v>10.7</v>
      </c>
      <c r="M28" s="71"/>
      <c r="N28" s="89">
        <v>10.8</v>
      </c>
      <c r="O28" s="71"/>
      <c r="P28" s="89">
        <v>10.9</v>
      </c>
      <c r="Q28" s="47"/>
      <c r="R28" s="71"/>
      <c r="S28" s="89">
        <v>11.1</v>
      </c>
      <c r="T28" s="71"/>
      <c r="U28" s="89">
        <v>5.9</v>
      </c>
      <c r="V28" s="71"/>
      <c r="W28" s="89">
        <v>6</v>
      </c>
      <c r="X28" s="47"/>
      <c r="Y28" s="47"/>
      <c r="Z28" s="47"/>
      <c r="AA28" s="71"/>
      <c r="AB28" s="3">
        <v>6</v>
      </c>
      <c r="AC28" s="72">
        <v>6.1</v>
      </c>
      <c r="AD28" s="47"/>
      <c r="AE28" s="71"/>
      <c r="AF28" s="4">
        <v>6.1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v>
      </c>
      <c r="K31" s="71"/>
      <c r="L31" s="91">
        <v>0.97</v>
      </c>
      <c r="M31" s="71"/>
      <c r="N31" s="91">
        <v>0.97</v>
      </c>
      <c r="O31" s="71"/>
      <c r="P31" s="91">
        <v>0.97</v>
      </c>
      <c r="Q31" s="47"/>
      <c r="R31" s="71"/>
      <c r="S31" s="91">
        <v>0.97</v>
      </c>
      <c r="T31" s="71"/>
      <c r="U31" s="91">
        <v>0.97499999999999998</v>
      </c>
      <c r="V31" s="71"/>
      <c r="W31" s="91">
        <v>0.97499999999999998</v>
      </c>
      <c r="X31" s="47"/>
      <c r="Y31" s="47"/>
      <c r="Z31" s="47"/>
      <c r="AA31" s="71"/>
      <c r="AB31" s="7">
        <v>0.97499999999999998</v>
      </c>
      <c r="AC31" s="76">
        <v>0.97499999999999998</v>
      </c>
      <c r="AD31" s="47"/>
      <c r="AE31" s="71"/>
      <c r="AF31" s="8">
        <v>0.97499999999999998</v>
      </c>
    </row>
    <row r="32" spans="4:32" ht="13.15" customHeight="1" x14ac:dyDescent="0.25">
      <c r="E32" s="73" t="s">
        <v>42</v>
      </c>
      <c r="F32" s="47"/>
      <c r="G32" s="47"/>
      <c r="H32" s="47"/>
      <c r="I32" s="74"/>
      <c r="J32" s="89">
        <v>7.5</v>
      </c>
      <c r="K32" s="71"/>
      <c r="L32" s="89">
        <v>7.5</v>
      </c>
      <c r="M32" s="71"/>
      <c r="N32" s="89">
        <v>7.5</v>
      </c>
      <c r="O32" s="71"/>
      <c r="P32" s="89">
        <v>7.5</v>
      </c>
      <c r="Q32" s="47"/>
      <c r="R32" s="71"/>
      <c r="S32" s="89">
        <v>22.4</v>
      </c>
      <c r="T32" s="71"/>
      <c r="U32" s="89">
        <v>7.5</v>
      </c>
      <c r="V32" s="71"/>
      <c r="W32" s="89">
        <v>7.5</v>
      </c>
      <c r="X32" s="47"/>
      <c r="Y32" s="47"/>
      <c r="Z32" s="47"/>
      <c r="AA32" s="71"/>
      <c r="AB32" s="3">
        <v>7.5</v>
      </c>
      <c r="AC32" s="72">
        <v>7.5</v>
      </c>
      <c r="AD32" s="47"/>
      <c r="AE32" s="71"/>
      <c r="AF32" s="4">
        <v>22.4</v>
      </c>
    </row>
    <row r="33" spans="5:32" ht="13.15" customHeight="1" x14ac:dyDescent="0.25">
      <c r="E33" s="77" t="s">
        <v>46</v>
      </c>
      <c r="F33" s="47"/>
      <c r="G33" s="47"/>
      <c r="H33" s="47"/>
      <c r="I33" s="74"/>
      <c r="J33" s="92">
        <v>9</v>
      </c>
      <c r="K33" s="71"/>
      <c r="L33" s="92">
        <v>9.1</v>
      </c>
      <c r="M33" s="71"/>
      <c r="N33" s="92">
        <v>9.1999999999999993</v>
      </c>
      <c r="O33" s="71"/>
      <c r="P33" s="92">
        <v>9.3000000000000007</v>
      </c>
      <c r="Q33" s="47"/>
      <c r="R33" s="71"/>
      <c r="S33" s="92">
        <v>9.4</v>
      </c>
      <c r="T33" s="71"/>
      <c r="U33" s="92">
        <v>5.6</v>
      </c>
      <c r="V33" s="71"/>
      <c r="W33" s="92">
        <v>5.6</v>
      </c>
      <c r="X33" s="47"/>
      <c r="Y33" s="47"/>
      <c r="Z33" s="47"/>
      <c r="AA33" s="71"/>
      <c r="AB33" s="9">
        <v>5.6</v>
      </c>
      <c r="AC33" s="78">
        <v>5.7</v>
      </c>
      <c r="AD33" s="47"/>
      <c r="AE33" s="71"/>
      <c r="AF33" s="10">
        <v>5.8</v>
      </c>
    </row>
    <row r="34" spans="5:32" ht="20.25" customHeight="1" x14ac:dyDescent="0.25">
      <c r="E34" s="73" t="s">
        <v>940</v>
      </c>
      <c r="F34" s="47"/>
      <c r="G34" s="47"/>
      <c r="H34" s="47"/>
      <c r="I34" s="74"/>
      <c r="J34" s="90">
        <v>0.5</v>
      </c>
      <c r="K34" s="71"/>
      <c r="L34" s="90">
        <v>0.5</v>
      </c>
      <c r="M34" s="71"/>
      <c r="N34" s="90">
        <v>0.5</v>
      </c>
      <c r="O34" s="71"/>
      <c r="P34" s="90">
        <v>0.5</v>
      </c>
      <c r="Q34" s="47"/>
      <c r="R34" s="71"/>
      <c r="S34" s="90">
        <v>0.5</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973</v>
      </c>
      <c r="K35" s="71"/>
      <c r="L35" s="90" t="s">
        <v>973</v>
      </c>
      <c r="M35" s="71"/>
      <c r="N35" s="90" t="s">
        <v>973</v>
      </c>
      <c r="O35" s="71"/>
      <c r="P35" s="90" t="s">
        <v>973</v>
      </c>
      <c r="Q35" s="47"/>
      <c r="R35" s="71"/>
      <c r="S35" s="90" t="s">
        <v>973</v>
      </c>
      <c r="T35" s="71"/>
      <c r="U35" s="90" t="s">
        <v>973</v>
      </c>
      <c r="V35" s="71"/>
      <c r="W35" s="90" t="s">
        <v>973</v>
      </c>
      <c r="X35" s="47"/>
      <c r="Y35" s="47"/>
      <c r="Z35" s="47"/>
      <c r="AA35" s="71"/>
      <c r="AB35" s="5" t="s">
        <v>973</v>
      </c>
      <c r="AC35" s="75" t="s">
        <v>973</v>
      </c>
      <c r="AD35" s="47"/>
      <c r="AE35" s="71"/>
      <c r="AF35" s="6" t="s">
        <v>973</v>
      </c>
    </row>
    <row r="36" spans="5:32" ht="13.15" customHeight="1" x14ac:dyDescent="0.25">
      <c r="E36" s="73" t="s">
        <v>58</v>
      </c>
      <c r="F36" s="47"/>
      <c r="G36" s="47"/>
      <c r="H36" s="47"/>
      <c r="I36" s="74"/>
      <c r="J36" s="89">
        <v>1.5</v>
      </c>
      <c r="K36" s="71"/>
      <c r="L36" s="89">
        <v>1.6</v>
      </c>
      <c r="M36" s="71"/>
      <c r="N36" s="89">
        <v>1.7</v>
      </c>
      <c r="O36" s="71"/>
      <c r="P36" s="89">
        <v>1.8</v>
      </c>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0.7</v>
      </c>
      <c r="K39" s="71"/>
      <c r="L39" s="89">
        <v>0.7</v>
      </c>
      <c r="M39" s="71"/>
      <c r="N39" s="89">
        <v>0.7</v>
      </c>
      <c r="O39" s="71"/>
      <c r="P39" s="89">
        <v>0.7</v>
      </c>
      <c r="Q39" s="47"/>
      <c r="R39" s="71"/>
      <c r="S39" s="89">
        <v>0.7</v>
      </c>
      <c r="T39" s="71"/>
      <c r="U39" s="89">
        <v>0.7</v>
      </c>
      <c r="V39" s="71"/>
      <c r="W39" s="89">
        <v>0.7</v>
      </c>
      <c r="X39" s="47"/>
      <c r="Y39" s="47"/>
      <c r="Z39" s="47"/>
      <c r="AA39" s="71"/>
      <c r="AB39" s="3">
        <v>0.7</v>
      </c>
      <c r="AC39" s="72">
        <v>0.7</v>
      </c>
      <c r="AD39" s="47"/>
      <c r="AE39" s="71"/>
      <c r="AF39" s="4">
        <v>0.7</v>
      </c>
    </row>
    <row r="40" spans="5:32" x14ac:dyDescent="0.25">
      <c r="E40" s="73" t="s">
        <v>73</v>
      </c>
      <c r="F40" s="47"/>
      <c r="G40" s="47"/>
      <c r="H40" s="47"/>
      <c r="I40" s="74"/>
      <c r="J40" s="89">
        <v>2.5</v>
      </c>
      <c r="K40" s="71"/>
      <c r="L40" s="89">
        <v>2.5</v>
      </c>
      <c r="M40" s="71"/>
      <c r="N40" s="89">
        <v>2.5</v>
      </c>
      <c r="O40" s="71"/>
      <c r="P40" s="89">
        <v>2.5</v>
      </c>
      <c r="Q40" s="47"/>
      <c r="R40" s="71"/>
      <c r="S40" s="89">
        <v>2.5</v>
      </c>
      <c r="T40" s="71"/>
      <c r="U40" s="89">
        <v>2.5</v>
      </c>
      <c r="V40" s="71"/>
      <c r="W40" s="89">
        <v>2.5</v>
      </c>
      <c r="X40" s="47"/>
      <c r="Y40" s="47"/>
      <c r="Z40" s="47"/>
      <c r="AA40" s="71"/>
      <c r="AB40" s="3">
        <v>2.5</v>
      </c>
      <c r="AC40" s="72">
        <v>2.5</v>
      </c>
      <c r="AD40" s="47"/>
      <c r="AE40" s="71"/>
      <c r="AF40" s="4">
        <v>2.5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Gh1s0nv2vOZu1HDIM0uU2DA+wgRhg9QgZb8TePew+N5iZp8Gl/yaC2dB2q8pJnDr6OakC2UgSo4zWYwgMMxNg==" saltValue="JSMpyAABj5MLWOLVBAYT+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5AA5EAA-4BE7-43A2-BD07-9BB8C431E29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CHTW - Chinchilla Town (33/11kV)</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dimension ref="B1:AI49"/>
  <sheetViews>
    <sheetView showGridLines="0" topLeftCell="A10"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1200</v>
      </c>
      <c r="I3" s="49"/>
      <c r="J3" s="49"/>
      <c r="K3" s="49"/>
      <c r="L3" s="49"/>
      <c r="M3" s="49"/>
      <c r="N3" s="49"/>
      <c r="O3" s="49"/>
      <c r="P3" s="49"/>
      <c r="Q3" s="49"/>
      <c r="R3" s="49"/>
      <c r="U3" s="51" t="s">
        <v>922</v>
      </c>
      <c r="V3" s="49"/>
      <c r="X3" s="52" t="s">
        <v>1201</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948</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1202</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1203</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49.8</v>
      </c>
      <c r="J24" s="71"/>
      <c r="K24" s="89">
        <v>49.8</v>
      </c>
      <c r="L24" s="71"/>
      <c r="M24" s="89">
        <v>49.8</v>
      </c>
      <c r="N24" s="71"/>
      <c r="O24" s="89">
        <v>49.8</v>
      </c>
      <c r="P24" s="47"/>
      <c r="Q24" s="71"/>
      <c r="R24" s="89">
        <v>49.8</v>
      </c>
      <c r="S24" s="71"/>
      <c r="T24" s="89">
        <v>59.8</v>
      </c>
      <c r="U24" s="71"/>
      <c r="V24" s="89">
        <v>59.8</v>
      </c>
      <c r="W24" s="47"/>
      <c r="X24" s="47"/>
      <c r="Y24" s="47"/>
      <c r="Z24" s="71"/>
      <c r="AA24" s="3">
        <v>59.8</v>
      </c>
      <c r="AB24" s="72">
        <v>59.8</v>
      </c>
      <c r="AC24" s="47"/>
      <c r="AD24" s="71"/>
      <c r="AE24" s="4">
        <v>59.8</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7.6</v>
      </c>
      <c r="J26" s="71"/>
      <c r="K26" s="89">
        <v>7.7</v>
      </c>
      <c r="L26" s="71"/>
      <c r="M26" s="89">
        <v>7.8</v>
      </c>
      <c r="N26" s="71"/>
      <c r="O26" s="89">
        <v>7.8</v>
      </c>
      <c r="P26" s="47"/>
      <c r="Q26" s="71"/>
      <c r="R26" s="89">
        <v>7.8</v>
      </c>
      <c r="S26" s="71"/>
      <c r="T26" s="89">
        <v>4</v>
      </c>
      <c r="U26" s="71"/>
      <c r="V26" s="89">
        <v>4</v>
      </c>
      <c r="W26" s="47"/>
      <c r="X26" s="47"/>
      <c r="Y26" s="47"/>
      <c r="Z26" s="71"/>
      <c r="AA26" s="3">
        <v>4</v>
      </c>
      <c r="AB26" s="72">
        <v>4</v>
      </c>
      <c r="AC26" s="47"/>
      <c r="AD26" s="71"/>
      <c r="AE26" s="4">
        <v>4.0999999999999996</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0.98599999999999999</v>
      </c>
      <c r="J29" s="71"/>
      <c r="K29" s="91">
        <v>0.98699999999999999</v>
      </c>
      <c r="L29" s="71"/>
      <c r="M29" s="91">
        <v>0.98699999999999999</v>
      </c>
      <c r="N29" s="71"/>
      <c r="O29" s="91">
        <v>0.98599999999999999</v>
      </c>
      <c r="P29" s="47"/>
      <c r="Q29" s="71"/>
      <c r="R29" s="91">
        <v>0.98599999999999999</v>
      </c>
      <c r="S29" s="71"/>
      <c r="T29" s="91">
        <v>0.995</v>
      </c>
      <c r="U29" s="71"/>
      <c r="V29" s="91">
        <v>0.995</v>
      </c>
      <c r="W29" s="47"/>
      <c r="X29" s="47"/>
      <c r="Y29" s="47"/>
      <c r="Z29" s="71"/>
      <c r="AA29" s="7">
        <v>0.995</v>
      </c>
      <c r="AB29" s="76">
        <v>0.995</v>
      </c>
      <c r="AC29" s="47"/>
      <c r="AD29" s="71"/>
      <c r="AE29" s="8">
        <v>0.995</v>
      </c>
    </row>
    <row r="30" spans="4:31" ht="13.15" customHeight="1" x14ac:dyDescent="0.25">
      <c r="E30" s="73" t="s">
        <v>42</v>
      </c>
      <c r="F30" s="47"/>
      <c r="G30" s="47"/>
      <c r="H30" s="74"/>
      <c r="I30" s="89">
        <v>0</v>
      </c>
      <c r="J30" s="71"/>
      <c r="K30" s="89">
        <v>0</v>
      </c>
      <c r="L30" s="71"/>
      <c r="M30" s="89">
        <v>0</v>
      </c>
      <c r="N30" s="71"/>
      <c r="O30" s="89">
        <v>0</v>
      </c>
      <c r="P30" s="47"/>
      <c r="Q30" s="71"/>
      <c r="R30" s="89">
        <v>0</v>
      </c>
      <c r="S30" s="71"/>
      <c r="T30" s="89">
        <v>0</v>
      </c>
      <c r="U30" s="71"/>
      <c r="V30" s="89">
        <v>0</v>
      </c>
      <c r="W30" s="47"/>
      <c r="X30" s="47"/>
      <c r="Y30" s="47"/>
      <c r="Z30" s="71"/>
      <c r="AA30" s="3">
        <v>0</v>
      </c>
      <c r="AB30" s="72">
        <v>0</v>
      </c>
      <c r="AC30" s="47"/>
      <c r="AD30" s="71"/>
      <c r="AE30" s="4">
        <v>0</v>
      </c>
    </row>
    <row r="31" spans="4:31" ht="13.15" customHeight="1" x14ac:dyDescent="0.25">
      <c r="E31" s="77" t="s">
        <v>46</v>
      </c>
      <c r="F31" s="47"/>
      <c r="G31" s="47"/>
      <c r="H31" s="74"/>
      <c r="I31" s="92">
        <v>7.5</v>
      </c>
      <c r="J31" s="71"/>
      <c r="K31" s="92">
        <v>7.6</v>
      </c>
      <c r="L31" s="71"/>
      <c r="M31" s="92">
        <v>7.7</v>
      </c>
      <c r="N31" s="71"/>
      <c r="O31" s="92">
        <v>7.7</v>
      </c>
      <c r="P31" s="47"/>
      <c r="Q31" s="71"/>
      <c r="R31" s="92">
        <v>7.7</v>
      </c>
      <c r="S31" s="71"/>
      <c r="T31" s="92">
        <v>3.9</v>
      </c>
      <c r="U31" s="71"/>
      <c r="V31" s="92">
        <v>3.8</v>
      </c>
      <c r="W31" s="47"/>
      <c r="X31" s="47"/>
      <c r="Y31" s="47"/>
      <c r="Z31" s="71"/>
      <c r="AA31" s="9">
        <v>3.9</v>
      </c>
      <c r="AB31" s="78">
        <v>3.9</v>
      </c>
      <c r="AC31" s="47"/>
      <c r="AD31" s="71"/>
      <c r="AE31" s="10">
        <v>3.9</v>
      </c>
    </row>
    <row r="32" spans="4:31" ht="20.25" customHeight="1" x14ac:dyDescent="0.25">
      <c r="E32" s="73" t="s">
        <v>940</v>
      </c>
      <c r="F32" s="47"/>
      <c r="G32" s="47"/>
      <c r="H32" s="74"/>
      <c r="I32" s="90">
        <v>0.4</v>
      </c>
      <c r="J32" s="71"/>
      <c r="K32" s="90">
        <v>0.4</v>
      </c>
      <c r="L32" s="71"/>
      <c r="M32" s="90">
        <v>0.4</v>
      </c>
      <c r="N32" s="71"/>
      <c r="O32" s="90">
        <v>0.4</v>
      </c>
      <c r="P32" s="47"/>
      <c r="Q32" s="71"/>
      <c r="R32" s="90">
        <v>0.4</v>
      </c>
      <c r="S32" s="71"/>
      <c r="T32" s="90">
        <v>0.2</v>
      </c>
      <c r="U32" s="71"/>
      <c r="V32" s="90">
        <v>0.2</v>
      </c>
      <c r="W32" s="47"/>
      <c r="X32" s="47"/>
      <c r="Y32" s="47"/>
      <c r="Z32" s="71"/>
      <c r="AA32" s="5">
        <v>0.2</v>
      </c>
      <c r="AB32" s="75">
        <v>0.2</v>
      </c>
      <c r="AC32" s="47"/>
      <c r="AD32" s="71"/>
      <c r="AE32" s="6">
        <v>0.2</v>
      </c>
    </row>
    <row r="33" spans="5:31" ht="20.25" customHeight="1" x14ac:dyDescent="0.25">
      <c r="E33" s="73" t="s">
        <v>941</v>
      </c>
      <c r="F33" s="47"/>
      <c r="G33" s="47"/>
      <c r="H33" s="74"/>
      <c r="I33" s="90" t="s">
        <v>1204</v>
      </c>
      <c r="J33" s="71"/>
      <c r="K33" s="90" t="s">
        <v>1204</v>
      </c>
      <c r="L33" s="71"/>
      <c r="M33" s="90" t="s">
        <v>1204</v>
      </c>
      <c r="N33" s="71"/>
      <c r="O33" s="90" t="s">
        <v>1204</v>
      </c>
      <c r="P33" s="47"/>
      <c r="Q33" s="71"/>
      <c r="R33" s="90" t="s">
        <v>1204</v>
      </c>
      <c r="S33" s="71"/>
      <c r="T33" s="90" t="s">
        <v>1204</v>
      </c>
      <c r="U33" s="71"/>
      <c r="V33" s="90" t="s">
        <v>1204</v>
      </c>
      <c r="W33" s="47"/>
      <c r="X33" s="47"/>
      <c r="Y33" s="47"/>
      <c r="Z33" s="71"/>
      <c r="AA33" s="5" t="s">
        <v>1204</v>
      </c>
      <c r="AB33" s="75" t="s">
        <v>1204</v>
      </c>
      <c r="AC33" s="47"/>
      <c r="AD33" s="71"/>
      <c r="AE33" s="6" t="s">
        <v>1204</v>
      </c>
    </row>
    <row r="34" spans="5:31" ht="13.15" customHeight="1" x14ac:dyDescent="0.25">
      <c r="E34" s="73" t="s">
        <v>58</v>
      </c>
      <c r="F34" s="47"/>
      <c r="G34" s="47"/>
      <c r="H34" s="74"/>
      <c r="I34" s="89">
        <v>7.5</v>
      </c>
      <c r="J34" s="71"/>
      <c r="K34" s="89">
        <v>7.6</v>
      </c>
      <c r="L34" s="71"/>
      <c r="M34" s="89">
        <v>7.7</v>
      </c>
      <c r="N34" s="71"/>
      <c r="O34" s="89">
        <v>7.7</v>
      </c>
      <c r="P34" s="47"/>
      <c r="Q34" s="71"/>
      <c r="R34" s="89">
        <v>7.7</v>
      </c>
      <c r="S34" s="71"/>
      <c r="T34" s="89">
        <v>3.9</v>
      </c>
      <c r="U34" s="71"/>
      <c r="V34" s="89">
        <v>3.8</v>
      </c>
      <c r="W34" s="47"/>
      <c r="X34" s="47"/>
      <c r="Y34" s="47"/>
      <c r="Z34" s="71"/>
      <c r="AA34" s="3">
        <v>3.9</v>
      </c>
      <c r="AB34" s="72">
        <v>3.9</v>
      </c>
      <c r="AC34" s="47"/>
      <c r="AD34" s="71"/>
      <c r="AE34" s="4">
        <v>3.9</v>
      </c>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6.8</v>
      </c>
      <c r="J37" s="71"/>
      <c r="K37" s="89">
        <v>6.8</v>
      </c>
      <c r="L37" s="71"/>
      <c r="M37" s="89">
        <v>6.8</v>
      </c>
      <c r="N37" s="71"/>
      <c r="O37" s="89">
        <v>6.8</v>
      </c>
      <c r="P37" s="47"/>
      <c r="Q37" s="71"/>
      <c r="R37" s="89">
        <v>6.8</v>
      </c>
      <c r="S37" s="71"/>
      <c r="T37" s="89">
        <v>6.8</v>
      </c>
      <c r="U37" s="71"/>
      <c r="V37" s="89">
        <v>6.8</v>
      </c>
      <c r="W37" s="47"/>
      <c r="X37" s="47"/>
      <c r="Y37" s="47"/>
      <c r="Z37" s="71"/>
      <c r="AA37" s="3">
        <v>6.8</v>
      </c>
      <c r="AB37" s="72">
        <v>6.8</v>
      </c>
      <c r="AC37" s="47"/>
      <c r="AD37" s="71"/>
      <c r="AE37" s="4">
        <v>6.8</v>
      </c>
    </row>
    <row r="38" spans="5:31" x14ac:dyDescent="0.25">
      <c r="E38" s="73" t="s">
        <v>73</v>
      </c>
      <c r="F38" s="47"/>
      <c r="G38" s="47"/>
      <c r="H38" s="74"/>
      <c r="I38" s="89">
        <v>1.3</v>
      </c>
      <c r="J38" s="71"/>
      <c r="K38" s="89">
        <v>1.3</v>
      </c>
      <c r="L38" s="71"/>
      <c r="M38" s="89">
        <v>1.3</v>
      </c>
      <c r="N38" s="71"/>
      <c r="O38" s="89">
        <v>1.3</v>
      </c>
      <c r="P38" s="47"/>
      <c r="Q38" s="71"/>
      <c r="R38" s="89">
        <v>1.3</v>
      </c>
      <c r="S38" s="71"/>
      <c r="T38" s="89">
        <v>1.3</v>
      </c>
      <c r="U38" s="71"/>
      <c r="V38" s="89">
        <v>1.3</v>
      </c>
      <c r="W38" s="47"/>
      <c r="X38" s="47"/>
      <c r="Y38" s="47"/>
      <c r="Z38" s="71"/>
      <c r="AA38" s="3">
        <v>1.3</v>
      </c>
      <c r="AB38" s="72">
        <v>1.3</v>
      </c>
      <c r="AC38" s="47"/>
      <c r="AD38" s="71"/>
      <c r="AE38" s="4">
        <v>1.3</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k/mxE4KiosSpVNb5w3DMig4NuwlUKDTLBHhC7PaB+MZgYMAluFiWueX2/5GuO/Q4vcplqJml+yXJS5HSxa1vJg==" saltValue="cJmZMsmmwvk74mH+P0FQMw=="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D5F74ADA-25D2-46B6-8AEC-1EC6030FD4A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CHUM - Chumvale BSP (220/66kV)</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dimension ref="B1:AI49"/>
  <sheetViews>
    <sheetView showGridLines="0" topLeftCell="A13"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1205</v>
      </c>
      <c r="I3" s="49"/>
      <c r="J3" s="49"/>
      <c r="K3" s="49"/>
      <c r="L3" s="49"/>
      <c r="M3" s="49"/>
      <c r="N3" s="49"/>
      <c r="O3" s="49"/>
      <c r="P3" s="49"/>
      <c r="Q3" s="49"/>
      <c r="R3" s="49"/>
      <c r="U3" s="51" t="s">
        <v>922</v>
      </c>
      <c r="V3" s="49"/>
      <c r="X3" s="52" t="s">
        <v>1206</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925</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1207</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1208</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1209</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80.900000000000006</v>
      </c>
      <c r="J24" s="71"/>
      <c r="K24" s="89">
        <v>80.900000000000006</v>
      </c>
      <c r="L24" s="71"/>
      <c r="M24" s="89">
        <v>80.900000000000006</v>
      </c>
      <c r="N24" s="71"/>
      <c r="O24" s="89">
        <v>80.900000000000006</v>
      </c>
      <c r="P24" s="47"/>
      <c r="Q24" s="71"/>
      <c r="R24" s="89">
        <v>80.900000000000006</v>
      </c>
      <c r="S24" s="71"/>
      <c r="T24" s="89">
        <v>86.9</v>
      </c>
      <c r="U24" s="71"/>
      <c r="V24" s="89">
        <v>86.9</v>
      </c>
      <c r="W24" s="47"/>
      <c r="X24" s="47"/>
      <c r="Y24" s="47"/>
      <c r="Z24" s="71"/>
      <c r="AA24" s="3">
        <v>86.9</v>
      </c>
      <c r="AB24" s="72">
        <v>86.9</v>
      </c>
      <c r="AC24" s="47"/>
      <c r="AD24" s="71"/>
      <c r="AE24" s="4">
        <v>86.9</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21.4</v>
      </c>
      <c r="J26" s="71"/>
      <c r="K26" s="89">
        <v>21.5</v>
      </c>
      <c r="L26" s="71"/>
      <c r="M26" s="89">
        <v>21.8</v>
      </c>
      <c r="N26" s="71"/>
      <c r="O26" s="89">
        <v>22.1</v>
      </c>
      <c r="P26" s="47"/>
      <c r="Q26" s="71"/>
      <c r="R26" s="89">
        <v>22.3</v>
      </c>
      <c r="S26" s="71"/>
      <c r="T26" s="89">
        <v>19.3</v>
      </c>
      <c r="U26" s="71"/>
      <c r="V26" s="89">
        <v>19.3</v>
      </c>
      <c r="W26" s="47"/>
      <c r="X26" s="47"/>
      <c r="Y26" s="47"/>
      <c r="Z26" s="71"/>
      <c r="AA26" s="3">
        <v>19.399999999999999</v>
      </c>
      <c r="AB26" s="72">
        <v>19.7</v>
      </c>
      <c r="AC26" s="47"/>
      <c r="AD26" s="71"/>
      <c r="AE26" s="4">
        <v>19.899999999999999</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0.98799999999999999</v>
      </c>
      <c r="J29" s="71"/>
      <c r="K29" s="91">
        <v>0.98799999999999999</v>
      </c>
      <c r="L29" s="71"/>
      <c r="M29" s="91">
        <v>0.98799999999999999</v>
      </c>
      <c r="N29" s="71"/>
      <c r="O29" s="91">
        <v>0.98799999999999999</v>
      </c>
      <c r="P29" s="47"/>
      <c r="Q29" s="71"/>
      <c r="R29" s="91">
        <v>0.98799999999999999</v>
      </c>
      <c r="S29" s="71"/>
      <c r="T29" s="91">
        <v>0.99199999999999999</v>
      </c>
      <c r="U29" s="71"/>
      <c r="V29" s="91">
        <v>0.99199999999999999</v>
      </c>
      <c r="W29" s="47"/>
      <c r="X29" s="47"/>
      <c r="Y29" s="47"/>
      <c r="Z29" s="71"/>
      <c r="AA29" s="7">
        <v>0.99199999999999999</v>
      </c>
      <c r="AB29" s="76">
        <v>0.99199999999999999</v>
      </c>
      <c r="AC29" s="47"/>
      <c r="AD29" s="71"/>
      <c r="AE29" s="8">
        <v>0.99199999999999999</v>
      </c>
    </row>
    <row r="30" spans="4:31" ht="13.15" customHeight="1" x14ac:dyDescent="0.25">
      <c r="E30" s="73" t="s">
        <v>42</v>
      </c>
      <c r="F30" s="47"/>
      <c r="G30" s="47"/>
      <c r="H30" s="74"/>
      <c r="I30" s="89">
        <v>44.9</v>
      </c>
      <c r="J30" s="71"/>
      <c r="K30" s="89">
        <v>44.9</v>
      </c>
      <c r="L30" s="71"/>
      <c r="M30" s="89">
        <v>44.9</v>
      </c>
      <c r="N30" s="71"/>
      <c r="O30" s="89">
        <v>44.9</v>
      </c>
      <c r="P30" s="47"/>
      <c r="Q30" s="71"/>
      <c r="R30" s="89">
        <v>44.9</v>
      </c>
      <c r="S30" s="71"/>
      <c r="T30" s="89">
        <v>44.9</v>
      </c>
      <c r="U30" s="71"/>
      <c r="V30" s="89">
        <v>44.9</v>
      </c>
      <c r="W30" s="47"/>
      <c r="X30" s="47"/>
      <c r="Y30" s="47"/>
      <c r="Z30" s="71"/>
      <c r="AA30" s="3">
        <v>44.9</v>
      </c>
      <c r="AB30" s="72">
        <v>44.9</v>
      </c>
      <c r="AC30" s="47"/>
      <c r="AD30" s="71"/>
      <c r="AE30" s="4">
        <v>44.9</v>
      </c>
    </row>
    <row r="31" spans="4:31" ht="13.15" customHeight="1" x14ac:dyDescent="0.25">
      <c r="E31" s="77" t="s">
        <v>46</v>
      </c>
      <c r="F31" s="47"/>
      <c r="G31" s="47"/>
      <c r="H31" s="74"/>
      <c r="I31" s="92">
        <v>19.899999999999999</v>
      </c>
      <c r="J31" s="71"/>
      <c r="K31" s="92">
        <v>20.100000000000001</v>
      </c>
      <c r="L31" s="71"/>
      <c r="M31" s="92">
        <v>20.3</v>
      </c>
      <c r="N31" s="71"/>
      <c r="O31" s="92">
        <v>20.6</v>
      </c>
      <c r="P31" s="47"/>
      <c r="Q31" s="71"/>
      <c r="R31" s="92">
        <v>20.8</v>
      </c>
      <c r="S31" s="71"/>
      <c r="T31" s="92">
        <v>18.5</v>
      </c>
      <c r="U31" s="71"/>
      <c r="V31" s="92">
        <v>18.5</v>
      </c>
      <c r="W31" s="47"/>
      <c r="X31" s="47"/>
      <c r="Y31" s="47"/>
      <c r="Z31" s="71"/>
      <c r="AA31" s="9">
        <v>18.600000000000001</v>
      </c>
      <c r="AB31" s="78">
        <v>18.899999999999999</v>
      </c>
      <c r="AC31" s="47"/>
      <c r="AD31" s="71"/>
      <c r="AE31" s="10">
        <v>19.100000000000001</v>
      </c>
    </row>
    <row r="32" spans="4:31" ht="20.25" customHeight="1" x14ac:dyDescent="0.25">
      <c r="E32" s="73" t="s">
        <v>940</v>
      </c>
      <c r="F32" s="47"/>
      <c r="G32" s="47"/>
      <c r="H32" s="74"/>
      <c r="I32" s="90">
        <v>1</v>
      </c>
      <c r="J32" s="71"/>
      <c r="K32" s="90">
        <v>1</v>
      </c>
      <c r="L32" s="71"/>
      <c r="M32" s="90">
        <v>1</v>
      </c>
      <c r="N32" s="71"/>
      <c r="O32" s="90">
        <v>1</v>
      </c>
      <c r="P32" s="47"/>
      <c r="Q32" s="71"/>
      <c r="R32" s="90">
        <v>1</v>
      </c>
      <c r="S32" s="71"/>
      <c r="T32" s="90">
        <v>0.9</v>
      </c>
      <c r="U32" s="71"/>
      <c r="V32" s="90">
        <v>0.9</v>
      </c>
      <c r="W32" s="47"/>
      <c r="X32" s="47"/>
      <c r="Y32" s="47"/>
      <c r="Z32" s="71"/>
      <c r="AA32" s="5">
        <v>0.9</v>
      </c>
      <c r="AB32" s="75">
        <v>0.9</v>
      </c>
      <c r="AC32" s="47"/>
      <c r="AD32" s="71"/>
      <c r="AE32" s="6">
        <v>1</v>
      </c>
    </row>
    <row r="33" spans="5:31" ht="20.25" customHeight="1" x14ac:dyDescent="0.25">
      <c r="E33" s="73" t="s">
        <v>941</v>
      </c>
      <c r="F33" s="47"/>
      <c r="G33" s="47"/>
      <c r="H33" s="74"/>
      <c r="I33" s="90" t="s">
        <v>1210</v>
      </c>
      <c r="J33" s="71"/>
      <c r="K33" s="90" t="s">
        <v>1210</v>
      </c>
      <c r="L33" s="71"/>
      <c r="M33" s="90" t="s">
        <v>1210</v>
      </c>
      <c r="N33" s="71"/>
      <c r="O33" s="90" t="s">
        <v>1210</v>
      </c>
      <c r="P33" s="47"/>
      <c r="Q33" s="71"/>
      <c r="R33" s="90" t="s">
        <v>1210</v>
      </c>
      <c r="S33" s="71"/>
      <c r="T33" s="90" t="s">
        <v>1210</v>
      </c>
      <c r="U33" s="71"/>
      <c r="V33" s="90" t="s">
        <v>1210</v>
      </c>
      <c r="W33" s="47"/>
      <c r="X33" s="47"/>
      <c r="Y33" s="47"/>
      <c r="Z33" s="71"/>
      <c r="AA33" s="5" t="s">
        <v>1210</v>
      </c>
      <c r="AB33" s="75" t="s">
        <v>1210</v>
      </c>
      <c r="AC33" s="47"/>
      <c r="AD33" s="71"/>
      <c r="AE33" s="6" t="s">
        <v>1210</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ok0njsm7u+OKTqQ29drQLVQ2ZM06/SEWb0KI1fOcOcimqs7Y7rSoaWPZvknTXFR8NeCySHuIV4T6i33U5jtB4Q==" saltValue="pq4CDY5J/w+jxICi6FAp7Q=="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7C88F864-F93B-4D88-9403-348F984ED15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CLBS - Clermont BSP (132/66kV)</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1211</v>
      </c>
      <c r="J3" s="49"/>
      <c r="K3" s="49"/>
      <c r="L3" s="49"/>
      <c r="M3" s="49"/>
      <c r="N3" s="49"/>
      <c r="O3" s="49"/>
      <c r="P3" s="49"/>
      <c r="Q3" s="49"/>
      <c r="R3" s="49"/>
      <c r="S3" s="49"/>
      <c r="V3" s="51" t="s">
        <v>922</v>
      </c>
      <c r="W3" s="49"/>
      <c r="Y3" s="52" t="s">
        <v>1212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1213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1208</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1214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1215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22</v>
      </c>
      <c r="K26" s="71"/>
      <c r="L26" s="89">
        <v>22</v>
      </c>
      <c r="M26" s="71"/>
      <c r="N26" s="89">
        <v>22</v>
      </c>
      <c r="O26" s="71"/>
      <c r="P26" s="89">
        <v>22</v>
      </c>
      <c r="Q26" s="47"/>
      <c r="R26" s="71"/>
      <c r="S26" s="89">
        <v>22</v>
      </c>
      <c r="T26" s="71"/>
      <c r="U26" s="89">
        <v>22</v>
      </c>
      <c r="V26" s="71"/>
      <c r="W26" s="89">
        <v>22</v>
      </c>
      <c r="X26" s="47"/>
      <c r="Y26" s="47"/>
      <c r="Z26" s="47"/>
      <c r="AA26" s="71"/>
      <c r="AB26" s="3">
        <v>22</v>
      </c>
      <c r="AC26" s="72">
        <v>22</v>
      </c>
      <c r="AD26" s="47"/>
      <c r="AE26" s="71"/>
      <c r="AF26" s="4">
        <v>22</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11.6</v>
      </c>
      <c r="K28" s="71"/>
      <c r="L28" s="89">
        <v>11.7</v>
      </c>
      <c r="M28" s="71"/>
      <c r="N28" s="89">
        <v>11.9</v>
      </c>
      <c r="O28" s="71"/>
      <c r="P28" s="89">
        <v>12</v>
      </c>
      <c r="Q28" s="47"/>
      <c r="R28" s="71"/>
      <c r="S28" s="89">
        <v>12.2</v>
      </c>
      <c r="T28" s="71"/>
      <c r="U28" s="89">
        <v>7.7</v>
      </c>
      <c r="V28" s="71"/>
      <c r="W28" s="89">
        <v>7.7</v>
      </c>
      <c r="X28" s="47"/>
      <c r="Y28" s="47"/>
      <c r="Z28" s="47"/>
      <c r="AA28" s="71"/>
      <c r="AB28" s="3">
        <v>7.8</v>
      </c>
      <c r="AC28" s="72">
        <v>7.9</v>
      </c>
      <c r="AD28" s="47"/>
      <c r="AE28" s="71"/>
      <c r="AF28" s="4">
        <v>8</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0.997</v>
      </c>
      <c r="K31" s="71"/>
      <c r="L31" s="91">
        <v>0.997</v>
      </c>
      <c r="M31" s="71"/>
      <c r="N31" s="91">
        <v>0.997</v>
      </c>
      <c r="O31" s="71"/>
      <c r="P31" s="91">
        <v>0.997</v>
      </c>
      <c r="Q31" s="47"/>
      <c r="R31" s="71"/>
      <c r="S31" s="91">
        <v>0.997</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11.5</v>
      </c>
      <c r="K32" s="71"/>
      <c r="L32" s="89">
        <v>11.5</v>
      </c>
      <c r="M32" s="71"/>
      <c r="N32" s="89">
        <v>11.5</v>
      </c>
      <c r="O32" s="71"/>
      <c r="P32" s="89">
        <v>11.5</v>
      </c>
      <c r="Q32" s="47"/>
      <c r="R32" s="71"/>
      <c r="S32" s="89">
        <v>11.5</v>
      </c>
      <c r="T32" s="71"/>
      <c r="U32" s="89">
        <v>13</v>
      </c>
      <c r="V32" s="71"/>
      <c r="W32" s="89">
        <v>13</v>
      </c>
      <c r="X32" s="47"/>
      <c r="Y32" s="47"/>
      <c r="Z32" s="47"/>
      <c r="AA32" s="71"/>
      <c r="AB32" s="3">
        <v>13</v>
      </c>
      <c r="AC32" s="72">
        <v>13</v>
      </c>
      <c r="AD32" s="47"/>
      <c r="AE32" s="71"/>
      <c r="AF32" s="4">
        <v>13</v>
      </c>
    </row>
    <row r="33" spans="5:32" ht="13.15" customHeight="1" x14ac:dyDescent="0.25">
      <c r="E33" s="77" t="s">
        <v>46</v>
      </c>
      <c r="F33" s="47"/>
      <c r="G33" s="47"/>
      <c r="H33" s="47"/>
      <c r="I33" s="74"/>
      <c r="J33" s="92">
        <v>10.4</v>
      </c>
      <c r="K33" s="71"/>
      <c r="L33" s="92">
        <v>10.5</v>
      </c>
      <c r="M33" s="71"/>
      <c r="N33" s="92">
        <v>10.7</v>
      </c>
      <c r="O33" s="71"/>
      <c r="P33" s="92">
        <v>10.9</v>
      </c>
      <c r="Q33" s="47"/>
      <c r="R33" s="71"/>
      <c r="S33" s="92">
        <v>11</v>
      </c>
      <c r="T33" s="71"/>
      <c r="U33" s="92">
        <v>7.1</v>
      </c>
      <c r="V33" s="71"/>
      <c r="W33" s="92">
        <v>7.2</v>
      </c>
      <c r="X33" s="47"/>
      <c r="Y33" s="47"/>
      <c r="Z33" s="47"/>
      <c r="AA33" s="71"/>
      <c r="AB33" s="9">
        <v>7.2</v>
      </c>
      <c r="AC33" s="78">
        <v>7.3</v>
      </c>
      <c r="AD33" s="47"/>
      <c r="AE33" s="71"/>
      <c r="AF33" s="10">
        <v>7.5</v>
      </c>
    </row>
    <row r="34" spans="5:32" ht="20.25" customHeight="1" x14ac:dyDescent="0.25">
      <c r="E34" s="73" t="s">
        <v>940</v>
      </c>
      <c r="F34" s="47"/>
      <c r="G34" s="47"/>
      <c r="H34" s="47"/>
      <c r="I34" s="74"/>
      <c r="J34" s="90">
        <v>0.5</v>
      </c>
      <c r="K34" s="71"/>
      <c r="L34" s="90">
        <v>0.5</v>
      </c>
      <c r="M34" s="71"/>
      <c r="N34" s="90">
        <v>0.5</v>
      </c>
      <c r="O34" s="71"/>
      <c r="P34" s="90">
        <v>0.5</v>
      </c>
      <c r="Q34" s="47"/>
      <c r="R34" s="71"/>
      <c r="S34" s="90">
        <v>0.6</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1102</v>
      </c>
      <c r="K35" s="71"/>
      <c r="L35" s="90" t="s">
        <v>1102</v>
      </c>
      <c r="M35" s="71"/>
      <c r="N35" s="90" t="s">
        <v>1102</v>
      </c>
      <c r="O35" s="71"/>
      <c r="P35" s="90" t="s">
        <v>1102</v>
      </c>
      <c r="Q35" s="47"/>
      <c r="R35" s="71"/>
      <c r="S35" s="90" t="s">
        <v>1102</v>
      </c>
      <c r="T35" s="71"/>
      <c r="U35" s="90" t="s">
        <v>1102</v>
      </c>
      <c r="V35" s="71"/>
      <c r="W35" s="90" t="s">
        <v>1102</v>
      </c>
      <c r="X35" s="47"/>
      <c r="Y35" s="47"/>
      <c r="Z35" s="47"/>
      <c r="AA35" s="71"/>
      <c r="AB35" s="5" t="s">
        <v>1102</v>
      </c>
      <c r="AC35" s="75" t="s">
        <v>1102</v>
      </c>
      <c r="AD35" s="47"/>
      <c r="AE35" s="71"/>
      <c r="AF35" s="6" t="s">
        <v>1102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0.2</v>
      </c>
      <c r="K40" s="71"/>
      <c r="L40" s="89">
        <v>0.2</v>
      </c>
      <c r="M40" s="71"/>
      <c r="N40" s="89">
        <v>0.2</v>
      </c>
      <c r="O40" s="71"/>
      <c r="P40" s="89">
        <v>0.2</v>
      </c>
      <c r="Q40" s="47"/>
      <c r="R40" s="71"/>
      <c r="S40" s="89">
        <v>0.2</v>
      </c>
      <c r="T40" s="71"/>
      <c r="U40" s="89">
        <v>0.2</v>
      </c>
      <c r="V40" s="71"/>
      <c r="W40" s="89">
        <v>0.2</v>
      </c>
      <c r="X40" s="47"/>
      <c r="Y40" s="47"/>
      <c r="Z40" s="47"/>
      <c r="AA40" s="71"/>
      <c r="AB40" s="3">
        <v>0.2</v>
      </c>
      <c r="AC40" s="72">
        <v>0.2</v>
      </c>
      <c r="AD40" s="47"/>
      <c r="AE40" s="71"/>
      <c r="AF40" s="4">
        <v>0.2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uVGYFI0qwioGdmO6bpMjxefJeTbZ7vzyK9wRRk6RD5N4BmHPwOvtKd+qxcGTN/24omOWt5ckHQqS1xA184evQ==" saltValue="ZGBbmMrM4LGvrfdT1HF8c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07CEEBF-B8A5-441E-B7AD-DA816648F00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CLER - Clermont (66/22kV)</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1216</v>
      </c>
      <c r="J3" s="49"/>
      <c r="K3" s="49"/>
      <c r="L3" s="49"/>
      <c r="M3" s="49"/>
      <c r="N3" s="49"/>
      <c r="O3" s="49"/>
      <c r="P3" s="49"/>
      <c r="Q3" s="49"/>
      <c r="R3" s="49"/>
      <c r="S3" s="49"/>
      <c r="V3" s="51" t="s">
        <v>922</v>
      </c>
      <c r="W3" s="49"/>
      <c r="Y3" s="52" t="s">
        <v>1217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957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1218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1219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v>
      </c>
      <c r="K26" s="71"/>
      <c r="L26" s="89">
        <v>8</v>
      </c>
      <c r="M26" s="71"/>
      <c r="N26" s="89">
        <v>8</v>
      </c>
      <c r="O26" s="71"/>
      <c r="P26" s="89">
        <v>8</v>
      </c>
      <c r="Q26" s="47"/>
      <c r="R26" s="71"/>
      <c r="S26" s="89">
        <v>8</v>
      </c>
      <c r="T26" s="71"/>
      <c r="U26" s="89">
        <v>8.6999999999999993</v>
      </c>
      <c r="V26" s="71"/>
      <c r="W26" s="89">
        <v>8.6999999999999993</v>
      </c>
      <c r="X26" s="47"/>
      <c r="Y26" s="47"/>
      <c r="Z26" s="47"/>
      <c r="AA26" s="71"/>
      <c r="AB26" s="3">
        <v>8.6999999999999993</v>
      </c>
      <c r="AC26" s="72">
        <v>8.6999999999999993</v>
      </c>
      <c r="AD26" s="47"/>
      <c r="AE26" s="71"/>
      <c r="AF26" s="4">
        <v>8.6999999999999993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4.3</v>
      </c>
      <c r="K28" s="71"/>
      <c r="L28" s="89">
        <v>4.4000000000000004</v>
      </c>
      <c r="M28" s="71"/>
      <c r="N28" s="89">
        <v>4.4000000000000004</v>
      </c>
      <c r="O28" s="71"/>
      <c r="P28" s="89">
        <v>4.4000000000000004</v>
      </c>
      <c r="Q28" s="47"/>
      <c r="R28" s="71"/>
      <c r="S28" s="89">
        <v>4.4000000000000004</v>
      </c>
      <c r="T28" s="71"/>
      <c r="U28" s="89">
        <v>3.7</v>
      </c>
      <c r="V28" s="71"/>
      <c r="W28" s="89">
        <v>3.7</v>
      </c>
      <c r="X28" s="47"/>
      <c r="Y28" s="47"/>
      <c r="Z28" s="47"/>
      <c r="AA28" s="71"/>
      <c r="AB28" s="3">
        <v>3.7</v>
      </c>
      <c r="AC28" s="72">
        <v>3.7</v>
      </c>
      <c r="AD28" s="47"/>
      <c r="AE28" s="71"/>
      <c r="AF28" s="4">
        <v>3.7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0.997</v>
      </c>
      <c r="K31" s="71"/>
      <c r="L31" s="91">
        <v>0.997</v>
      </c>
      <c r="M31" s="71"/>
      <c r="N31" s="91">
        <v>0.998</v>
      </c>
      <c r="O31" s="71"/>
      <c r="P31" s="91">
        <v>0.998</v>
      </c>
      <c r="Q31" s="47"/>
      <c r="R31" s="71"/>
      <c r="S31" s="91">
        <v>0.998</v>
      </c>
      <c r="T31" s="71"/>
      <c r="U31" s="91">
        <v>0.997</v>
      </c>
      <c r="V31" s="71"/>
      <c r="W31" s="91">
        <v>0.997</v>
      </c>
      <c r="X31" s="47"/>
      <c r="Y31" s="47"/>
      <c r="Z31" s="47"/>
      <c r="AA31" s="71"/>
      <c r="AB31" s="7">
        <v>0.997</v>
      </c>
      <c r="AC31" s="76">
        <v>0.997</v>
      </c>
      <c r="AD31" s="47"/>
      <c r="AE31" s="71"/>
      <c r="AF31" s="8">
        <v>0.997</v>
      </c>
    </row>
    <row r="32" spans="4:32" ht="13.15" customHeight="1" x14ac:dyDescent="0.25">
      <c r="E32" s="73" t="s">
        <v>42</v>
      </c>
      <c r="F32" s="47"/>
      <c r="G32" s="47"/>
      <c r="H32" s="47"/>
      <c r="I32" s="74"/>
      <c r="J32" s="89">
        <v>4.4000000000000004</v>
      </c>
      <c r="K32" s="71"/>
      <c r="L32" s="89">
        <v>4.4000000000000004</v>
      </c>
      <c r="M32" s="71"/>
      <c r="N32" s="89">
        <v>4.4000000000000004</v>
      </c>
      <c r="O32" s="71"/>
      <c r="P32" s="89">
        <v>4.4000000000000004</v>
      </c>
      <c r="Q32" s="47"/>
      <c r="R32" s="71"/>
      <c r="S32" s="89">
        <v>4.4000000000000004</v>
      </c>
      <c r="T32" s="71"/>
      <c r="U32" s="89">
        <v>4.5</v>
      </c>
      <c r="V32" s="71"/>
      <c r="W32" s="89">
        <v>4.5</v>
      </c>
      <c r="X32" s="47"/>
      <c r="Y32" s="47"/>
      <c r="Z32" s="47"/>
      <c r="AA32" s="71"/>
      <c r="AB32" s="3">
        <v>4.5</v>
      </c>
      <c r="AC32" s="72">
        <v>4.5</v>
      </c>
      <c r="AD32" s="47"/>
      <c r="AE32" s="71"/>
      <c r="AF32" s="4">
        <v>4.5</v>
      </c>
    </row>
    <row r="33" spans="5:32" ht="13.15" customHeight="1" x14ac:dyDescent="0.25">
      <c r="E33" s="77" t="s">
        <v>46</v>
      </c>
      <c r="F33" s="47"/>
      <c r="G33" s="47"/>
      <c r="H33" s="47"/>
      <c r="I33" s="74"/>
      <c r="J33" s="92">
        <v>4</v>
      </c>
      <c r="K33" s="71"/>
      <c r="L33" s="92">
        <v>4</v>
      </c>
      <c r="M33" s="71"/>
      <c r="N33" s="92">
        <v>4.0999999999999996</v>
      </c>
      <c r="O33" s="71"/>
      <c r="P33" s="92">
        <v>4.0999999999999996</v>
      </c>
      <c r="Q33" s="47"/>
      <c r="R33" s="71"/>
      <c r="S33" s="92">
        <v>4.0999999999999996</v>
      </c>
      <c r="T33" s="71"/>
      <c r="U33" s="92">
        <v>3.4</v>
      </c>
      <c r="V33" s="71"/>
      <c r="W33" s="92">
        <v>3.4</v>
      </c>
      <c r="X33" s="47"/>
      <c r="Y33" s="47"/>
      <c r="Z33" s="47"/>
      <c r="AA33" s="71"/>
      <c r="AB33" s="9">
        <v>3.4</v>
      </c>
      <c r="AC33" s="78">
        <v>3.5</v>
      </c>
      <c r="AD33" s="47"/>
      <c r="AE33" s="71"/>
      <c r="AF33" s="10">
        <v>3.5</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1220</v>
      </c>
      <c r="K35" s="71"/>
      <c r="L35" s="90" t="s">
        <v>1220</v>
      </c>
      <c r="M35" s="71"/>
      <c r="N35" s="90" t="s">
        <v>1220</v>
      </c>
      <c r="O35" s="71"/>
      <c r="P35" s="90" t="s">
        <v>1220</v>
      </c>
      <c r="Q35" s="47"/>
      <c r="R35" s="71"/>
      <c r="S35" s="90" t="s">
        <v>1220</v>
      </c>
      <c r="T35" s="71"/>
      <c r="U35" s="90" t="s">
        <v>1220</v>
      </c>
      <c r="V35" s="71"/>
      <c r="W35" s="90" t="s">
        <v>1220</v>
      </c>
      <c r="X35" s="47"/>
      <c r="Y35" s="47"/>
      <c r="Z35" s="47"/>
      <c r="AA35" s="71"/>
      <c r="AB35" s="5" t="s">
        <v>1220</v>
      </c>
      <c r="AC35" s="75" t="s">
        <v>1220</v>
      </c>
      <c r="AD35" s="47"/>
      <c r="AE35" s="71"/>
      <c r="AF35" s="6" t="s">
        <v>1220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0.6</v>
      </c>
      <c r="K39" s="71"/>
      <c r="L39" s="89">
        <v>0.6</v>
      </c>
      <c r="M39" s="71"/>
      <c r="N39" s="89">
        <v>0.6</v>
      </c>
      <c r="O39" s="71"/>
      <c r="P39" s="89">
        <v>0.6</v>
      </c>
      <c r="Q39" s="47"/>
      <c r="R39" s="71"/>
      <c r="S39" s="89">
        <v>0.6</v>
      </c>
      <c r="T39" s="71"/>
      <c r="U39" s="89">
        <v>0.6</v>
      </c>
      <c r="V39" s="71"/>
      <c r="W39" s="89">
        <v>0.6</v>
      </c>
      <c r="X39" s="47"/>
      <c r="Y39" s="47"/>
      <c r="Z39" s="47"/>
      <c r="AA39" s="71"/>
      <c r="AB39" s="3">
        <v>0.6</v>
      </c>
      <c r="AC39" s="72">
        <v>0.6</v>
      </c>
      <c r="AD39" s="47"/>
      <c r="AE39" s="71"/>
      <c r="AF39" s="4">
        <v>0.6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iPhcpGwJV4MZBAzQCJMt95vx4u3a4lNDbOz+5SEsEbUkOoGVz2aIoG3NkgVYfSogdEAoXSeRo6rpvW4rSZ2cw==" saltValue="nyjmYoXBPOI+xUehigfxJ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77B0CF0-1F74-4F56-B7FC-B09EC1B8D12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CLIF - Clifton (33/11kV)</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1221</v>
      </c>
      <c r="J3" s="49"/>
      <c r="K3" s="49"/>
      <c r="L3" s="49"/>
      <c r="M3" s="49"/>
      <c r="N3" s="49"/>
      <c r="O3" s="49"/>
      <c r="P3" s="49"/>
      <c r="Q3" s="49"/>
      <c r="R3" s="49"/>
      <c r="S3" s="49"/>
      <c r="V3" s="51" t="s">
        <v>922</v>
      </c>
      <c r="W3" s="49"/>
      <c r="Y3" s="52" t="s">
        <v>1222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1223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1224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1225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70.400000000000006</v>
      </c>
      <c r="K26" s="71"/>
      <c r="L26" s="89">
        <v>70.400000000000006</v>
      </c>
      <c r="M26" s="71"/>
      <c r="N26" s="89">
        <v>70.400000000000006</v>
      </c>
      <c r="O26" s="71"/>
      <c r="P26" s="89">
        <v>70.400000000000006</v>
      </c>
      <c r="Q26" s="47"/>
      <c r="R26" s="71"/>
      <c r="S26" s="89">
        <v>70.400000000000006</v>
      </c>
      <c r="T26" s="71"/>
      <c r="U26" s="89">
        <v>74.8</v>
      </c>
      <c r="V26" s="71"/>
      <c r="W26" s="89">
        <v>74.8</v>
      </c>
      <c r="X26" s="47"/>
      <c r="Y26" s="47"/>
      <c r="Z26" s="47"/>
      <c r="AA26" s="71"/>
      <c r="AB26" s="3">
        <v>74.8</v>
      </c>
      <c r="AC26" s="72">
        <v>74.8</v>
      </c>
      <c r="AD26" s="47"/>
      <c r="AE26" s="71"/>
      <c r="AF26" s="4">
        <v>74.8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14.5</v>
      </c>
      <c r="K28" s="71"/>
      <c r="L28" s="89">
        <v>14.3</v>
      </c>
      <c r="M28" s="71"/>
      <c r="N28" s="89">
        <v>14.3</v>
      </c>
      <c r="O28" s="71"/>
      <c r="P28" s="89">
        <v>14.2</v>
      </c>
      <c r="Q28" s="47"/>
      <c r="R28" s="71"/>
      <c r="S28" s="89">
        <v>14.3</v>
      </c>
      <c r="T28" s="71"/>
      <c r="U28" s="89">
        <v>9.1</v>
      </c>
      <c r="V28" s="71"/>
      <c r="W28" s="89">
        <v>8.9</v>
      </c>
      <c r="X28" s="47"/>
      <c r="Y28" s="47"/>
      <c r="Z28" s="47"/>
      <c r="AA28" s="71"/>
      <c r="AB28" s="3">
        <v>8.8000000000000007</v>
      </c>
      <c r="AC28" s="72">
        <v>8.8000000000000007</v>
      </c>
      <c r="AD28" s="47"/>
      <c r="AE28" s="71"/>
      <c r="AF28" s="4">
        <v>8.8000000000000007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v>
      </c>
      <c r="K31" s="71"/>
      <c r="L31" s="91">
        <v>0.94</v>
      </c>
      <c r="M31" s="71"/>
      <c r="N31" s="91">
        <v>0.94</v>
      </c>
      <c r="O31" s="71"/>
      <c r="P31" s="91">
        <v>0.94</v>
      </c>
      <c r="Q31" s="47"/>
      <c r="R31" s="71"/>
      <c r="S31" s="91">
        <v>0.94</v>
      </c>
      <c r="T31" s="71"/>
      <c r="U31" s="91">
        <v>0.93200000000000005</v>
      </c>
      <c r="V31" s="71"/>
      <c r="W31" s="91">
        <v>0.93200000000000005</v>
      </c>
      <c r="X31" s="47"/>
      <c r="Y31" s="47"/>
      <c r="Z31" s="47"/>
      <c r="AA31" s="71"/>
      <c r="AB31" s="7">
        <v>0.93200000000000005</v>
      </c>
      <c r="AC31" s="76">
        <v>0.93200000000000005</v>
      </c>
      <c r="AD31" s="47"/>
      <c r="AE31" s="71"/>
      <c r="AF31" s="8">
        <v>0.93200000000000005</v>
      </c>
    </row>
    <row r="32" spans="4:32" ht="13.15" customHeight="1" x14ac:dyDescent="0.25">
      <c r="E32" s="73" t="s">
        <v>42</v>
      </c>
      <c r="F32" s="47"/>
      <c r="G32" s="47"/>
      <c r="H32" s="47"/>
      <c r="I32" s="74"/>
      <c r="J32" s="89">
        <v>37.4</v>
      </c>
      <c r="K32" s="71"/>
      <c r="L32" s="89">
        <v>37.4</v>
      </c>
      <c r="M32" s="71"/>
      <c r="N32" s="89">
        <v>37.4</v>
      </c>
      <c r="O32" s="71"/>
      <c r="P32" s="89">
        <v>37.4</v>
      </c>
      <c r="Q32" s="47"/>
      <c r="R32" s="71"/>
      <c r="S32" s="89">
        <v>37.4</v>
      </c>
      <c r="T32" s="71"/>
      <c r="U32" s="89">
        <v>37.4</v>
      </c>
      <c r="V32" s="71"/>
      <c r="W32" s="89">
        <v>37.4</v>
      </c>
      <c r="X32" s="47"/>
      <c r="Y32" s="47"/>
      <c r="Z32" s="47"/>
      <c r="AA32" s="71"/>
      <c r="AB32" s="3">
        <v>37.4</v>
      </c>
      <c r="AC32" s="72">
        <v>37.4</v>
      </c>
      <c r="AD32" s="47"/>
      <c r="AE32" s="71"/>
      <c r="AF32" s="4">
        <v>37.4</v>
      </c>
    </row>
    <row r="33" spans="5:32" ht="13.15" customHeight="1" x14ac:dyDescent="0.25">
      <c r="E33" s="77" t="s">
        <v>46</v>
      </c>
      <c r="F33" s="47"/>
      <c r="G33" s="47"/>
      <c r="H33" s="47"/>
      <c r="I33" s="74"/>
      <c r="J33" s="92">
        <v>13.3</v>
      </c>
      <c r="K33" s="71"/>
      <c r="L33" s="92">
        <v>13.2</v>
      </c>
      <c r="M33" s="71"/>
      <c r="N33" s="92">
        <v>13.2</v>
      </c>
      <c r="O33" s="71"/>
      <c r="P33" s="92">
        <v>13.1</v>
      </c>
      <c r="Q33" s="47"/>
      <c r="R33" s="71"/>
      <c r="S33" s="92">
        <v>13.2</v>
      </c>
      <c r="T33" s="71"/>
      <c r="U33" s="92">
        <v>8.6</v>
      </c>
      <c r="V33" s="71"/>
      <c r="W33" s="92">
        <v>8.4</v>
      </c>
      <c r="X33" s="47"/>
      <c r="Y33" s="47"/>
      <c r="Z33" s="47"/>
      <c r="AA33" s="71"/>
      <c r="AB33" s="9">
        <v>8.3000000000000007</v>
      </c>
      <c r="AC33" s="78">
        <v>8.3000000000000007</v>
      </c>
      <c r="AD33" s="47"/>
      <c r="AE33" s="71"/>
      <c r="AF33" s="10">
        <v>8.3000000000000007</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1226</v>
      </c>
      <c r="K35" s="71"/>
      <c r="L35" s="90" t="s">
        <v>1226</v>
      </c>
      <c r="M35" s="71"/>
      <c r="N35" s="90" t="s">
        <v>1226</v>
      </c>
      <c r="O35" s="71"/>
      <c r="P35" s="90" t="s">
        <v>1226</v>
      </c>
      <c r="Q35" s="47"/>
      <c r="R35" s="71"/>
      <c r="S35" s="90" t="s">
        <v>1226</v>
      </c>
      <c r="T35" s="71"/>
      <c r="U35" s="90" t="s">
        <v>1226</v>
      </c>
      <c r="V35" s="71"/>
      <c r="W35" s="90" t="s">
        <v>1226</v>
      </c>
      <c r="X35" s="47"/>
      <c r="Y35" s="47"/>
      <c r="Z35" s="47"/>
      <c r="AA35" s="71"/>
      <c r="AB35" s="5" t="s">
        <v>1226</v>
      </c>
      <c r="AC35" s="75" t="s">
        <v>1226</v>
      </c>
      <c r="AD35" s="47"/>
      <c r="AE35" s="71"/>
      <c r="AF35" s="6" t="s">
        <v>1226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3</v>
      </c>
      <c r="K39" s="71"/>
      <c r="L39" s="89">
        <v>3</v>
      </c>
      <c r="M39" s="71"/>
      <c r="N39" s="89">
        <v>3</v>
      </c>
      <c r="O39" s="71"/>
      <c r="P39" s="89">
        <v>3</v>
      </c>
      <c r="Q39" s="47"/>
      <c r="R39" s="71"/>
      <c r="S39" s="89">
        <v>3</v>
      </c>
      <c r="T39" s="71"/>
      <c r="U39" s="89">
        <v>3</v>
      </c>
      <c r="V39" s="71"/>
      <c r="W39" s="89">
        <v>3</v>
      </c>
      <c r="X39" s="47"/>
      <c r="Y39" s="47"/>
      <c r="Z39" s="47"/>
      <c r="AA39" s="71"/>
      <c r="AB39" s="3">
        <v>3</v>
      </c>
      <c r="AC39" s="72">
        <v>3</v>
      </c>
      <c r="AD39" s="47"/>
      <c r="AE39" s="71"/>
      <c r="AF39" s="4">
        <v>3</v>
      </c>
    </row>
    <row r="40" spans="5:32" x14ac:dyDescent="0.25">
      <c r="E40" s="73" t="s">
        <v>73</v>
      </c>
      <c r="F40" s="47"/>
      <c r="G40" s="47"/>
      <c r="H40" s="47"/>
      <c r="I40" s="74"/>
      <c r="J40" s="89">
        <v>4</v>
      </c>
      <c r="K40" s="71"/>
      <c r="L40" s="89">
        <v>4</v>
      </c>
      <c r="M40" s="71"/>
      <c r="N40" s="89">
        <v>4</v>
      </c>
      <c r="O40" s="71"/>
      <c r="P40" s="89">
        <v>4</v>
      </c>
      <c r="Q40" s="47"/>
      <c r="R40" s="71"/>
      <c r="S40" s="89">
        <v>4</v>
      </c>
      <c r="T40" s="71"/>
      <c r="U40" s="89">
        <v>4</v>
      </c>
      <c r="V40" s="71"/>
      <c r="W40" s="89">
        <v>4</v>
      </c>
      <c r="X40" s="47"/>
      <c r="Y40" s="47"/>
      <c r="Z40" s="47"/>
      <c r="AA40" s="71"/>
      <c r="AB40" s="3">
        <v>4</v>
      </c>
      <c r="AC40" s="72">
        <v>4</v>
      </c>
      <c r="AD40" s="47"/>
      <c r="AE40" s="71"/>
      <c r="AF40" s="4">
        <v>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SMlhRK2jorQ/ElGMdgxqe+psaH8pWYNv0N296eb2uuyb/3j96AeQz5vPfQwx55mMZAlxgiSK+CfwA8eePQ6q8Q==" saltValue="ct1+AnbeofiHzOLPvffq3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8291BAC-3C4B-4BC5-96FA-3DFDB47C56B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CLIN - Clinton (66/11kV)</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1227</v>
      </c>
      <c r="J3" s="49"/>
      <c r="K3" s="49"/>
      <c r="L3" s="49"/>
      <c r="M3" s="49"/>
      <c r="N3" s="49"/>
      <c r="O3" s="49"/>
      <c r="P3" s="49"/>
      <c r="Q3" s="49"/>
      <c r="R3" s="49"/>
      <c r="S3" s="49"/>
      <c r="V3" s="51" t="s">
        <v>922</v>
      </c>
      <c r="W3" s="49"/>
      <c r="Y3" s="52" t="s">
        <v>1228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1229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1230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1231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6.7</v>
      </c>
      <c r="K26" s="71"/>
      <c r="L26" s="89">
        <v>6.7</v>
      </c>
      <c r="M26" s="71"/>
      <c r="N26" s="89">
        <v>6.7</v>
      </c>
      <c r="O26" s="71"/>
      <c r="P26" s="89">
        <v>6.7</v>
      </c>
      <c r="Q26" s="47"/>
      <c r="R26" s="71"/>
      <c r="S26" s="89">
        <v>6.7</v>
      </c>
      <c r="T26" s="71"/>
      <c r="U26" s="89">
        <v>6.9</v>
      </c>
      <c r="V26" s="71"/>
      <c r="W26" s="89">
        <v>6.9</v>
      </c>
      <c r="X26" s="47"/>
      <c r="Y26" s="47"/>
      <c r="Z26" s="47"/>
      <c r="AA26" s="71"/>
      <c r="AB26" s="3">
        <v>6.9</v>
      </c>
      <c r="AC26" s="72">
        <v>6.9</v>
      </c>
      <c r="AD26" s="47"/>
      <c r="AE26" s="71"/>
      <c r="AF26" s="4">
        <v>6.9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3.8</v>
      </c>
      <c r="K28" s="71"/>
      <c r="L28" s="89">
        <v>3.8</v>
      </c>
      <c r="M28" s="71"/>
      <c r="N28" s="89">
        <v>3.8</v>
      </c>
      <c r="O28" s="71"/>
      <c r="P28" s="89">
        <v>3.9</v>
      </c>
      <c r="Q28" s="47"/>
      <c r="R28" s="71"/>
      <c r="S28" s="89">
        <v>3.9</v>
      </c>
      <c r="T28" s="71"/>
      <c r="U28" s="89">
        <v>2.9</v>
      </c>
      <c r="V28" s="71"/>
      <c r="W28" s="89">
        <v>2.9</v>
      </c>
      <c r="X28" s="47"/>
      <c r="Y28" s="47"/>
      <c r="Z28" s="47"/>
      <c r="AA28" s="71"/>
      <c r="AB28" s="3">
        <v>2.9</v>
      </c>
      <c r="AC28" s="72">
        <v>2.9</v>
      </c>
      <c r="AD28" s="47"/>
      <c r="AE28" s="71"/>
      <c r="AF28" s="4">
        <v>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0.97699999999999998</v>
      </c>
      <c r="K31" s="71"/>
      <c r="L31" s="91">
        <v>0.97699999999999998</v>
      </c>
      <c r="M31" s="71"/>
      <c r="N31" s="91">
        <v>0.97699999999999998</v>
      </c>
      <c r="O31" s="71"/>
      <c r="P31" s="91">
        <v>0.97699999999999998</v>
      </c>
      <c r="Q31" s="47"/>
      <c r="R31" s="71"/>
      <c r="S31" s="91">
        <v>0.97699999999999998</v>
      </c>
      <c r="T31" s="71"/>
      <c r="U31" s="91">
        <v>0.98499999999999999</v>
      </c>
      <c r="V31" s="71"/>
      <c r="W31" s="91">
        <v>0.98499999999999999</v>
      </c>
      <c r="X31" s="47"/>
      <c r="Y31" s="47"/>
      <c r="Z31" s="47"/>
      <c r="AA31" s="71"/>
      <c r="AB31" s="7">
        <v>0.98499999999999999</v>
      </c>
      <c r="AC31" s="76">
        <v>0.98499999999999999</v>
      </c>
      <c r="AD31" s="47"/>
      <c r="AE31" s="71"/>
      <c r="AF31" s="8">
        <v>0.98499999999999999</v>
      </c>
    </row>
    <row r="32" spans="4:32" ht="13.15" customHeight="1" x14ac:dyDescent="0.25">
      <c r="E32" s="73" t="s">
        <v>42</v>
      </c>
      <c r="F32" s="47"/>
      <c r="G32" s="47"/>
      <c r="H32" s="47"/>
      <c r="I32" s="74"/>
      <c r="J32" s="89">
        <v>3.4</v>
      </c>
      <c r="K32" s="71"/>
      <c r="L32" s="89">
        <v>3.4</v>
      </c>
      <c r="M32" s="71"/>
      <c r="N32" s="89">
        <v>3.4</v>
      </c>
      <c r="O32" s="71"/>
      <c r="P32" s="89">
        <v>3.4</v>
      </c>
      <c r="Q32" s="47"/>
      <c r="R32" s="71"/>
      <c r="S32" s="89">
        <v>3.4</v>
      </c>
      <c r="T32" s="71"/>
      <c r="U32" s="89">
        <v>3.4</v>
      </c>
      <c r="V32" s="71"/>
      <c r="W32" s="89">
        <v>3.4</v>
      </c>
      <c r="X32" s="47"/>
      <c r="Y32" s="47"/>
      <c r="Z32" s="47"/>
      <c r="AA32" s="71"/>
      <c r="AB32" s="3">
        <v>3.4</v>
      </c>
      <c r="AC32" s="72">
        <v>3.4</v>
      </c>
      <c r="AD32" s="47"/>
      <c r="AE32" s="71"/>
      <c r="AF32" s="4">
        <v>3.4</v>
      </c>
    </row>
    <row r="33" spans="5:32" ht="13.15" customHeight="1" x14ac:dyDescent="0.25">
      <c r="E33" s="77" t="s">
        <v>46</v>
      </c>
      <c r="F33" s="47"/>
      <c r="G33" s="47"/>
      <c r="H33" s="47"/>
      <c r="I33" s="74"/>
      <c r="J33" s="92">
        <v>3.7</v>
      </c>
      <c r="K33" s="71"/>
      <c r="L33" s="92">
        <v>3.7</v>
      </c>
      <c r="M33" s="71"/>
      <c r="N33" s="92">
        <v>3.7</v>
      </c>
      <c r="O33" s="71"/>
      <c r="P33" s="92">
        <v>3.7</v>
      </c>
      <c r="Q33" s="47"/>
      <c r="R33" s="71"/>
      <c r="S33" s="92">
        <v>3.7</v>
      </c>
      <c r="T33" s="71"/>
      <c r="U33" s="92">
        <v>2.8</v>
      </c>
      <c r="V33" s="71"/>
      <c r="W33" s="92">
        <v>2.8</v>
      </c>
      <c r="X33" s="47"/>
      <c r="Y33" s="47"/>
      <c r="Z33" s="47"/>
      <c r="AA33" s="71"/>
      <c r="AB33" s="9">
        <v>2.8</v>
      </c>
      <c r="AC33" s="78">
        <v>2.8</v>
      </c>
      <c r="AD33" s="47"/>
      <c r="AE33" s="71"/>
      <c r="AF33" s="10">
        <v>2.8</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1232</v>
      </c>
      <c r="K35" s="71"/>
      <c r="L35" s="90" t="s">
        <v>1232</v>
      </c>
      <c r="M35" s="71"/>
      <c r="N35" s="90" t="s">
        <v>1232</v>
      </c>
      <c r="O35" s="71"/>
      <c r="P35" s="90" t="s">
        <v>1232</v>
      </c>
      <c r="Q35" s="47"/>
      <c r="R35" s="71"/>
      <c r="S35" s="90" t="s">
        <v>1232</v>
      </c>
      <c r="T35" s="71"/>
      <c r="U35" s="90" t="s">
        <v>1232</v>
      </c>
      <c r="V35" s="71"/>
      <c r="W35" s="90" t="s">
        <v>1232</v>
      </c>
      <c r="X35" s="47"/>
      <c r="Y35" s="47"/>
      <c r="Z35" s="47"/>
      <c r="AA35" s="71"/>
      <c r="AB35" s="5" t="s">
        <v>1232</v>
      </c>
      <c r="AC35" s="75" t="s">
        <v>1232</v>
      </c>
      <c r="AD35" s="47"/>
      <c r="AE35" s="71"/>
      <c r="AF35" s="6" t="s">
        <v>1232</v>
      </c>
    </row>
    <row r="36" spans="5:32" ht="13.15" customHeight="1" x14ac:dyDescent="0.25">
      <c r="E36" s="73" t="s">
        <v>58</v>
      </c>
      <c r="F36" s="47"/>
      <c r="G36" s="47"/>
      <c r="H36" s="47"/>
      <c r="I36" s="74"/>
      <c r="J36" s="89">
        <v>0.3</v>
      </c>
      <c r="K36" s="71"/>
      <c r="L36" s="89">
        <v>0.3</v>
      </c>
      <c r="M36" s="71"/>
      <c r="N36" s="89">
        <v>0.3</v>
      </c>
      <c r="O36" s="71"/>
      <c r="P36" s="89">
        <v>0.3</v>
      </c>
      <c r="Q36" s="47"/>
      <c r="R36" s="71"/>
      <c r="S36" s="89">
        <v>0.3</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1.7</v>
      </c>
      <c r="K39" s="71"/>
      <c r="L39" s="89">
        <v>1.7</v>
      </c>
      <c r="M39" s="71"/>
      <c r="N39" s="89">
        <v>1.7</v>
      </c>
      <c r="O39" s="71"/>
      <c r="P39" s="89">
        <v>1.7</v>
      </c>
      <c r="Q39" s="47"/>
      <c r="R39" s="71"/>
      <c r="S39" s="89">
        <v>1.7</v>
      </c>
      <c r="T39" s="71"/>
      <c r="U39" s="89">
        <v>1.7</v>
      </c>
      <c r="V39" s="71"/>
      <c r="W39" s="89">
        <v>1.7</v>
      </c>
      <c r="X39" s="47"/>
      <c r="Y39" s="47"/>
      <c r="Z39" s="47"/>
      <c r="AA39" s="71"/>
      <c r="AB39" s="3">
        <v>1.7</v>
      </c>
      <c r="AC39" s="72">
        <v>1.7</v>
      </c>
      <c r="AD39" s="47"/>
      <c r="AE39" s="71"/>
      <c r="AF39" s="4">
        <v>1.7</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ypsSO3sNi9b31aIy2Jed/M9ZWbn1T+vZWUi+KBtNtuw89omrh4J4aj2j6Sg6nCvMtJ6v5e43vDP9brjYnoLzDA==" saltValue="29DSvaRTUoO+kOBAFod5C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380D3A1-0722-4867-A8C3-E227BAC8D44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CLON - Cloncurry (66/11kV)</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1233</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1234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1235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1236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7.5</v>
      </c>
      <c r="K26" s="71"/>
      <c r="L26" s="89">
        <v>7.5</v>
      </c>
      <c r="M26" s="71"/>
      <c r="N26" s="89">
        <v>7.5</v>
      </c>
      <c r="O26" s="71"/>
      <c r="P26" s="89">
        <v>7.5</v>
      </c>
      <c r="Q26" s="47"/>
      <c r="R26" s="71"/>
      <c r="S26" s="89">
        <v>7.5</v>
      </c>
      <c r="T26" s="71"/>
      <c r="U26" s="89">
        <v>8.3000000000000007</v>
      </c>
      <c r="V26" s="71"/>
      <c r="W26" s="89">
        <v>8.3000000000000007</v>
      </c>
      <c r="X26" s="47"/>
      <c r="Y26" s="47"/>
      <c r="Z26" s="47"/>
      <c r="AA26" s="71"/>
      <c r="AB26" s="3">
        <v>8.3000000000000007</v>
      </c>
      <c r="AC26" s="72">
        <v>8.3000000000000007</v>
      </c>
      <c r="AD26" s="47"/>
      <c r="AE26" s="71"/>
      <c r="AF26" s="4">
        <v>8.3000000000000007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2.8</v>
      </c>
      <c r="K28" s="71"/>
      <c r="L28" s="89">
        <v>2.8</v>
      </c>
      <c r="M28" s="71"/>
      <c r="N28" s="89">
        <v>3</v>
      </c>
      <c r="O28" s="71"/>
      <c r="P28" s="89">
        <v>3</v>
      </c>
      <c r="Q28" s="47"/>
      <c r="R28" s="71"/>
      <c r="S28" s="89">
        <v>3</v>
      </c>
      <c r="T28" s="71"/>
      <c r="U28" s="89">
        <v>1.5</v>
      </c>
      <c r="V28" s="71"/>
      <c r="W28" s="89">
        <v>1.5</v>
      </c>
      <c r="X28" s="47"/>
      <c r="Y28" s="47"/>
      <c r="Z28" s="47"/>
      <c r="AA28" s="71"/>
      <c r="AB28" s="3">
        <v>1.5</v>
      </c>
      <c r="AC28" s="72">
        <v>1.5</v>
      </c>
      <c r="AD28" s="47"/>
      <c r="AE28" s="71"/>
      <c r="AF28" s="4">
        <v>1.5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0.89</v>
      </c>
      <c r="K31" s="71"/>
      <c r="L31" s="91">
        <v>0.89</v>
      </c>
      <c r="M31" s="71"/>
      <c r="N31" s="91">
        <v>0.89700000000000002</v>
      </c>
      <c r="O31" s="71"/>
      <c r="P31" s="91">
        <v>0.89700000000000002</v>
      </c>
      <c r="Q31" s="47"/>
      <c r="R31" s="71"/>
      <c r="S31" s="91">
        <v>0.89700000000000002</v>
      </c>
      <c r="T31" s="71"/>
      <c r="U31" s="91">
        <v>0.90200000000000002</v>
      </c>
      <c r="V31" s="71"/>
      <c r="W31" s="91">
        <v>0.90200000000000002</v>
      </c>
      <c r="X31" s="47"/>
      <c r="Y31" s="47"/>
      <c r="Z31" s="47"/>
      <c r="AA31" s="71"/>
      <c r="AB31" s="7">
        <v>0.90200000000000002</v>
      </c>
      <c r="AC31" s="76">
        <v>0.90200000000000002</v>
      </c>
      <c r="AD31" s="47"/>
      <c r="AE31" s="71"/>
      <c r="AF31" s="8">
        <v>0.90200000000000002</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2.8</v>
      </c>
      <c r="K33" s="71"/>
      <c r="L33" s="92">
        <v>2.8</v>
      </c>
      <c r="M33" s="71"/>
      <c r="N33" s="92">
        <v>2.9</v>
      </c>
      <c r="O33" s="71"/>
      <c r="P33" s="92">
        <v>2.9</v>
      </c>
      <c r="Q33" s="47"/>
      <c r="R33" s="71"/>
      <c r="S33" s="92">
        <v>2.9</v>
      </c>
      <c r="T33" s="71"/>
      <c r="U33" s="92">
        <v>1.5</v>
      </c>
      <c r="V33" s="71"/>
      <c r="W33" s="92">
        <v>1.5</v>
      </c>
      <c r="X33" s="47"/>
      <c r="Y33" s="47"/>
      <c r="Z33" s="47"/>
      <c r="AA33" s="71"/>
      <c r="AB33" s="9">
        <v>1.5</v>
      </c>
      <c r="AC33" s="78">
        <v>1.5</v>
      </c>
      <c r="AD33" s="47"/>
      <c r="AE33" s="71"/>
      <c r="AF33" s="10">
        <v>1.5</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973</v>
      </c>
      <c r="K35" s="71"/>
      <c r="L35" s="90" t="s">
        <v>973</v>
      </c>
      <c r="M35" s="71"/>
      <c r="N35" s="90" t="s">
        <v>973</v>
      </c>
      <c r="O35" s="71"/>
      <c r="P35" s="90" t="s">
        <v>973</v>
      </c>
      <c r="Q35" s="47"/>
      <c r="R35" s="71"/>
      <c r="S35" s="90" t="s">
        <v>973</v>
      </c>
      <c r="T35" s="71"/>
      <c r="U35" s="90" t="s">
        <v>973</v>
      </c>
      <c r="V35" s="71"/>
      <c r="W35" s="90" t="s">
        <v>973</v>
      </c>
      <c r="X35" s="47"/>
      <c r="Y35" s="47"/>
      <c r="Z35" s="47"/>
      <c r="AA35" s="71"/>
      <c r="AB35" s="5" t="s">
        <v>973</v>
      </c>
      <c r="AC35" s="75" t="s">
        <v>973</v>
      </c>
      <c r="AD35" s="47"/>
      <c r="AE35" s="71"/>
      <c r="AF35" s="6" t="s">
        <v>973</v>
      </c>
    </row>
    <row r="36" spans="5:32" ht="13.15" customHeight="1" x14ac:dyDescent="0.25">
      <c r="E36" s="73" t="s">
        <v>58</v>
      </c>
      <c r="F36" s="47"/>
      <c r="G36" s="47"/>
      <c r="H36" s="47"/>
      <c r="I36" s="74"/>
      <c r="J36" s="89">
        <v>2.8</v>
      </c>
      <c r="K36" s="71"/>
      <c r="L36" s="89">
        <v>2.8</v>
      </c>
      <c r="M36" s="71"/>
      <c r="N36" s="89">
        <v>2.9</v>
      </c>
      <c r="O36" s="71"/>
      <c r="P36" s="89">
        <v>2.9</v>
      </c>
      <c r="Q36" s="47"/>
      <c r="R36" s="71"/>
      <c r="S36" s="89">
        <v>2.9</v>
      </c>
      <c r="T36" s="71"/>
      <c r="U36" s="89">
        <v>1.5</v>
      </c>
      <c r="V36" s="71"/>
      <c r="W36" s="89">
        <v>1.5</v>
      </c>
      <c r="X36" s="47"/>
      <c r="Y36" s="47"/>
      <c r="Z36" s="47"/>
      <c r="AA36" s="71"/>
      <c r="AB36" s="3">
        <v>1.5</v>
      </c>
      <c r="AC36" s="72">
        <v>1.5</v>
      </c>
      <c r="AD36" s="47"/>
      <c r="AE36" s="71"/>
      <c r="AF36" s="4">
        <v>1.5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2.2000000000000002</v>
      </c>
      <c r="K39" s="71"/>
      <c r="L39" s="89">
        <v>2.2000000000000002</v>
      </c>
      <c r="M39" s="71"/>
      <c r="N39" s="89">
        <v>2.2000000000000002</v>
      </c>
      <c r="O39" s="71"/>
      <c r="P39" s="89">
        <v>2.2000000000000002</v>
      </c>
      <c r="Q39" s="47"/>
      <c r="R39" s="71"/>
      <c r="S39" s="89">
        <v>2.2000000000000002</v>
      </c>
      <c r="T39" s="71"/>
      <c r="U39" s="89">
        <v>2.2000000000000002</v>
      </c>
      <c r="V39" s="71"/>
      <c r="W39" s="89">
        <v>2.2000000000000002</v>
      </c>
      <c r="X39" s="47"/>
      <c r="Y39" s="47"/>
      <c r="Z39" s="47"/>
      <c r="AA39" s="71"/>
      <c r="AB39" s="3">
        <v>2.2000000000000002</v>
      </c>
      <c r="AC39" s="72">
        <v>2.2000000000000002</v>
      </c>
      <c r="AD39" s="47"/>
      <c r="AE39" s="71"/>
      <c r="AF39" s="4">
        <v>2.2000000000000002</v>
      </c>
    </row>
    <row r="40" spans="5:32" x14ac:dyDescent="0.25">
      <c r="E40" s="73" t="s">
        <v>73</v>
      </c>
      <c r="F40" s="47"/>
      <c r="G40" s="47"/>
      <c r="H40" s="47"/>
      <c r="I40" s="74"/>
      <c r="J40" s="89">
        <v>1</v>
      </c>
      <c r="K40" s="71"/>
      <c r="L40" s="89">
        <v>1</v>
      </c>
      <c r="M40" s="71"/>
      <c r="N40" s="89">
        <v>1</v>
      </c>
      <c r="O40" s="71"/>
      <c r="P40" s="89">
        <v>1</v>
      </c>
      <c r="Q40" s="47"/>
      <c r="R40" s="71"/>
      <c r="S40" s="89">
        <v>1</v>
      </c>
      <c r="T40" s="71"/>
      <c r="U40" s="89">
        <v>1</v>
      </c>
      <c r="V40" s="71"/>
      <c r="W40" s="89">
        <v>1</v>
      </c>
      <c r="X40" s="47"/>
      <c r="Y40" s="47"/>
      <c r="Z40" s="47"/>
      <c r="AA40" s="71"/>
      <c r="AB40" s="3">
        <v>1</v>
      </c>
      <c r="AC40" s="72">
        <v>1</v>
      </c>
      <c r="AD40" s="47"/>
      <c r="AE40" s="71"/>
      <c r="AF40" s="4">
        <v>1</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LUafim0cigH7d+OXnXHlyjEA81aKb9aBUAyefcCYizeA2y4lR/RdtPtHOeOkyrWEeUcqH0MvbhylNWAu4cUOmQ==" saltValue="0u+Sqqqmkcw/OpAAWN0Y3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9C065BD9-58B8-435C-835D-7C4F1099897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CLSO - Clare South (66/11kV)</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dimension ref="B1:AI49"/>
  <sheetViews>
    <sheetView showGridLines="0" topLeftCell="A16"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1237</v>
      </c>
      <c r="I3" s="49"/>
      <c r="J3" s="49"/>
      <c r="K3" s="49"/>
      <c r="L3" s="49"/>
      <c r="M3" s="49"/>
      <c r="N3" s="49"/>
      <c r="O3" s="49"/>
      <c r="P3" s="49"/>
      <c r="Q3" s="49"/>
      <c r="R3" s="49"/>
      <c r="U3" s="51" t="s">
        <v>922</v>
      </c>
      <c r="V3" s="49"/>
      <c r="X3" s="52" t="s">
        <v>1238</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956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1239</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927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1240</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40.200000000000003</v>
      </c>
      <c r="J24" s="71"/>
      <c r="K24" s="89">
        <v>40.200000000000003</v>
      </c>
      <c r="L24" s="71"/>
      <c r="M24" s="89">
        <v>40.200000000000003</v>
      </c>
      <c r="N24" s="71"/>
      <c r="O24" s="89">
        <v>40.200000000000003</v>
      </c>
      <c r="P24" s="47"/>
      <c r="Q24" s="71"/>
      <c r="R24" s="89">
        <v>40.200000000000003</v>
      </c>
      <c r="S24" s="71"/>
      <c r="T24" s="89">
        <v>47.4</v>
      </c>
      <c r="U24" s="71"/>
      <c r="V24" s="89">
        <v>47.4</v>
      </c>
      <c r="W24" s="47"/>
      <c r="X24" s="47"/>
      <c r="Y24" s="47"/>
      <c r="Z24" s="71"/>
      <c r="AA24" s="3">
        <v>47.4</v>
      </c>
      <c r="AB24" s="72">
        <v>47.4</v>
      </c>
      <c r="AC24" s="47"/>
      <c r="AD24" s="71"/>
      <c r="AE24" s="4">
        <v>47.4</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17.600000000000001</v>
      </c>
      <c r="J26" s="71"/>
      <c r="K26" s="89">
        <v>17.600000000000001</v>
      </c>
      <c r="L26" s="71"/>
      <c r="M26" s="89">
        <v>17.8</v>
      </c>
      <c r="N26" s="71"/>
      <c r="O26" s="89">
        <v>17.899999999999999</v>
      </c>
      <c r="P26" s="47"/>
      <c r="Q26" s="71"/>
      <c r="R26" s="89">
        <v>18</v>
      </c>
      <c r="S26" s="71"/>
      <c r="T26" s="89">
        <v>12.9</v>
      </c>
      <c r="U26" s="71"/>
      <c r="V26" s="89">
        <v>12.9</v>
      </c>
      <c r="W26" s="47"/>
      <c r="X26" s="47"/>
      <c r="Y26" s="47"/>
      <c r="Z26" s="71"/>
      <c r="AA26" s="3">
        <v>12.9</v>
      </c>
      <c r="AB26" s="72">
        <v>13</v>
      </c>
      <c r="AC26" s="47"/>
      <c r="AD26" s="71"/>
      <c r="AE26" s="4">
        <v>13.1</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0.98699999999999999</v>
      </c>
      <c r="J29" s="71"/>
      <c r="K29" s="91">
        <v>0.98699999999999999</v>
      </c>
      <c r="L29" s="71"/>
      <c r="M29" s="91">
        <v>0.98699999999999999</v>
      </c>
      <c r="N29" s="71"/>
      <c r="O29" s="91">
        <v>0.98699999999999999</v>
      </c>
      <c r="P29" s="47"/>
      <c r="Q29" s="71"/>
      <c r="R29" s="91">
        <v>0.98699999999999999</v>
      </c>
      <c r="S29" s="71"/>
      <c r="T29" s="91">
        <v>0.998</v>
      </c>
      <c r="U29" s="71"/>
      <c r="V29" s="91">
        <v>0.998</v>
      </c>
      <c r="W29" s="47"/>
      <c r="X29" s="47"/>
      <c r="Y29" s="47"/>
      <c r="Z29" s="71"/>
      <c r="AA29" s="7">
        <v>0.998</v>
      </c>
      <c r="AB29" s="76">
        <v>0.998</v>
      </c>
      <c r="AC29" s="47"/>
      <c r="AD29" s="71"/>
      <c r="AE29" s="8">
        <v>0.998</v>
      </c>
    </row>
    <row r="30" spans="4:31" ht="13.15" customHeight="1" x14ac:dyDescent="0.25">
      <c r="E30" s="73" t="s">
        <v>42</v>
      </c>
      <c r="F30" s="47"/>
      <c r="G30" s="47"/>
      <c r="H30" s="74"/>
      <c r="I30" s="89">
        <v>0</v>
      </c>
      <c r="J30" s="71"/>
      <c r="K30" s="89">
        <v>0</v>
      </c>
      <c r="L30" s="71"/>
      <c r="M30" s="89">
        <v>0</v>
      </c>
      <c r="N30" s="71"/>
      <c r="O30" s="89">
        <v>0</v>
      </c>
      <c r="P30" s="47"/>
      <c r="Q30" s="71"/>
      <c r="R30" s="89">
        <v>0</v>
      </c>
      <c r="S30" s="71"/>
      <c r="T30" s="89">
        <v>0</v>
      </c>
      <c r="U30" s="71"/>
      <c r="V30" s="89">
        <v>0</v>
      </c>
      <c r="W30" s="47"/>
      <c r="X30" s="47"/>
      <c r="Y30" s="47"/>
      <c r="Z30" s="71"/>
      <c r="AA30" s="3">
        <v>0</v>
      </c>
      <c r="AB30" s="72">
        <v>0</v>
      </c>
      <c r="AC30" s="47"/>
      <c r="AD30" s="71"/>
      <c r="AE30" s="4">
        <v>0</v>
      </c>
    </row>
    <row r="31" spans="4:31" ht="13.15" customHeight="1" x14ac:dyDescent="0.25">
      <c r="E31" s="77" t="s">
        <v>46</v>
      </c>
      <c r="F31" s="47"/>
      <c r="G31" s="47"/>
      <c r="H31" s="74"/>
      <c r="I31" s="92">
        <v>15.8</v>
      </c>
      <c r="J31" s="71"/>
      <c r="K31" s="92">
        <v>15.8</v>
      </c>
      <c r="L31" s="71"/>
      <c r="M31" s="92">
        <v>15.9</v>
      </c>
      <c r="N31" s="71"/>
      <c r="O31" s="92">
        <v>16</v>
      </c>
      <c r="P31" s="47"/>
      <c r="Q31" s="71"/>
      <c r="R31" s="92">
        <v>16.100000000000001</v>
      </c>
      <c r="S31" s="71"/>
      <c r="T31" s="92">
        <v>12.2</v>
      </c>
      <c r="U31" s="71"/>
      <c r="V31" s="92">
        <v>12.1</v>
      </c>
      <c r="W31" s="47"/>
      <c r="X31" s="47"/>
      <c r="Y31" s="47"/>
      <c r="Z31" s="71"/>
      <c r="AA31" s="9">
        <v>12.1</v>
      </c>
      <c r="AB31" s="78">
        <v>12.2</v>
      </c>
      <c r="AC31" s="47"/>
      <c r="AD31" s="71"/>
      <c r="AE31" s="10">
        <v>12.3</v>
      </c>
    </row>
    <row r="32" spans="4:31" ht="20.25" customHeight="1" x14ac:dyDescent="0.25">
      <c r="E32" s="73" t="s">
        <v>940</v>
      </c>
      <c r="F32" s="47"/>
      <c r="G32" s="47"/>
      <c r="H32" s="74"/>
      <c r="I32" s="90">
        <v>0.8</v>
      </c>
      <c r="J32" s="71"/>
      <c r="K32" s="90">
        <v>0.8</v>
      </c>
      <c r="L32" s="71"/>
      <c r="M32" s="90">
        <v>0.8</v>
      </c>
      <c r="N32" s="71"/>
      <c r="O32" s="90">
        <v>0.8</v>
      </c>
      <c r="P32" s="47"/>
      <c r="Q32" s="71"/>
      <c r="R32" s="90">
        <v>0.8</v>
      </c>
      <c r="S32" s="71"/>
      <c r="T32" s="90">
        <v>0.6</v>
      </c>
      <c r="U32" s="71"/>
      <c r="V32" s="90">
        <v>0.6</v>
      </c>
      <c r="W32" s="47"/>
      <c r="X32" s="47"/>
      <c r="Y32" s="47"/>
      <c r="Z32" s="71"/>
      <c r="AA32" s="5">
        <v>0.6</v>
      </c>
      <c r="AB32" s="75">
        <v>0.6</v>
      </c>
      <c r="AC32" s="47"/>
      <c r="AD32" s="71"/>
      <c r="AE32" s="6">
        <v>0.6</v>
      </c>
    </row>
    <row r="33" spans="5:31" ht="20.25" customHeight="1" x14ac:dyDescent="0.25">
      <c r="E33" s="73" t="s">
        <v>941</v>
      </c>
      <c r="F33" s="47"/>
      <c r="G33" s="47"/>
      <c r="H33" s="74"/>
      <c r="I33" s="90" t="s">
        <v>1241</v>
      </c>
      <c r="J33" s="71"/>
      <c r="K33" s="90" t="s">
        <v>1241</v>
      </c>
      <c r="L33" s="71"/>
      <c r="M33" s="90" t="s">
        <v>1241</v>
      </c>
      <c r="N33" s="71"/>
      <c r="O33" s="90" t="s">
        <v>1241</v>
      </c>
      <c r="P33" s="47"/>
      <c r="Q33" s="71"/>
      <c r="R33" s="90" t="s">
        <v>1241</v>
      </c>
      <c r="S33" s="71"/>
      <c r="T33" s="90" t="s">
        <v>1241</v>
      </c>
      <c r="U33" s="71"/>
      <c r="V33" s="90" t="s">
        <v>1241</v>
      </c>
      <c r="W33" s="47"/>
      <c r="X33" s="47"/>
      <c r="Y33" s="47"/>
      <c r="Z33" s="71"/>
      <c r="AA33" s="5" t="s">
        <v>1241</v>
      </c>
      <c r="AB33" s="75" t="s">
        <v>1241</v>
      </c>
      <c r="AC33" s="47"/>
      <c r="AD33" s="71"/>
      <c r="AE33" s="6" t="s">
        <v>1241</v>
      </c>
    </row>
    <row r="34" spans="5:31" ht="13.15" customHeight="1" x14ac:dyDescent="0.25">
      <c r="E34" s="73" t="s">
        <v>58</v>
      </c>
      <c r="F34" s="47"/>
      <c r="G34" s="47"/>
      <c r="H34" s="74"/>
      <c r="I34" s="89">
        <v>15.8</v>
      </c>
      <c r="J34" s="71"/>
      <c r="K34" s="89">
        <v>15.8</v>
      </c>
      <c r="L34" s="71"/>
      <c r="M34" s="89">
        <v>15.9</v>
      </c>
      <c r="N34" s="71"/>
      <c r="O34" s="89">
        <v>16</v>
      </c>
      <c r="P34" s="47"/>
      <c r="Q34" s="71"/>
      <c r="R34" s="89">
        <v>16.100000000000001</v>
      </c>
      <c r="S34" s="71"/>
      <c r="T34" s="89">
        <v>12.2</v>
      </c>
      <c r="U34" s="71"/>
      <c r="V34" s="89">
        <v>12.1</v>
      </c>
      <c r="W34" s="47"/>
      <c r="X34" s="47"/>
      <c r="Y34" s="47"/>
      <c r="Z34" s="71"/>
      <c r="AA34" s="3">
        <v>12.1</v>
      </c>
      <c r="AB34" s="72">
        <v>12.2</v>
      </c>
      <c r="AC34" s="47"/>
      <c r="AD34" s="71"/>
      <c r="AE34" s="4">
        <v>12.3</v>
      </c>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14.2</v>
      </c>
      <c r="J37" s="71"/>
      <c r="K37" s="89">
        <v>14.2</v>
      </c>
      <c r="L37" s="71"/>
      <c r="M37" s="89">
        <v>14.2</v>
      </c>
      <c r="N37" s="71"/>
      <c r="O37" s="89">
        <v>14.2</v>
      </c>
      <c r="P37" s="47"/>
      <c r="Q37" s="71"/>
      <c r="R37" s="89">
        <v>14.2</v>
      </c>
      <c r="S37" s="71"/>
      <c r="T37" s="89">
        <v>14.2</v>
      </c>
      <c r="U37" s="71"/>
      <c r="V37" s="89">
        <v>14.2</v>
      </c>
      <c r="W37" s="47"/>
      <c r="X37" s="47"/>
      <c r="Y37" s="47"/>
      <c r="Z37" s="71"/>
      <c r="AA37" s="3">
        <v>14.2</v>
      </c>
      <c r="AB37" s="72">
        <v>14.2</v>
      </c>
      <c r="AC37" s="47"/>
      <c r="AD37" s="71"/>
      <c r="AE37" s="4">
        <v>14.2</v>
      </c>
    </row>
    <row r="38" spans="5:31" x14ac:dyDescent="0.25">
      <c r="E38" s="73" t="s">
        <v>73</v>
      </c>
      <c r="F38" s="47"/>
      <c r="G38" s="47"/>
      <c r="H38" s="74"/>
      <c r="I38" s="89">
        <v>2</v>
      </c>
      <c r="J38" s="71"/>
      <c r="K38" s="89">
        <v>2</v>
      </c>
      <c r="L38" s="71"/>
      <c r="M38" s="89">
        <v>2</v>
      </c>
      <c r="N38" s="71"/>
      <c r="O38" s="89">
        <v>2</v>
      </c>
      <c r="P38" s="47"/>
      <c r="Q38" s="71"/>
      <c r="R38" s="89">
        <v>2</v>
      </c>
      <c r="S38" s="71"/>
      <c r="T38" s="89">
        <v>2</v>
      </c>
      <c r="U38" s="71"/>
      <c r="V38" s="89">
        <v>2</v>
      </c>
      <c r="W38" s="47"/>
      <c r="X38" s="47"/>
      <c r="Y38" s="47"/>
      <c r="Z38" s="71"/>
      <c r="AA38" s="3">
        <v>2</v>
      </c>
      <c r="AB38" s="72">
        <v>2</v>
      </c>
      <c r="AC38" s="47"/>
      <c r="AD38" s="71"/>
      <c r="AE38" s="4">
        <v>2</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89"/>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89"/>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ht="15" customHeight="1" x14ac:dyDescent="0.25">
      <c r="E44" s="84" t="s">
        <v>97</v>
      </c>
      <c r="F44" s="85"/>
      <c r="G44" s="85"/>
      <c r="H44" s="86"/>
      <c r="I44" s="93" t="s">
        <v>944</v>
      </c>
      <c r="J44" s="80"/>
      <c r="K44" s="93" t="s">
        <v>944</v>
      </c>
      <c r="L44" s="80"/>
      <c r="M44" s="93" t="s">
        <v>944</v>
      </c>
      <c r="N44" s="80"/>
      <c r="O44" s="100" t="s">
        <v>944</v>
      </c>
      <c r="P44" s="101"/>
      <c r="Q44" s="102"/>
      <c r="R44" s="17" t="s">
        <v>944</v>
      </c>
      <c r="S44" s="19"/>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OYwAKSNaHDbQi4Mxf1J7lQUqzENfyTAJvS2NuW3Bi3cs5U8EJ0jUOI6WTm+dVHcOKXAf+/R6JoLFoiQkr9V4iA==" saltValue="QHlrJU0gEAjDZNWsEUgPqQ==" spinCount="100000" sheet="1" objects="1" scenarios="1"/>
  <mergeCells count="213">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E95DD261-D11B-4223-891C-8C60C289483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COLU - Columboola BSP (132/33kV)</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954</v>
      </c>
      <c r="J3" s="49"/>
      <c r="K3" s="49"/>
      <c r="L3" s="49"/>
      <c r="M3" s="49"/>
      <c r="N3" s="49"/>
      <c r="O3" s="49"/>
      <c r="P3" s="49"/>
      <c r="Q3" s="49"/>
      <c r="R3" s="49"/>
      <c r="S3" s="49"/>
      <c r="V3" s="51" t="s">
        <v>922</v>
      </c>
      <c r="W3" s="49"/>
      <c r="Y3" s="52" t="s">
        <v>955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957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958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959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7.3</v>
      </c>
      <c r="K26" s="71"/>
      <c r="L26" s="89">
        <v>7.3</v>
      </c>
      <c r="M26" s="71"/>
      <c r="N26" s="89">
        <v>7.3</v>
      </c>
      <c r="O26" s="71"/>
      <c r="P26" s="89">
        <v>7.3</v>
      </c>
      <c r="Q26" s="47"/>
      <c r="R26" s="71"/>
      <c r="S26" s="89">
        <v>7.3</v>
      </c>
      <c r="T26" s="71"/>
      <c r="U26" s="89">
        <v>7.9</v>
      </c>
      <c r="V26" s="71"/>
      <c r="W26" s="89">
        <v>7.9</v>
      </c>
      <c r="X26" s="47"/>
      <c r="Y26" s="47"/>
      <c r="Z26" s="47"/>
      <c r="AA26" s="71"/>
      <c r="AB26" s="3">
        <v>7.9</v>
      </c>
      <c r="AC26" s="72">
        <v>7.9</v>
      </c>
      <c r="AD26" s="47"/>
      <c r="AE26" s="71"/>
      <c r="AF26" s="4">
        <v>7.9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5.6</v>
      </c>
      <c r="K28" s="71"/>
      <c r="L28" s="89">
        <v>5.6</v>
      </c>
      <c r="M28" s="71"/>
      <c r="N28" s="89">
        <v>5.7</v>
      </c>
      <c r="O28" s="71"/>
      <c r="P28" s="89">
        <v>5.7</v>
      </c>
      <c r="Q28" s="47"/>
      <c r="R28" s="71"/>
      <c r="S28" s="89">
        <v>5.7</v>
      </c>
      <c r="T28" s="71"/>
      <c r="U28" s="89">
        <v>4.3</v>
      </c>
      <c r="V28" s="71"/>
      <c r="W28" s="89">
        <v>4.3</v>
      </c>
      <c r="X28" s="47"/>
      <c r="Y28" s="47"/>
      <c r="Z28" s="47"/>
      <c r="AA28" s="71"/>
      <c r="AB28" s="3">
        <v>4.3</v>
      </c>
      <c r="AC28" s="72">
        <v>4.4000000000000004</v>
      </c>
      <c r="AD28" s="47"/>
      <c r="AE28" s="71"/>
      <c r="AF28" s="4">
        <v>4.4000000000000004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0.93300000000000005</v>
      </c>
      <c r="K31" s="71"/>
      <c r="L31" s="91">
        <v>0.93300000000000005</v>
      </c>
      <c r="M31" s="71"/>
      <c r="N31" s="91">
        <v>0.93300000000000005</v>
      </c>
      <c r="O31" s="71"/>
      <c r="P31" s="91">
        <v>0.93300000000000005</v>
      </c>
      <c r="Q31" s="47"/>
      <c r="R31" s="71"/>
      <c r="S31" s="91">
        <v>0.93300000000000005</v>
      </c>
      <c r="T31" s="71"/>
      <c r="U31" s="91">
        <v>0.96799999999999997</v>
      </c>
      <c r="V31" s="71"/>
      <c r="W31" s="91">
        <v>0.96799999999999997</v>
      </c>
      <c r="X31" s="47"/>
      <c r="Y31" s="47"/>
      <c r="Z31" s="47"/>
      <c r="AA31" s="71"/>
      <c r="AB31" s="7">
        <v>0.96799999999999997</v>
      </c>
      <c r="AC31" s="76">
        <v>0.96799999999999997</v>
      </c>
      <c r="AD31" s="47"/>
      <c r="AE31" s="71"/>
      <c r="AF31" s="8">
        <v>0.96799999999999997</v>
      </c>
    </row>
    <row r="32" spans="4:32" ht="13.15" customHeight="1" x14ac:dyDescent="0.25">
      <c r="E32" s="73" t="s">
        <v>42</v>
      </c>
      <c r="F32" s="47"/>
      <c r="G32" s="47"/>
      <c r="H32" s="47"/>
      <c r="I32" s="74"/>
      <c r="J32" s="89">
        <v>4.2</v>
      </c>
      <c r="K32" s="71"/>
      <c r="L32" s="89">
        <v>4.2</v>
      </c>
      <c r="M32" s="71"/>
      <c r="N32" s="89">
        <v>4.2</v>
      </c>
      <c r="O32" s="71"/>
      <c r="P32" s="89">
        <v>4.2</v>
      </c>
      <c r="Q32" s="47"/>
      <c r="R32" s="71"/>
      <c r="S32" s="89">
        <v>4.2</v>
      </c>
      <c r="T32" s="71"/>
      <c r="U32" s="89">
        <v>4.4000000000000004</v>
      </c>
      <c r="V32" s="71"/>
      <c r="W32" s="89">
        <v>4.4000000000000004</v>
      </c>
      <c r="X32" s="47"/>
      <c r="Y32" s="47"/>
      <c r="Z32" s="47"/>
      <c r="AA32" s="71"/>
      <c r="AB32" s="3">
        <v>4.4000000000000004</v>
      </c>
      <c r="AC32" s="72">
        <v>4.4000000000000004</v>
      </c>
      <c r="AD32" s="47"/>
      <c r="AE32" s="71"/>
      <c r="AF32" s="4">
        <v>4.4000000000000004</v>
      </c>
    </row>
    <row r="33" spans="5:32" ht="13.15" customHeight="1" x14ac:dyDescent="0.25">
      <c r="E33" s="77" t="s">
        <v>46</v>
      </c>
      <c r="F33" s="47"/>
      <c r="G33" s="47"/>
      <c r="H33" s="47"/>
      <c r="I33" s="74"/>
      <c r="J33" s="92">
        <v>5</v>
      </c>
      <c r="K33" s="71"/>
      <c r="L33" s="92">
        <v>5</v>
      </c>
      <c r="M33" s="71"/>
      <c r="N33" s="92">
        <v>5</v>
      </c>
      <c r="O33" s="71"/>
      <c r="P33" s="92">
        <v>5.0999999999999996</v>
      </c>
      <c r="Q33" s="47"/>
      <c r="R33" s="71"/>
      <c r="S33" s="92">
        <v>5.0999999999999996</v>
      </c>
      <c r="T33" s="71"/>
      <c r="U33" s="92">
        <v>4.0999999999999996</v>
      </c>
      <c r="V33" s="71"/>
      <c r="W33" s="92">
        <v>4.0999999999999996</v>
      </c>
      <c r="X33" s="47"/>
      <c r="Y33" s="47"/>
      <c r="Z33" s="47"/>
      <c r="AA33" s="71"/>
      <c r="AB33" s="9">
        <v>4.0999999999999996</v>
      </c>
      <c r="AC33" s="78">
        <v>4.2</v>
      </c>
      <c r="AD33" s="47"/>
      <c r="AE33" s="71"/>
      <c r="AF33" s="10">
        <v>4.2</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960</v>
      </c>
      <c r="K35" s="71"/>
      <c r="L35" s="90" t="s">
        <v>960</v>
      </c>
      <c r="M35" s="71"/>
      <c r="N35" s="90" t="s">
        <v>960</v>
      </c>
      <c r="O35" s="71"/>
      <c r="P35" s="90" t="s">
        <v>960</v>
      </c>
      <c r="Q35" s="47"/>
      <c r="R35" s="71"/>
      <c r="S35" s="90" t="s">
        <v>960</v>
      </c>
      <c r="T35" s="71"/>
      <c r="U35" s="90" t="s">
        <v>960</v>
      </c>
      <c r="V35" s="71"/>
      <c r="W35" s="90" t="s">
        <v>960</v>
      </c>
      <c r="X35" s="47"/>
      <c r="Y35" s="47"/>
      <c r="Z35" s="47"/>
      <c r="AA35" s="71"/>
      <c r="AB35" s="5" t="s">
        <v>960</v>
      </c>
      <c r="AC35" s="75" t="s">
        <v>960</v>
      </c>
      <c r="AD35" s="47"/>
      <c r="AE35" s="71"/>
      <c r="AF35" s="6" t="s">
        <v>960</v>
      </c>
    </row>
    <row r="36" spans="5:32" ht="13.15" customHeight="1" x14ac:dyDescent="0.25">
      <c r="E36" s="73" t="s">
        <v>58</v>
      </c>
      <c r="F36" s="47"/>
      <c r="G36" s="47"/>
      <c r="H36" s="47"/>
      <c r="I36" s="74"/>
      <c r="J36" s="89">
        <v>0.8</v>
      </c>
      <c r="K36" s="71"/>
      <c r="L36" s="89">
        <v>0.8</v>
      </c>
      <c r="M36" s="71"/>
      <c r="N36" s="89">
        <v>0.8</v>
      </c>
      <c r="O36" s="71"/>
      <c r="P36" s="89">
        <v>0.9</v>
      </c>
      <c r="Q36" s="47"/>
      <c r="R36" s="71"/>
      <c r="S36" s="89">
        <v>0.9</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Z6IO7xq3SCd596CE5HHKBxELNVsF8yt9ZMUkkM3wkBX+QWBLuKDOjpNm5U1nqqr06CxTeuhGTL+DRo2B9uWBA==" saltValue="CJwSrxZUWBZd8GOdNN4eV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98F643D-A61D-42AB-9BB9-CF64E66055D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ALLO - Allora (33/11kV)</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AJ51"/>
  <sheetViews>
    <sheetView showGridLines="0" topLeftCell="A2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1242</v>
      </c>
      <c r="J3" s="49"/>
      <c r="K3" s="49"/>
      <c r="L3" s="49"/>
      <c r="M3" s="49"/>
      <c r="N3" s="49"/>
      <c r="O3" s="49"/>
      <c r="P3" s="49"/>
      <c r="Q3" s="49"/>
      <c r="R3" s="49"/>
      <c r="S3" s="49"/>
      <c r="V3" s="51" t="s">
        <v>922</v>
      </c>
      <c r="W3" s="49"/>
      <c r="Y3" s="52" t="s">
        <v>1036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1243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1244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1245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6.9</v>
      </c>
      <c r="K26" s="71"/>
      <c r="L26" s="89">
        <v>6.9</v>
      </c>
      <c r="M26" s="71"/>
      <c r="N26" s="89">
        <v>6.9</v>
      </c>
      <c r="O26" s="71"/>
      <c r="P26" s="89">
        <v>6.9</v>
      </c>
      <c r="Q26" s="47"/>
      <c r="R26" s="71"/>
      <c r="S26" s="89">
        <v>6.9</v>
      </c>
      <c r="T26" s="71"/>
      <c r="U26" s="89">
        <v>6.9</v>
      </c>
      <c r="V26" s="71"/>
      <c r="W26" s="89">
        <v>6.9</v>
      </c>
      <c r="X26" s="47"/>
      <c r="Y26" s="47"/>
      <c r="Z26" s="47"/>
      <c r="AA26" s="71"/>
      <c r="AB26" s="3">
        <v>6.9</v>
      </c>
      <c r="AC26" s="72">
        <v>6.9</v>
      </c>
      <c r="AD26" s="47"/>
      <c r="AE26" s="71"/>
      <c r="AF26" s="4">
        <v>6.9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2.6</v>
      </c>
      <c r="K28" s="71"/>
      <c r="L28" s="89">
        <v>2.6</v>
      </c>
      <c r="M28" s="71"/>
      <c r="N28" s="89">
        <v>2.6</v>
      </c>
      <c r="O28" s="71"/>
      <c r="P28" s="89">
        <v>2.6</v>
      </c>
      <c r="Q28" s="47"/>
      <c r="R28" s="71"/>
      <c r="S28" s="89">
        <v>2.6</v>
      </c>
      <c r="T28" s="71"/>
      <c r="U28" s="89">
        <v>2.9</v>
      </c>
      <c r="V28" s="71"/>
      <c r="W28" s="89">
        <v>2.9</v>
      </c>
      <c r="X28" s="47"/>
      <c r="Y28" s="47"/>
      <c r="Z28" s="47"/>
      <c r="AA28" s="71"/>
      <c r="AB28" s="3">
        <v>2.9</v>
      </c>
      <c r="AC28" s="72">
        <v>2.9</v>
      </c>
      <c r="AD28" s="47"/>
      <c r="AE28" s="71"/>
      <c r="AF28" s="4">
        <v>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0.872</v>
      </c>
      <c r="K31" s="71"/>
      <c r="L31" s="91">
        <v>0.872</v>
      </c>
      <c r="M31" s="71"/>
      <c r="N31" s="91">
        <v>0.872</v>
      </c>
      <c r="O31" s="71"/>
      <c r="P31" s="91">
        <v>0.872</v>
      </c>
      <c r="Q31" s="47"/>
      <c r="R31" s="71"/>
      <c r="S31" s="91">
        <v>0.872</v>
      </c>
      <c r="T31" s="71"/>
      <c r="U31" s="91">
        <v>0.71599999999999997</v>
      </c>
      <c r="V31" s="71"/>
      <c r="W31" s="91">
        <v>0.71599999999999997</v>
      </c>
      <c r="X31" s="47"/>
      <c r="Y31" s="47"/>
      <c r="Z31" s="47"/>
      <c r="AA31" s="71"/>
      <c r="AB31" s="7">
        <v>0.71599999999999997</v>
      </c>
      <c r="AC31" s="76">
        <v>0.71599999999999997</v>
      </c>
      <c r="AD31" s="47"/>
      <c r="AE31" s="71"/>
      <c r="AF31" s="8">
        <v>0.71599999999999997</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2.5</v>
      </c>
      <c r="K33" s="71"/>
      <c r="L33" s="92">
        <v>2.5</v>
      </c>
      <c r="M33" s="71"/>
      <c r="N33" s="92">
        <v>2.5</v>
      </c>
      <c r="O33" s="71"/>
      <c r="P33" s="92">
        <v>2.6</v>
      </c>
      <c r="Q33" s="47"/>
      <c r="R33" s="71"/>
      <c r="S33" s="92">
        <v>2.6</v>
      </c>
      <c r="T33" s="71"/>
      <c r="U33" s="92">
        <v>2.9</v>
      </c>
      <c r="V33" s="71"/>
      <c r="W33" s="92">
        <v>2.9</v>
      </c>
      <c r="X33" s="47"/>
      <c r="Y33" s="47"/>
      <c r="Z33" s="47"/>
      <c r="AA33" s="71"/>
      <c r="AB33" s="9">
        <v>2.9</v>
      </c>
      <c r="AC33" s="78">
        <v>2.9</v>
      </c>
      <c r="AD33" s="47"/>
      <c r="AE33" s="71"/>
      <c r="AF33" s="10">
        <v>2.9</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1246</v>
      </c>
      <c r="K35" s="71"/>
      <c r="L35" s="90" t="s">
        <v>1246</v>
      </c>
      <c r="M35" s="71"/>
      <c r="N35" s="90" t="s">
        <v>1246</v>
      </c>
      <c r="O35" s="71"/>
      <c r="P35" s="90" t="s">
        <v>1246</v>
      </c>
      <c r="Q35" s="47"/>
      <c r="R35" s="71"/>
      <c r="S35" s="90" t="s">
        <v>1246</v>
      </c>
      <c r="T35" s="71"/>
      <c r="U35" s="90" t="s">
        <v>1246</v>
      </c>
      <c r="V35" s="71"/>
      <c r="W35" s="90" t="s">
        <v>1246</v>
      </c>
      <c r="X35" s="47"/>
      <c r="Y35" s="47"/>
      <c r="Z35" s="47"/>
      <c r="AA35" s="71"/>
      <c r="AB35" s="5" t="s">
        <v>1246</v>
      </c>
      <c r="AC35" s="75" t="s">
        <v>1246</v>
      </c>
      <c r="AD35" s="47"/>
      <c r="AE35" s="71"/>
      <c r="AF35" s="6" t="s">
        <v>1246</v>
      </c>
    </row>
    <row r="36" spans="5:32" ht="13.15" customHeight="1" x14ac:dyDescent="0.25">
      <c r="E36" s="73" t="s">
        <v>58</v>
      </c>
      <c r="F36" s="47"/>
      <c r="G36" s="47"/>
      <c r="H36" s="47"/>
      <c r="I36" s="74"/>
      <c r="J36" s="89">
        <v>2.5</v>
      </c>
      <c r="K36" s="71"/>
      <c r="L36" s="89">
        <v>2.5</v>
      </c>
      <c r="M36" s="71"/>
      <c r="N36" s="89">
        <v>2.5</v>
      </c>
      <c r="O36" s="71"/>
      <c r="P36" s="89">
        <v>2.6</v>
      </c>
      <c r="Q36" s="47"/>
      <c r="R36" s="71"/>
      <c r="S36" s="89">
        <v>2.6</v>
      </c>
      <c r="T36" s="71"/>
      <c r="U36" s="89">
        <v>2.9</v>
      </c>
      <c r="V36" s="71"/>
      <c r="W36" s="89">
        <v>2.9</v>
      </c>
      <c r="X36" s="47"/>
      <c r="Y36" s="47"/>
      <c r="Z36" s="47"/>
      <c r="AA36" s="71"/>
      <c r="AB36" s="3">
        <v>2.9</v>
      </c>
      <c r="AC36" s="72">
        <v>2.9</v>
      </c>
      <c r="AD36" s="47"/>
      <c r="AE36" s="71"/>
      <c r="AF36" s="4">
        <v>2.9</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2.4</v>
      </c>
      <c r="K39" s="71"/>
      <c r="L39" s="89">
        <v>2.4</v>
      </c>
      <c r="M39" s="71"/>
      <c r="N39" s="89">
        <v>2.4</v>
      </c>
      <c r="O39" s="71"/>
      <c r="P39" s="89">
        <v>2.4</v>
      </c>
      <c r="Q39" s="47"/>
      <c r="R39" s="71"/>
      <c r="S39" s="89">
        <v>2.4</v>
      </c>
      <c r="T39" s="71"/>
      <c r="U39" s="89">
        <v>2.4</v>
      </c>
      <c r="V39" s="71"/>
      <c r="W39" s="89">
        <v>2.4</v>
      </c>
      <c r="X39" s="47"/>
      <c r="Y39" s="47"/>
      <c r="Z39" s="47"/>
      <c r="AA39" s="71"/>
      <c r="AB39" s="3">
        <v>2.4</v>
      </c>
      <c r="AC39" s="72">
        <v>2.4</v>
      </c>
      <c r="AD39" s="47"/>
      <c r="AE39" s="71"/>
      <c r="AF39" s="4">
        <v>2.4</v>
      </c>
    </row>
    <row r="40" spans="5:32" x14ac:dyDescent="0.25">
      <c r="E40" s="73" t="s">
        <v>73</v>
      </c>
      <c r="F40" s="47"/>
      <c r="G40" s="47"/>
      <c r="H40" s="47"/>
      <c r="I40" s="74"/>
      <c r="J40" s="89">
        <v>0.5</v>
      </c>
      <c r="K40" s="71"/>
      <c r="L40" s="89">
        <v>0.5</v>
      </c>
      <c r="M40" s="71"/>
      <c r="N40" s="89">
        <v>0.5</v>
      </c>
      <c r="O40" s="71"/>
      <c r="P40" s="89">
        <v>0.5</v>
      </c>
      <c r="Q40" s="47"/>
      <c r="R40" s="71"/>
      <c r="S40" s="89">
        <v>0.5</v>
      </c>
      <c r="T40" s="71"/>
      <c r="U40" s="89">
        <v>0.5</v>
      </c>
      <c r="V40" s="71"/>
      <c r="W40" s="89">
        <v>0.5</v>
      </c>
      <c r="X40" s="47"/>
      <c r="Y40" s="47"/>
      <c r="Z40" s="47"/>
      <c r="AA40" s="71"/>
      <c r="AB40" s="3">
        <v>0.5</v>
      </c>
      <c r="AC40" s="72">
        <v>0.5</v>
      </c>
      <c r="AD40" s="47"/>
      <c r="AE40" s="71"/>
      <c r="AF40" s="4">
        <v>0.5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VYO2szq/t2Zzgz3wb3YN1W0E5Egajt+s8ZF+UKNFxbTahG1ZN6PM+H6wQbpG4dARiJxlQ/v1tG5akPsapo+58Q==" saltValue="Ac1hsPTQBtLAVTv4SOAgj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3529DF4-1223-4A43-B81E-3736A7F0C0E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COME - Comet (66/22kV)</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1247</v>
      </c>
      <c r="J3" s="49"/>
      <c r="K3" s="49"/>
      <c r="L3" s="49"/>
      <c r="M3" s="49"/>
      <c r="N3" s="49"/>
      <c r="O3" s="49"/>
      <c r="P3" s="49"/>
      <c r="Q3" s="49"/>
      <c r="R3" s="49"/>
      <c r="S3" s="49"/>
      <c r="V3" s="51" t="s">
        <v>922</v>
      </c>
      <c r="W3" s="49"/>
      <c r="Y3" s="52" t="s">
        <v>1248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1009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1249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1250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21.5</v>
      </c>
      <c r="K26" s="71"/>
      <c r="L26" s="89">
        <v>21.5</v>
      </c>
      <c r="M26" s="71"/>
      <c r="N26" s="89">
        <v>21.5</v>
      </c>
      <c r="O26" s="71"/>
      <c r="P26" s="89">
        <v>21.5</v>
      </c>
      <c r="Q26" s="47"/>
      <c r="R26" s="71"/>
      <c r="S26" s="89">
        <v>21.5</v>
      </c>
      <c r="T26" s="71"/>
      <c r="U26" s="89">
        <v>24.6</v>
      </c>
      <c r="V26" s="71"/>
      <c r="W26" s="89">
        <v>24.6</v>
      </c>
      <c r="X26" s="47"/>
      <c r="Y26" s="47"/>
      <c r="Z26" s="47"/>
      <c r="AA26" s="71"/>
      <c r="AB26" s="3">
        <v>24.6</v>
      </c>
      <c r="AC26" s="72">
        <v>24.6</v>
      </c>
      <c r="AD26" s="47"/>
      <c r="AE26" s="71"/>
      <c r="AF26" s="4">
        <v>24.6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4.4000000000000004</v>
      </c>
      <c r="K28" s="71"/>
      <c r="L28" s="89">
        <v>4.4000000000000004</v>
      </c>
      <c r="M28" s="71"/>
      <c r="N28" s="89">
        <v>4.5</v>
      </c>
      <c r="O28" s="71"/>
      <c r="P28" s="89">
        <v>4.5</v>
      </c>
      <c r="Q28" s="47"/>
      <c r="R28" s="71"/>
      <c r="S28" s="89">
        <v>4.5999999999999996</v>
      </c>
      <c r="T28" s="71"/>
      <c r="U28" s="89">
        <v>3.1</v>
      </c>
      <c r="V28" s="71"/>
      <c r="W28" s="89">
        <v>3.1</v>
      </c>
      <c r="X28" s="47"/>
      <c r="Y28" s="47"/>
      <c r="Z28" s="47"/>
      <c r="AA28" s="71"/>
      <c r="AB28" s="3">
        <v>3.1</v>
      </c>
      <c r="AC28" s="72">
        <v>3.1</v>
      </c>
      <c r="AD28" s="47"/>
      <c r="AE28" s="71"/>
      <c r="AF28" s="4">
        <v>3.2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0.97899999999999998</v>
      </c>
      <c r="K31" s="71"/>
      <c r="L31" s="91">
        <v>0.97399999999999998</v>
      </c>
      <c r="M31" s="71"/>
      <c r="N31" s="91">
        <v>0.97399999999999998</v>
      </c>
      <c r="O31" s="71"/>
      <c r="P31" s="91">
        <v>0.97399999999999998</v>
      </c>
      <c r="Q31" s="47"/>
      <c r="R31" s="71"/>
      <c r="S31" s="91">
        <v>0.97899999999999998</v>
      </c>
      <c r="T31" s="71"/>
      <c r="U31" s="91">
        <v>0.99</v>
      </c>
      <c r="V31" s="71"/>
      <c r="W31" s="91">
        <v>0.99</v>
      </c>
      <c r="X31" s="47"/>
      <c r="Y31" s="47"/>
      <c r="Z31" s="47"/>
      <c r="AA31" s="71"/>
      <c r="AB31" s="7">
        <v>0.99</v>
      </c>
      <c r="AC31" s="76">
        <v>0.99</v>
      </c>
      <c r="AD31" s="47"/>
      <c r="AE31" s="71"/>
      <c r="AF31" s="8">
        <v>0.99</v>
      </c>
    </row>
    <row r="32" spans="4:32" ht="13.15" customHeight="1" x14ac:dyDescent="0.25">
      <c r="E32" s="73" t="s">
        <v>42</v>
      </c>
      <c r="F32" s="47"/>
      <c r="G32" s="47"/>
      <c r="H32" s="47"/>
      <c r="I32" s="74"/>
      <c r="J32" s="89">
        <v>12.6</v>
      </c>
      <c r="K32" s="71"/>
      <c r="L32" s="89">
        <v>12.6</v>
      </c>
      <c r="M32" s="71"/>
      <c r="N32" s="89">
        <v>12.6</v>
      </c>
      <c r="O32" s="71"/>
      <c r="P32" s="89">
        <v>12.6</v>
      </c>
      <c r="Q32" s="47"/>
      <c r="R32" s="71"/>
      <c r="S32" s="89">
        <v>12.6</v>
      </c>
      <c r="T32" s="71"/>
      <c r="U32" s="89">
        <v>13.6</v>
      </c>
      <c r="V32" s="71"/>
      <c r="W32" s="89">
        <v>13.6</v>
      </c>
      <c r="X32" s="47"/>
      <c r="Y32" s="47"/>
      <c r="Z32" s="47"/>
      <c r="AA32" s="71"/>
      <c r="AB32" s="3">
        <v>13.6</v>
      </c>
      <c r="AC32" s="72">
        <v>13.6</v>
      </c>
      <c r="AD32" s="47"/>
      <c r="AE32" s="71"/>
      <c r="AF32" s="4">
        <v>13.6</v>
      </c>
    </row>
    <row r="33" spans="5:32" ht="13.15" customHeight="1" x14ac:dyDescent="0.25">
      <c r="E33" s="77" t="s">
        <v>46</v>
      </c>
      <c r="F33" s="47"/>
      <c r="G33" s="47"/>
      <c r="H33" s="47"/>
      <c r="I33" s="74"/>
      <c r="J33" s="92">
        <v>4.3</v>
      </c>
      <c r="K33" s="71"/>
      <c r="L33" s="92">
        <v>4.3</v>
      </c>
      <c r="M33" s="71"/>
      <c r="N33" s="92">
        <v>4.3</v>
      </c>
      <c r="O33" s="71"/>
      <c r="P33" s="92">
        <v>4.4000000000000004</v>
      </c>
      <c r="Q33" s="47"/>
      <c r="R33" s="71"/>
      <c r="S33" s="92">
        <v>4.5</v>
      </c>
      <c r="T33" s="71"/>
      <c r="U33" s="92">
        <v>2.9</v>
      </c>
      <c r="V33" s="71"/>
      <c r="W33" s="92">
        <v>2.9</v>
      </c>
      <c r="X33" s="47"/>
      <c r="Y33" s="47"/>
      <c r="Z33" s="47"/>
      <c r="AA33" s="71"/>
      <c r="AB33" s="9">
        <v>2.9</v>
      </c>
      <c r="AC33" s="78">
        <v>2.9</v>
      </c>
      <c r="AD33" s="47"/>
      <c r="AE33" s="71"/>
      <c r="AF33" s="10">
        <v>3</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0.1</v>
      </c>
      <c r="V34" s="71"/>
      <c r="W34" s="90">
        <v>0.1</v>
      </c>
      <c r="X34" s="47"/>
      <c r="Y34" s="47"/>
      <c r="Z34" s="47"/>
      <c r="AA34" s="71"/>
      <c r="AB34" s="5">
        <v>0.1</v>
      </c>
      <c r="AC34" s="75">
        <v>0.1</v>
      </c>
      <c r="AD34" s="47"/>
      <c r="AE34" s="71"/>
      <c r="AF34" s="6">
        <v>0.2</v>
      </c>
    </row>
    <row r="35" spans="5:32" ht="20.25" customHeight="1" x14ac:dyDescent="0.25">
      <c r="E35" s="73" t="s">
        <v>941</v>
      </c>
      <c r="F35" s="47"/>
      <c r="G35" s="47"/>
      <c r="H35" s="47"/>
      <c r="I35" s="74"/>
      <c r="J35" s="90" t="s">
        <v>1251</v>
      </c>
      <c r="K35" s="71"/>
      <c r="L35" s="90" t="s">
        <v>1251</v>
      </c>
      <c r="M35" s="71"/>
      <c r="N35" s="90" t="s">
        <v>1251</v>
      </c>
      <c r="O35" s="71"/>
      <c r="P35" s="90" t="s">
        <v>1251</v>
      </c>
      <c r="Q35" s="47"/>
      <c r="R35" s="71"/>
      <c r="S35" s="90" t="s">
        <v>1251</v>
      </c>
      <c r="T35" s="71"/>
      <c r="U35" s="90" t="s">
        <v>1251</v>
      </c>
      <c r="V35" s="71"/>
      <c r="W35" s="90" t="s">
        <v>1251</v>
      </c>
      <c r="X35" s="47"/>
      <c r="Y35" s="47"/>
      <c r="Z35" s="47"/>
      <c r="AA35" s="71"/>
      <c r="AB35" s="5" t="s">
        <v>1251</v>
      </c>
      <c r="AC35" s="75" t="s">
        <v>1251</v>
      </c>
      <c r="AD35" s="47"/>
      <c r="AE35" s="71"/>
      <c r="AF35" s="6" t="s">
        <v>1251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PhA2lng12cj5FlPTWvQN+vF3ojYn9E0IBxGsWPN1FSUllpJSqrcaJDVq6vOTlrphIwxfotmj0+zhc9J6qVc+A==" saltValue="6J8hhNo4+jfMJgtHFahGA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FC4D1CC-4BA5-4422-B39B-7FF7260984D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COOK - Cooktown (66/22kV)</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1252</v>
      </c>
      <c r="J3" s="49"/>
      <c r="K3" s="49"/>
      <c r="L3" s="49"/>
      <c r="M3" s="49"/>
      <c r="N3" s="49"/>
      <c r="O3" s="49"/>
      <c r="P3" s="49"/>
      <c r="Q3" s="49"/>
      <c r="R3" s="49"/>
      <c r="S3" s="49"/>
      <c r="V3" s="51" t="s">
        <v>922</v>
      </c>
      <c r="W3" s="49"/>
      <c r="Y3" s="52" t="s">
        <v>1041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1253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1254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1255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5.3</v>
      </c>
      <c r="K26" s="71"/>
      <c r="L26" s="89">
        <v>5.3</v>
      </c>
      <c r="M26" s="71"/>
      <c r="N26" s="89">
        <v>5.3</v>
      </c>
      <c r="O26" s="71"/>
      <c r="P26" s="89">
        <v>5.3</v>
      </c>
      <c r="Q26" s="47"/>
      <c r="R26" s="71"/>
      <c r="S26" s="89">
        <v>5.3</v>
      </c>
      <c r="T26" s="71"/>
      <c r="U26" s="89">
        <v>6</v>
      </c>
      <c r="V26" s="71"/>
      <c r="W26" s="89">
        <v>6</v>
      </c>
      <c r="X26" s="47"/>
      <c r="Y26" s="47"/>
      <c r="Z26" s="47"/>
      <c r="AA26" s="71"/>
      <c r="AB26" s="3">
        <v>6</v>
      </c>
      <c r="AC26" s="72">
        <v>6</v>
      </c>
      <c r="AD26" s="47"/>
      <c r="AE26" s="71"/>
      <c r="AF26" s="4">
        <v>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1.7</v>
      </c>
      <c r="K28" s="71"/>
      <c r="L28" s="89">
        <v>1.7</v>
      </c>
      <c r="M28" s="71"/>
      <c r="N28" s="89">
        <v>1.7</v>
      </c>
      <c r="O28" s="71"/>
      <c r="P28" s="89">
        <v>1.7</v>
      </c>
      <c r="Q28" s="47"/>
      <c r="R28" s="71"/>
      <c r="S28" s="89">
        <v>1.7</v>
      </c>
      <c r="T28" s="71"/>
      <c r="U28" s="89">
        <v>1.7</v>
      </c>
      <c r="V28" s="71"/>
      <c r="W28" s="89">
        <v>1.7</v>
      </c>
      <c r="X28" s="47"/>
      <c r="Y28" s="47"/>
      <c r="Z28" s="47"/>
      <c r="AA28" s="71"/>
      <c r="AB28" s="3">
        <v>1.7</v>
      </c>
      <c r="AC28" s="72">
        <v>1.7</v>
      </c>
      <c r="AD28" s="47"/>
      <c r="AE28" s="71"/>
      <c r="AF28" s="4">
        <v>1.7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0.92200000000000004</v>
      </c>
      <c r="K31" s="71"/>
      <c r="L31" s="91">
        <v>0.92200000000000004</v>
      </c>
      <c r="M31" s="71"/>
      <c r="N31" s="91">
        <v>0.92200000000000004</v>
      </c>
      <c r="O31" s="71"/>
      <c r="P31" s="91">
        <v>0.92200000000000004</v>
      </c>
      <c r="Q31" s="47"/>
      <c r="R31" s="71"/>
      <c r="S31" s="91">
        <v>0.92200000000000004</v>
      </c>
      <c r="T31" s="71"/>
      <c r="U31" s="91">
        <v>0.88500000000000001</v>
      </c>
      <c r="V31" s="71"/>
      <c r="W31" s="91">
        <v>0.88500000000000001</v>
      </c>
      <c r="X31" s="47"/>
      <c r="Y31" s="47"/>
      <c r="Z31" s="47"/>
      <c r="AA31" s="71"/>
      <c r="AB31" s="7">
        <v>0.88500000000000001</v>
      </c>
      <c r="AC31" s="76">
        <v>0.88500000000000001</v>
      </c>
      <c r="AD31" s="47"/>
      <c r="AE31" s="71"/>
      <c r="AF31" s="8">
        <v>0.88500000000000001</v>
      </c>
    </row>
    <row r="32" spans="4:32" ht="13.15" customHeight="1" x14ac:dyDescent="0.25">
      <c r="E32" s="73" t="s">
        <v>42</v>
      </c>
      <c r="F32" s="47"/>
      <c r="G32" s="47"/>
      <c r="H32" s="47"/>
      <c r="I32" s="74"/>
      <c r="J32" s="89">
        <v>3</v>
      </c>
      <c r="K32" s="71"/>
      <c r="L32" s="89">
        <v>3</v>
      </c>
      <c r="M32" s="71"/>
      <c r="N32" s="89">
        <v>3</v>
      </c>
      <c r="O32" s="71"/>
      <c r="P32" s="89">
        <v>3</v>
      </c>
      <c r="Q32" s="47"/>
      <c r="R32" s="71"/>
      <c r="S32" s="89">
        <v>3</v>
      </c>
      <c r="T32" s="71"/>
      <c r="U32" s="89">
        <v>3</v>
      </c>
      <c r="V32" s="71"/>
      <c r="W32" s="89">
        <v>3</v>
      </c>
      <c r="X32" s="47"/>
      <c r="Y32" s="47"/>
      <c r="Z32" s="47"/>
      <c r="AA32" s="71"/>
      <c r="AB32" s="3">
        <v>3</v>
      </c>
      <c r="AC32" s="72">
        <v>3</v>
      </c>
      <c r="AD32" s="47"/>
      <c r="AE32" s="71"/>
      <c r="AF32" s="4">
        <v>3</v>
      </c>
    </row>
    <row r="33" spans="5:32" ht="13.15" customHeight="1" x14ac:dyDescent="0.25">
      <c r="E33" s="77" t="s">
        <v>46</v>
      </c>
      <c r="F33" s="47"/>
      <c r="G33" s="47"/>
      <c r="H33" s="47"/>
      <c r="I33" s="74"/>
      <c r="J33" s="92">
        <v>1.5</v>
      </c>
      <c r="K33" s="71"/>
      <c r="L33" s="92">
        <v>1.5</v>
      </c>
      <c r="M33" s="71"/>
      <c r="N33" s="92">
        <v>1.5</v>
      </c>
      <c r="O33" s="71"/>
      <c r="P33" s="92">
        <v>1.5</v>
      </c>
      <c r="Q33" s="47"/>
      <c r="R33" s="71"/>
      <c r="S33" s="92">
        <v>1.5</v>
      </c>
      <c r="T33" s="71"/>
      <c r="U33" s="92">
        <v>1.5</v>
      </c>
      <c r="V33" s="71"/>
      <c r="W33" s="92">
        <v>1.5</v>
      </c>
      <c r="X33" s="47"/>
      <c r="Y33" s="47"/>
      <c r="Z33" s="47"/>
      <c r="AA33" s="71"/>
      <c r="AB33" s="9">
        <v>1.5</v>
      </c>
      <c r="AC33" s="78">
        <v>1.5</v>
      </c>
      <c r="AD33" s="47"/>
      <c r="AE33" s="71"/>
      <c r="AF33" s="10">
        <v>1.5</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1149</v>
      </c>
      <c r="K35" s="71"/>
      <c r="L35" s="90" t="s">
        <v>1149</v>
      </c>
      <c r="M35" s="71"/>
      <c r="N35" s="90" t="s">
        <v>1149</v>
      </c>
      <c r="O35" s="71"/>
      <c r="P35" s="90" t="s">
        <v>1149</v>
      </c>
      <c r="Q35" s="47"/>
      <c r="R35" s="71"/>
      <c r="S35" s="90" t="s">
        <v>1149</v>
      </c>
      <c r="T35" s="71"/>
      <c r="U35" s="90" t="s">
        <v>1149</v>
      </c>
      <c r="V35" s="71"/>
      <c r="W35" s="90" t="s">
        <v>1149</v>
      </c>
      <c r="X35" s="47"/>
      <c r="Y35" s="47"/>
      <c r="Z35" s="47"/>
      <c r="AA35" s="71"/>
      <c r="AB35" s="5" t="s">
        <v>1149</v>
      </c>
      <c r="AC35" s="75" t="s">
        <v>1149</v>
      </c>
      <c r="AD35" s="47"/>
      <c r="AE35" s="71"/>
      <c r="AF35" s="6" t="s">
        <v>1149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3</v>
      </c>
      <c r="K39" s="71"/>
      <c r="L39" s="89">
        <v>3</v>
      </c>
      <c r="M39" s="71"/>
      <c r="N39" s="89">
        <v>3</v>
      </c>
      <c r="O39" s="71"/>
      <c r="P39" s="89">
        <v>3</v>
      </c>
      <c r="Q39" s="47"/>
      <c r="R39" s="71"/>
      <c r="S39" s="89">
        <v>3</v>
      </c>
      <c r="T39" s="71"/>
      <c r="U39" s="89">
        <v>3</v>
      </c>
      <c r="V39" s="71"/>
      <c r="W39" s="89">
        <v>3</v>
      </c>
      <c r="X39" s="47"/>
      <c r="Y39" s="47"/>
      <c r="Z39" s="47"/>
      <c r="AA39" s="71"/>
      <c r="AB39" s="3">
        <v>3</v>
      </c>
      <c r="AC39" s="72">
        <v>3</v>
      </c>
      <c r="AD39" s="47"/>
      <c r="AE39" s="71"/>
      <c r="AF39" s="4">
        <v>3</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4w7mIAhHN3zoJXDiT3SRZYFs5fNGgTr2zLpPBgogP42MvMyOlBZxA2/Zx3xqq4hrKTbKqPF1ZX1p53q7JZREzA==" saltValue="yZNb5xuiLuHbfvQfOYUFe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8E18E68-52D8-4B67-8E29-6C1A13340DC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COOM - Coominglah (66/22kV)</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1256</v>
      </c>
      <c r="J3" s="49"/>
      <c r="K3" s="49"/>
      <c r="L3" s="49"/>
      <c r="M3" s="49"/>
      <c r="N3" s="49"/>
      <c r="O3" s="49"/>
      <c r="P3" s="49"/>
      <c r="Q3" s="49"/>
      <c r="R3" s="49"/>
      <c r="S3" s="49"/>
      <c r="V3" s="51" t="s">
        <v>922</v>
      </c>
      <c r="W3" s="49"/>
      <c r="Y3" s="52" t="s">
        <v>1257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1258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1259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1260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47.1</v>
      </c>
      <c r="K26" s="71"/>
      <c r="L26" s="89">
        <v>47.1</v>
      </c>
      <c r="M26" s="71"/>
      <c r="N26" s="89">
        <v>47.1</v>
      </c>
      <c r="O26" s="71"/>
      <c r="P26" s="89">
        <v>47.1</v>
      </c>
      <c r="Q26" s="47"/>
      <c r="R26" s="71"/>
      <c r="S26" s="89">
        <v>47.1</v>
      </c>
      <c r="T26" s="71"/>
      <c r="U26" s="89">
        <v>53.4</v>
      </c>
      <c r="V26" s="71"/>
      <c r="W26" s="89">
        <v>53.4</v>
      </c>
      <c r="X26" s="47"/>
      <c r="Y26" s="47"/>
      <c r="Z26" s="47"/>
      <c r="AA26" s="71"/>
      <c r="AB26" s="3">
        <v>53.4</v>
      </c>
      <c r="AC26" s="72">
        <v>53.4</v>
      </c>
      <c r="AD26" s="47"/>
      <c r="AE26" s="71"/>
      <c r="AF26" s="4">
        <v>53.4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16.5</v>
      </c>
      <c r="K28" s="71"/>
      <c r="L28" s="89">
        <v>16.600000000000001</v>
      </c>
      <c r="M28" s="71"/>
      <c r="N28" s="89">
        <v>16.8</v>
      </c>
      <c r="O28" s="71"/>
      <c r="P28" s="89">
        <v>17</v>
      </c>
      <c r="Q28" s="47"/>
      <c r="R28" s="71"/>
      <c r="S28" s="89">
        <v>17.2</v>
      </c>
      <c r="T28" s="71"/>
      <c r="U28" s="89">
        <v>8.1999999999999993</v>
      </c>
      <c r="V28" s="71"/>
      <c r="W28" s="89">
        <v>8.1999999999999993</v>
      </c>
      <c r="X28" s="47"/>
      <c r="Y28" s="47"/>
      <c r="Z28" s="47"/>
      <c r="AA28" s="71"/>
      <c r="AB28" s="3">
        <v>8.3000000000000007</v>
      </c>
      <c r="AC28" s="72">
        <v>8.4</v>
      </c>
      <c r="AD28" s="47"/>
      <c r="AE28" s="71"/>
      <c r="AF28" s="4">
        <v>8.4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0.99199999999999999</v>
      </c>
      <c r="K31" s="71"/>
      <c r="L31" s="91">
        <v>0.99199999999999999</v>
      </c>
      <c r="M31" s="71"/>
      <c r="N31" s="91">
        <v>0.99199999999999999</v>
      </c>
      <c r="O31" s="71"/>
      <c r="P31" s="91">
        <v>0.99199999999999999</v>
      </c>
      <c r="Q31" s="47"/>
      <c r="R31" s="71"/>
      <c r="S31" s="91">
        <v>0.99199999999999999</v>
      </c>
      <c r="T31" s="71"/>
      <c r="U31" s="91">
        <v>0.995</v>
      </c>
      <c r="V31" s="71"/>
      <c r="W31" s="91">
        <v>0.996</v>
      </c>
      <c r="X31" s="47"/>
      <c r="Y31" s="47"/>
      <c r="Z31" s="47"/>
      <c r="AA31" s="71"/>
      <c r="AB31" s="7">
        <v>0.995</v>
      </c>
      <c r="AC31" s="76">
        <v>0.995</v>
      </c>
      <c r="AD31" s="47"/>
      <c r="AE31" s="71"/>
      <c r="AF31" s="8">
        <v>0.996</v>
      </c>
    </row>
    <row r="32" spans="4:32" ht="13.15" customHeight="1" x14ac:dyDescent="0.25">
      <c r="E32" s="73" t="s">
        <v>42</v>
      </c>
      <c r="F32" s="47"/>
      <c r="G32" s="47"/>
      <c r="H32" s="47"/>
      <c r="I32" s="74"/>
      <c r="J32" s="89">
        <v>27.6</v>
      </c>
      <c r="K32" s="71"/>
      <c r="L32" s="89">
        <v>27.6</v>
      </c>
      <c r="M32" s="71"/>
      <c r="N32" s="89">
        <v>27.6</v>
      </c>
      <c r="O32" s="71"/>
      <c r="P32" s="89">
        <v>27.6</v>
      </c>
      <c r="Q32" s="47"/>
      <c r="R32" s="71"/>
      <c r="S32" s="89">
        <v>27.6</v>
      </c>
      <c r="T32" s="71"/>
      <c r="U32" s="89">
        <v>29.8</v>
      </c>
      <c r="V32" s="71"/>
      <c r="W32" s="89">
        <v>29.8</v>
      </c>
      <c r="X32" s="47"/>
      <c r="Y32" s="47"/>
      <c r="Z32" s="47"/>
      <c r="AA32" s="71"/>
      <c r="AB32" s="3">
        <v>29.8</v>
      </c>
      <c r="AC32" s="72">
        <v>29.8</v>
      </c>
      <c r="AD32" s="47"/>
      <c r="AE32" s="71"/>
      <c r="AF32" s="4">
        <v>29.8</v>
      </c>
    </row>
    <row r="33" spans="5:32" ht="13.15" customHeight="1" x14ac:dyDescent="0.25">
      <c r="E33" s="77" t="s">
        <v>46</v>
      </c>
      <c r="F33" s="47"/>
      <c r="G33" s="47"/>
      <c r="H33" s="47"/>
      <c r="I33" s="74"/>
      <c r="J33" s="92">
        <v>16.5</v>
      </c>
      <c r="K33" s="71"/>
      <c r="L33" s="92">
        <v>16.600000000000001</v>
      </c>
      <c r="M33" s="71"/>
      <c r="N33" s="92">
        <v>16.8</v>
      </c>
      <c r="O33" s="71"/>
      <c r="P33" s="92">
        <v>16.899999999999999</v>
      </c>
      <c r="Q33" s="47"/>
      <c r="R33" s="71"/>
      <c r="S33" s="92">
        <v>17.100000000000001</v>
      </c>
      <c r="T33" s="71"/>
      <c r="U33" s="92">
        <v>7.5</v>
      </c>
      <c r="V33" s="71"/>
      <c r="W33" s="92">
        <v>7.5</v>
      </c>
      <c r="X33" s="47"/>
      <c r="Y33" s="47"/>
      <c r="Z33" s="47"/>
      <c r="AA33" s="71"/>
      <c r="AB33" s="9">
        <v>7.6</v>
      </c>
      <c r="AC33" s="78">
        <v>7.7</v>
      </c>
      <c r="AD33" s="47"/>
      <c r="AE33" s="71"/>
      <c r="AF33" s="10">
        <v>7.7</v>
      </c>
    </row>
    <row r="34" spans="5:32" ht="20.25" customHeight="1" x14ac:dyDescent="0.25">
      <c r="E34" s="73" t="s">
        <v>940</v>
      </c>
      <c r="F34" s="47"/>
      <c r="G34" s="47"/>
      <c r="H34" s="47"/>
      <c r="I34" s="74"/>
      <c r="J34" s="90">
        <v>0.8</v>
      </c>
      <c r="K34" s="71"/>
      <c r="L34" s="90">
        <v>0.8</v>
      </c>
      <c r="M34" s="71"/>
      <c r="N34" s="90">
        <v>0.8</v>
      </c>
      <c r="O34" s="71"/>
      <c r="P34" s="90">
        <v>0.8</v>
      </c>
      <c r="Q34" s="47"/>
      <c r="R34" s="71"/>
      <c r="S34" s="90">
        <v>0.9</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1261</v>
      </c>
      <c r="K35" s="71"/>
      <c r="L35" s="90" t="s">
        <v>1261</v>
      </c>
      <c r="M35" s="71"/>
      <c r="N35" s="90" t="s">
        <v>1261</v>
      </c>
      <c r="O35" s="71"/>
      <c r="P35" s="90" t="s">
        <v>1261</v>
      </c>
      <c r="Q35" s="47"/>
      <c r="R35" s="71"/>
      <c r="S35" s="90" t="s">
        <v>1261</v>
      </c>
      <c r="T35" s="71"/>
      <c r="U35" s="90" t="s">
        <v>1261</v>
      </c>
      <c r="V35" s="71"/>
      <c r="W35" s="90" t="s">
        <v>1261</v>
      </c>
      <c r="X35" s="47"/>
      <c r="Y35" s="47"/>
      <c r="Z35" s="47"/>
      <c r="AA35" s="71"/>
      <c r="AB35" s="5" t="s">
        <v>1261</v>
      </c>
      <c r="AC35" s="75" t="s">
        <v>1261</v>
      </c>
      <c r="AD35" s="47"/>
      <c r="AE35" s="71"/>
      <c r="AF35" s="6" t="s">
        <v>1261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v>
      </c>
      <c r="K39" s="71"/>
      <c r="L39" s="89">
        <v>2</v>
      </c>
      <c r="M39" s="71"/>
      <c r="N39" s="89">
        <v>2</v>
      </c>
      <c r="O39" s="71"/>
      <c r="P39" s="89">
        <v>2</v>
      </c>
      <c r="Q39" s="47"/>
      <c r="R39" s="71"/>
      <c r="S39" s="89">
        <v>2</v>
      </c>
      <c r="T39" s="71"/>
      <c r="U39" s="89">
        <v>2</v>
      </c>
      <c r="V39" s="71"/>
      <c r="W39" s="89">
        <v>2</v>
      </c>
      <c r="X39" s="47"/>
      <c r="Y39" s="47"/>
      <c r="Z39" s="47"/>
      <c r="AA39" s="71"/>
      <c r="AB39" s="3">
        <v>2</v>
      </c>
      <c r="AC39" s="72">
        <v>2</v>
      </c>
      <c r="AD39" s="47"/>
      <c r="AE39" s="71"/>
      <c r="AF39" s="4">
        <v>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2</v>
      </c>
      <c r="K41" s="71"/>
      <c r="L41" s="89">
        <v>2</v>
      </c>
      <c r="M41" s="71"/>
      <c r="N41" s="89">
        <v>2</v>
      </c>
      <c r="O41" s="71"/>
      <c r="P41" s="89">
        <v>2</v>
      </c>
      <c r="Q41" s="47"/>
      <c r="R41" s="71"/>
      <c r="S41" s="89">
        <v>2</v>
      </c>
      <c r="T41" s="71"/>
      <c r="U41" s="89">
        <v>2</v>
      </c>
      <c r="V41" s="71"/>
      <c r="W41" s="89">
        <v>2</v>
      </c>
      <c r="X41" s="47"/>
      <c r="Y41" s="47"/>
      <c r="Z41" s="47"/>
      <c r="AA41" s="71"/>
      <c r="AB41" s="3">
        <v>2</v>
      </c>
      <c r="AC41" s="72">
        <v>2</v>
      </c>
      <c r="AD41" s="47"/>
      <c r="AE41" s="71"/>
      <c r="AF41" s="4">
        <v>2</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iKeMpfXVGVyzI3zdaZepfiVtMabLJZ9KSpqgy/dmWnQ/a90ZVhpXeQsygJJlQJHo5jdxlOBVnUARbx43Vbxzg==" saltValue="QrZLn0HHOErTKitvFwgFV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87D0A61-36DC-4ACB-A38A-AF91B9984B7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CRAI - Craiglie (132/22kV)</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1262</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1263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1264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1265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55.6</v>
      </c>
      <c r="K26" s="71"/>
      <c r="L26" s="89">
        <v>55.6</v>
      </c>
      <c r="M26" s="71"/>
      <c r="N26" s="89">
        <v>55.6</v>
      </c>
      <c r="O26" s="71"/>
      <c r="P26" s="89">
        <v>55.6</v>
      </c>
      <c r="Q26" s="47"/>
      <c r="R26" s="71"/>
      <c r="S26" s="89">
        <v>55.6</v>
      </c>
      <c r="T26" s="71"/>
      <c r="U26" s="89">
        <v>57.9</v>
      </c>
      <c r="V26" s="71"/>
      <c r="W26" s="89">
        <v>57.9</v>
      </c>
      <c r="X26" s="47"/>
      <c r="Y26" s="47"/>
      <c r="Z26" s="47"/>
      <c r="AA26" s="71"/>
      <c r="AB26" s="3">
        <v>57.9</v>
      </c>
      <c r="AC26" s="72">
        <v>57.9</v>
      </c>
      <c r="AD26" s="47"/>
      <c r="AE26" s="71"/>
      <c r="AF26" s="4">
        <v>57.9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19.899999999999999</v>
      </c>
      <c r="K28" s="71"/>
      <c r="L28" s="89">
        <v>19.8</v>
      </c>
      <c r="M28" s="71"/>
      <c r="N28" s="89">
        <v>19.8</v>
      </c>
      <c r="O28" s="71"/>
      <c r="P28" s="89">
        <v>19.8</v>
      </c>
      <c r="Q28" s="47"/>
      <c r="R28" s="71"/>
      <c r="S28" s="89">
        <v>19.8</v>
      </c>
      <c r="T28" s="71"/>
      <c r="U28" s="89">
        <v>10.1</v>
      </c>
      <c r="V28" s="71"/>
      <c r="W28" s="89">
        <v>10</v>
      </c>
      <c r="X28" s="47"/>
      <c r="Y28" s="47"/>
      <c r="Z28" s="47"/>
      <c r="AA28" s="71"/>
      <c r="AB28" s="3">
        <v>9.9</v>
      </c>
      <c r="AC28" s="72">
        <v>10</v>
      </c>
      <c r="AD28" s="47"/>
      <c r="AE28" s="71"/>
      <c r="AF28" s="4">
        <v>10</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0.97899999999999998</v>
      </c>
      <c r="K31" s="71"/>
      <c r="L31" s="91">
        <v>0.97899999999999998</v>
      </c>
      <c r="M31" s="71"/>
      <c r="N31" s="91">
        <v>0.97899999999999998</v>
      </c>
      <c r="O31" s="71"/>
      <c r="P31" s="91">
        <v>0.97899999999999998</v>
      </c>
      <c r="Q31" s="47"/>
      <c r="R31" s="71"/>
      <c r="S31" s="91">
        <v>0.97899999999999998</v>
      </c>
      <c r="T31" s="71"/>
      <c r="U31" s="91">
        <v>0.98599999999999999</v>
      </c>
      <c r="V31" s="71"/>
      <c r="W31" s="91">
        <v>0.98599999999999999</v>
      </c>
      <c r="X31" s="47"/>
      <c r="Y31" s="47"/>
      <c r="Z31" s="47"/>
      <c r="AA31" s="71"/>
      <c r="AB31" s="7">
        <v>0.98599999999999999</v>
      </c>
      <c r="AC31" s="76">
        <v>0.98599999999999999</v>
      </c>
      <c r="AD31" s="47"/>
      <c r="AE31" s="71"/>
      <c r="AF31" s="8">
        <v>0.98599999999999999</v>
      </c>
    </row>
    <row r="32" spans="4:32" ht="13.15" customHeight="1" x14ac:dyDescent="0.25">
      <c r="E32" s="73" t="s">
        <v>42</v>
      </c>
      <c r="F32" s="47"/>
      <c r="G32" s="47"/>
      <c r="H32" s="47"/>
      <c r="I32" s="74"/>
      <c r="J32" s="89">
        <v>30.5</v>
      </c>
      <c r="K32" s="71"/>
      <c r="L32" s="89">
        <v>30.5</v>
      </c>
      <c r="M32" s="71"/>
      <c r="N32" s="89">
        <v>30.5</v>
      </c>
      <c r="O32" s="71"/>
      <c r="P32" s="89">
        <v>30.5</v>
      </c>
      <c r="Q32" s="47"/>
      <c r="R32" s="71"/>
      <c r="S32" s="89">
        <v>30.5</v>
      </c>
      <c r="T32" s="71"/>
      <c r="U32" s="89">
        <v>31.9</v>
      </c>
      <c r="V32" s="71"/>
      <c r="W32" s="89">
        <v>31.9</v>
      </c>
      <c r="X32" s="47"/>
      <c r="Y32" s="47"/>
      <c r="Z32" s="47"/>
      <c r="AA32" s="71"/>
      <c r="AB32" s="3">
        <v>31.9</v>
      </c>
      <c r="AC32" s="72">
        <v>31.9</v>
      </c>
      <c r="AD32" s="47"/>
      <c r="AE32" s="71"/>
      <c r="AF32" s="4">
        <v>31.9</v>
      </c>
    </row>
    <row r="33" spans="5:32" ht="13.15" customHeight="1" x14ac:dyDescent="0.25">
      <c r="E33" s="77" t="s">
        <v>46</v>
      </c>
      <c r="F33" s="47"/>
      <c r="G33" s="47"/>
      <c r="H33" s="47"/>
      <c r="I33" s="74"/>
      <c r="J33" s="92">
        <v>17.600000000000001</v>
      </c>
      <c r="K33" s="71"/>
      <c r="L33" s="92">
        <v>17.5</v>
      </c>
      <c r="M33" s="71"/>
      <c r="N33" s="92">
        <v>17.5</v>
      </c>
      <c r="O33" s="71"/>
      <c r="P33" s="92">
        <v>17.5</v>
      </c>
      <c r="Q33" s="47"/>
      <c r="R33" s="71"/>
      <c r="S33" s="92">
        <v>17.5</v>
      </c>
      <c r="T33" s="71"/>
      <c r="U33" s="92">
        <v>9.6</v>
      </c>
      <c r="V33" s="71"/>
      <c r="W33" s="92">
        <v>9.5</v>
      </c>
      <c r="X33" s="47"/>
      <c r="Y33" s="47"/>
      <c r="Z33" s="47"/>
      <c r="AA33" s="71"/>
      <c r="AB33" s="9">
        <v>9.4</v>
      </c>
      <c r="AC33" s="78">
        <v>9.5</v>
      </c>
      <c r="AD33" s="47"/>
      <c r="AE33" s="71"/>
      <c r="AF33" s="10">
        <v>9.4</v>
      </c>
    </row>
    <row r="34" spans="5:32" ht="20.25" customHeight="1" x14ac:dyDescent="0.25">
      <c r="E34" s="73" t="s">
        <v>940</v>
      </c>
      <c r="F34" s="47"/>
      <c r="G34" s="47"/>
      <c r="H34" s="47"/>
      <c r="I34" s="74"/>
      <c r="J34" s="90">
        <v>0.9</v>
      </c>
      <c r="K34" s="71"/>
      <c r="L34" s="90">
        <v>0.9</v>
      </c>
      <c r="M34" s="71"/>
      <c r="N34" s="90">
        <v>0.9</v>
      </c>
      <c r="O34" s="71"/>
      <c r="P34" s="90">
        <v>0.9</v>
      </c>
      <c r="Q34" s="47"/>
      <c r="R34" s="71"/>
      <c r="S34" s="90">
        <v>0.9</v>
      </c>
      <c r="T34" s="71"/>
      <c r="U34" s="90">
        <v>0.5</v>
      </c>
      <c r="V34" s="71"/>
      <c r="W34" s="90">
        <v>0.5</v>
      </c>
      <c r="X34" s="47"/>
      <c r="Y34" s="47"/>
      <c r="Z34" s="47"/>
      <c r="AA34" s="71"/>
      <c r="AB34" s="5">
        <v>0.5</v>
      </c>
      <c r="AC34" s="75">
        <v>0.5</v>
      </c>
      <c r="AD34" s="47"/>
      <c r="AE34" s="71"/>
      <c r="AF34" s="6">
        <v>0.5</v>
      </c>
    </row>
    <row r="35" spans="5:32" ht="20.25" customHeight="1" x14ac:dyDescent="0.25">
      <c r="E35" s="73" t="s">
        <v>941</v>
      </c>
      <c r="F35" s="47"/>
      <c r="G35" s="47"/>
      <c r="H35" s="47"/>
      <c r="I35" s="74"/>
      <c r="J35" s="90" t="s">
        <v>1094</v>
      </c>
      <c r="K35" s="71"/>
      <c r="L35" s="90" t="s">
        <v>1094</v>
      </c>
      <c r="M35" s="71"/>
      <c r="N35" s="90" t="s">
        <v>1094</v>
      </c>
      <c r="O35" s="71"/>
      <c r="P35" s="90" t="s">
        <v>1094</v>
      </c>
      <c r="Q35" s="47"/>
      <c r="R35" s="71"/>
      <c r="S35" s="90" t="s">
        <v>1094</v>
      </c>
      <c r="T35" s="71"/>
      <c r="U35" s="90" t="s">
        <v>1094</v>
      </c>
      <c r="V35" s="71"/>
      <c r="W35" s="90" t="s">
        <v>1094</v>
      </c>
      <c r="X35" s="47"/>
      <c r="Y35" s="47"/>
      <c r="Z35" s="47"/>
      <c r="AA35" s="71"/>
      <c r="AB35" s="5" t="s">
        <v>1094</v>
      </c>
      <c r="AC35" s="75" t="s">
        <v>1094</v>
      </c>
      <c r="AD35" s="47"/>
      <c r="AE35" s="71"/>
      <c r="AF35" s="6" t="s">
        <v>1094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UcIYSvrLWMnZoFeH+5CaIRgYLLMovv9Fm+UevE6GNmsCnfmzcaXMP+yN4k2qRj4NrKVy+MawuMtZBGFdJHiHOw==" saltValue="Gh81qv+aS+PgJezmNLaX0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767F42F-3A56-4EFA-8229-0C44470E3CA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CRAN - Cranbrook (66/11kV)</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AJ51"/>
  <sheetViews>
    <sheetView showGridLines="0" topLeftCell="A17"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1266</v>
      </c>
      <c r="J3" s="49"/>
      <c r="K3" s="49"/>
      <c r="L3" s="49"/>
      <c r="M3" s="49"/>
      <c r="N3" s="49"/>
      <c r="O3" s="49"/>
      <c r="P3" s="49"/>
      <c r="Q3" s="49"/>
      <c r="R3" s="49"/>
      <c r="S3" s="49"/>
      <c r="V3" s="51" t="s">
        <v>922</v>
      </c>
      <c r="W3" s="49"/>
      <c r="Y3" s="52" t="s">
        <v>1267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1142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1268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1269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1.1000000000000001</v>
      </c>
      <c r="K26" s="71"/>
      <c r="L26" s="89">
        <v>1.1000000000000001</v>
      </c>
      <c r="M26" s="71"/>
      <c r="N26" s="89">
        <v>1.1000000000000001</v>
      </c>
      <c r="O26" s="71"/>
      <c r="P26" s="89">
        <v>1.1000000000000001</v>
      </c>
      <c r="Q26" s="47"/>
      <c r="R26" s="71"/>
      <c r="S26" s="89">
        <v>1.1000000000000001</v>
      </c>
      <c r="T26" s="71"/>
      <c r="U26" s="89">
        <v>1.1000000000000001</v>
      </c>
      <c r="V26" s="71"/>
      <c r="W26" s="89">
        <v>1.1000000000000001</v>
      </c>
      <c r="X26" s="47"/>
      <c r="Y26" s="47"/>
      <c r="Z26" s="47"/>
      <c r="AA26" s="71"/>
      <c r="AB26" s="3">
        <v>1.1000000000000001</v>
      </c>
      <c r="AC26" s="72">
        <v>1.1000000000000001</v>
      </c>
      <c r="AD26" s="47"/>
      <c r="AE26" s="71"/>
      <c r="AF26" s="4">
        <v>1.1000000000000001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0.4</v>
      </c>
      <c r="K28" s="71"/>
      <c r="L28" s="89">
        <v>0.4</v>
      </c>
      <c r="M28" s="71"/>
      <c r="N28" s="89">
        <v>0.4</v>
      </c>
      <c r="O28" s="71"/>
      <c r="P28" s="89">
        <v>0.4</v>
      </c>
      <c r="Q28" s="47"/>
      <c r="R28" s="71"/>
      <c r="S28" s="89">
        <v>0.4</v>
      </c>
      <c r="T28" s="71"/>
      <c r="U28" s="89">
        <v>0.3</v>
      </c>
      <c r="V28" s="71"/>
      <c r="W28" s="89">
        <v>0.3</v>
      </c>
      <c r="X28" s="47"/>
      <c r="Y28" s="47"/>
      <c r="Z28" s="47"/>
      <c r="AA28" s="71"/>
      <c r="AB28" s="3">
        <v>0.3</v>
      </c>
      <c r="AC28" s="72">
        <v>0.3</v>
      </c>
      <c r="AD28" s="47"/>
      <c r="AE28" s="71"/>
      <c r="AF28" s="4">
        <v>0.3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0.95799999999999996</v>
      </c>
      <c r="K31" s="71"/>
      <c r="L31" s="91">
        <v>0.95799999999999996</v>
      </c>
      <c r="M31" s="71"/>
      <c r="N31" s="91">
        <v>0.95799999999999996</v>
      </c>
      <c r="O31" s="71"/>
      <c r="P31" s="91">
        <v>0.95799999999999996</v>
      </c>
      <c r="Q31" s="47"/>
      <c r="R31" s="71"/>
      <c r="S31" s="91">
        <v>0.95799999999999996</v>
      </c>
      <c r="T31" s="71"/>
      <c r="U31" s="91">
        <v>0.99099999999999999</v>
      </c>
      <c r="V31" s="71"/>
      <c r="W31" s="91">
        <v>0.99099999999999999</v>
      </c>
      <c r="X31" s="47"/>
      <c r="Y31" s="47"/>
      <c r="Z31" s="47"/>
      <c r="AA31" s="71"/>
      <c r="AB31" s="7">
        <v>0.99099999999999999</v>
      </c>
      <c r="AC31" s="76">
        <v>0.99099999999999999</v>
      </c>
      <c r="AD31" s="47"/>
      <c r="AE31" s="71"/>
      <c r="AF31" s="8">
        <v>0.99099999999999999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0.4</v>
      </c>
      <c r="K33" s="71"/>
      <c r="L33" s="92">
        <v>0.4</v>
      </c>
      <c r="M33" s="71"/>
      <c r="N33" s="92">
        <v>0.4</v>
      </c>
      <c r="O33" s="71"/>
      <c r="P33" s="92">
        <v>0.4</v>
      </c>
      <c r="Q33" s="47"/>
      <c r="R33" s="71"/>
      <c r="S33" s="92">
        <v>0.4</v>
      </c>
      <c r="T33" s="71"/>
      <c r="U33" s="92">
        <v>0.3</v>
      </c>
      <c r="V33" s="71"/>
      <c r="W33" s="92">
        <v>0.3</v>
      </c>
      <c r="X33" s="47"/>
      <c r="Y33" s="47"/>
      <c r="Z33" s="47"/>
      <c r="AA33" s="71"/>
      <c r="AB33" s="9">
        <v>0.3</v>
      </c>
      <c r="AC33" s="78">
        <v>0.3</v>
      </c>
      <c r="AD33" s="47"/>
      <c r="AE33" s="71"/>
      <c r="AF33" s="10">
        <v>0.3</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1270</v>
      </c>
      <c r="K35" s="71"/>
      <c r="L35" s="90" t="s">
        <v>1270</v>
      </c>
      <c r="M35" s="71"/>
      <c r="N35" s="90" t="s">
        <v>1270</v>
      </c>
      <c r="O35" s="71"/>
      <c r="P35" s="90" t="s">
        <v>1270</v>
      </c>
      <c r="Q35" s="47"/>
      <c r="R35" s="71"/>
      <c r="S35" s="90" t="s">
        <v>1270</v>
      </c>
      <c r="T35" s="71"/>
      <c r="U35" s="90" t="s">
        <v>1270</v>
      </c>
      <c r="V35" s="71"/>
      <c r="W35" s="90" t="s">
        <v>1270</v>
      </c>
      <c r="X35" s="47"/>
      <c r="Y35" s="47"/>
      <c r="Z35" s="47"/>
      <c r="AA35" s="71"/>
      <c r="AB35" s="5" t="s">
        <v>1270</v>
      </c>
      <c r="AC35" s="75" t="s">
        <v>1270</v>
      </c>
      <c r="AD35" s="47"/>
      <c r="AE35" s="71"/>
      <c r="AF35" s="6" t="s">
        <v>1270</v>
      </c>
    </row>
    <row r="36" spans="5:32" ht="13.15" customHeight="1" x14ac:dyDescent="0.25">
      <c r="E36" s="73" t="s">
        <v>58</v>
      </c>
      <c r="F36" s="47"/>
      <c r="G36" s="47"/>
      <c r="H36" s="47"/>
      <c r="I36" s="74"/>
      <c r="J36" s="89">
        <v>0.4</v>
      </c>
      <c r="K36" s="71"/>
      <c r="L36" s="89">
        <v>0.4</v>
      </c>
      <c r="M36" s="71"/>
      <c r="N36" s="89">
        <v>0.4</v>
      </c>
      <c r="O36" s="71"/>
      <c r="P36" s="89">
        <v>0.4</v>
      </c>
      <c r="Q36" s="47"/>
      <c r="R36" s="71"/>
      <c r="S36" s="89">
        <v>0.4</v>
      </c>
      <c r="T36" s="71"/>
      <c r="U36" s="89">
        <v>0.3</v>
      </c>
      <c r="V36" s="71"/>
      <c r="W36" s="89">
        <v>0.3</v>
      </c>
      <c r="X36" s="47"/>
      <c r="Y36" s="47"/>
      <c r="Z36" s="47"/>
      <c r="AA36" s="71"/>
      <c r="AB36" s="3">
        <v>0.3</v>
      </c>
      <c r="AC36" s="72">
        <v>0.3</v>
      </c>
      <c r="AD36" s="47"/>
      <c r="AE36" s="71"/>
      <c r="AF36" s="4">
        <v>0.3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0.6</v>
      </c>
      <c r="K39" s="71"/>
      <c r="L39" s="89">
        <v>0.6</v>
      </c>
      <c r="M39" s="71"/>
      <c r="N39" s="89">
        <v>0.6</v>
      </c>
      <c r="O39" s="71"/>
      <c r="P39" s="89">
        <v>0.6</v>
      </c>
      <c r="Q39" s="47"/>
      <c r="R39" s="71"/>
      <c r="S39" s="89">
        <v>0.6</v>
      </c>
      <c r="T39" s="71"/>
      <c r="U39" s="89">
        <v>0.6</v>
      </c>
      <c r="V39" s="71"/>
      <c r="W39" s="89">
        <v>0.6</v>
      </c>
      <c r="X39" s="47"/>
      <c r="Y39" s="47"/>
      <c r="Z39" s="47"/>
      <c r="AA39" s="71"/>
      <c r="AB39" s="3">
        <v>0.6</v>
      </c>
      <c r="AC39" s="72">
        <v>0.6</v>
      </c>
      <c r="AD39" s="47"/>
      <c r="AE39" s="71"/>
      <c r="AF39" s="4">
        <v>0.6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b5EXzNSc5EBJHUMFv74oF6Z1y2cGVI5LvMCgyLIIt6XPE1dcxWTvjb9tdtoLTG1oeOJ14SL/jgEzH58tDBxmhA==" saltValue="sJWrOb3lYM0JJSeqJ8l2f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840AF2A-46D1-4661-95B9-38E5B639F01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CRED - Crediton (66/11kV)</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1271</v>
      </c>
      <c r="J3" s="49"/>
      <c r="K3" s="49"/>
      <c r="L3" s="49"/>
      <c r="M3" s="49"/>
      <c r="N3" s="49"/>
      <c r="O3" s="49"/>
      <c r="P3" s="49"/>
      <c r="Q3" s="49"/>
      <c r="R3" s="49"/>
      <c r="S3" s="49"/>
      <c r="V3" s="51" t="s">
        <v>922</v>
      </c>
      <c r="W3" s="49"/>
      <c r="Y3" s="52" t="s">
        <v>1272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1273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1274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1275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8.3000000000000007</v>
      </c>
      <c r="K26" s="71"/>
      <c r="L26" s="89">
        <v>8.3000000000000007</v>
      </c>
      <c r="M26" s="71"/>
      <c r="N26" s="89">
        <v>8.3000000000000007</v>
      </c>
      <c r="O26" s="71"/>
      <c r="P26" s="89">
        <v>8.3000000000000007</v>
      </c>
      <c r="Q26" s="47"/>
      <c r="R26" s="71"/>
      <c r="S26" s="89">
        <v>8.3000000000000007</v>
      </c>
      <c r="T26" s="71"/>
      <c r="U26" s="89">
        <v>9.4</v>
      </c>
      <c r="V26" s="71"/>
      <c r="W26" s="89">
        <v>9.4</v>
      </c>
      <c r="X26" s="47"/>
      <c r="Y26" s="47"/>
      <c r="Z26" s="47"/>
      <c r="AA26" s="71"/>
      <c r="AB26" s="3">
        <v>9.4</v>
      </c>
      <c r="AC26" s="72">
        <v>9.4</v>
      </c>
      <c r="AD26" s="47"/>
      <c r="AE26" s="71"/>
      <c r="AF26" s="4">
        <v>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4.0999999999999996</v>
      </c>
      <c r="K28" s="71"/>
      <c r="L28" s="89">
        <v>4.0999999999999996</v>
      </c>
      <c r="M28" s="71"/>
      <c r="N28" s="89">
        <v>4.0999999999999996</v>
      </c>
      <c r="O28" s="71"/>
      <c r="P28" s="89">
        <v>4.2</v>
      </c>
      <c r="Q28" s="47"/>
      <c r="R28" s="71"/>
      <c r="S28" s="89">
        <v>4.2</v>
      </c>
      <c r="T28" s="71"/>
      <c r="U28" s="89">
        <v>5.3</v>
      </c>
      <c r="V28" s="71"/>
      <c r="W28" s="89">
        <v>5.2</v>
      </c>
      <c r="X28" s="47"/>
      <c r="Y28" s="47"/>
      <c r="Z28" s="47"/>
      <c r="AA28" s="71"/>
      <c r="AB28" s="3">
        <v>5.2</v>
      </c>
      <c r="AC28" s="72">
        <v>5.2</v>
      </c>
      <c r="AD28" s="47"/>
      <c r="AE28" s="71"/>
      <c r="AF28" s="4">
        <v>5.3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0.99199999999999999</v>
      </c>
      <c r="K31" s="71"/>
      <c r="L31" s="91">
        <v>0.99199999999999999</v>
      </c>
      <c r="M31" s="71"/>
      <c r="N31" s="91">
        <v>0.99199999999999999</v>
      </c>
      <c r="O31" s="71"/>
      <c r="P31" s="91">
        <v>0.99199999999999999</v>
      </c>
      <c r="Q31" s="47"/>
      <c r="R31" s="71"/>
      <c r="S31" s="91">
        <v>0.99199999999999999</v>
      </c>
      <c r="T31" s="71"/>
      <c r="U31" s="91">
        <v>0.998</v>
      </c>
      <c r="V31" s="71"/>
      <c r="W31" s="91">
        <v>0.998</v>
      </c>
      <c r="X31" s="47"/>
      <c r="Y31" s="47"/>
      <c r="Z31" s="47"/>
      <c r="AA31" s="71"/>
      <c r="AB31" s="7">
        <v>0.998</v>
      </c>
      <c r="AC31" s="76">
        <v>0.998</v>
      </c>
      <c r="AD31" s="47"/>
      <c r="AE31" s="71"/>
      <c r="AF31" s="8">
        <v>0.998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3.8</v>
      </c>
      <c r="K33" s="71"/>
      <c r="L33" s="92">
        <v>3.8</v>
      </c>
      <c r="M33" s="71"/>
      <c r="N33" s="92">
        <v>3.9</v>
      </c>
      <c r="O33" s="71"/>
      <c r="P33" s="92">
        <v>3.9</v>
      </c>
      <c r="Q33" s="47"/>
      <c r="R33" s="71"/>
      <c r="S33" s="92">
        <v>4</v>
      </c>
      <c r="T33" s="71"/>
      <c r="U33" s="92">
        <v>4.9000000000000004</v>
      </c>
      <c r="V33" s="71"/>
      <c r="W33" s="92">
        <v>4.9000000000000004</v>
      </c>
      <c r="X33" s="47"/>
      <c r="Y33" s="47"/>
      <c r="Z33" s="47"/>
      <c r="AA33" s="71"/>
      <c r="AB33" s="9">
        <v>4.9000000000000004</v>
      </c>
      <c r="AC33" s="78">
        <v>4.9000000000000004</v>
      </c>
      <c r="AD33" s="47"/>
      <c r="AE33" s="71"/>
      <c r="AF33" s="10">
        <v>5</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0.3</v>
      </c>
    </row>
    <row r="35" spans="5:32" ht="20.25" customHeight="1" x14ac:dyDescent="0.25">
      <c r="E35" s="73" t="s">
        <v>941</v>
      </c>
      <c r="F35" s="47"/>
      <c r="G35" s="47"/>
      <c r="H35" s="47"/>
      <c r="I35" s="74"/>
      <c r="J35" s="90" t="s">
        <v>1024</v>
      </c>
      <c r="K35" s="71"/>
      <c r="L35" s="90" t="s">
        <v>1024</v>
      </c>
      <c r="M35" s="71"/>
      <c r="N35" s="90" t="s">
        <v>1024</v>
      </c>
      <c r="O35" s="71"/>
      <c r="P35" s="90" t="s">
        <v>1024</v>
      </c>
      <c r="Q35" s="47"/>
      <c r="R35" s="71"/>
      <c r="S35" s="90" t="s">
        <v>1024</v>
      </c>
      <c r="T35" s="71"/>
      <c r="U35" s="90" t="s">
        <v>1024</v>
      </c>
      <c r="V35" s="71"/>
      <c r="W35" s="90" t="s">
        <v>1024</v>
      </c>
      <c r="X35" s="47"/>
      <c r="Y35" s="47"/>
      <c r="Z35" s="47"/>
      <c r="AA35" s="71"/>
      <c r="AB35" s="5" t="s">
        <v>1024</v>
      </c>
      <c r="AC35" s="75" t="s">
        <v>1024</v>
      </c>
      <c r="AD35" s="47"/>
      <c r="AE35" s="71"/>
      <c r="AF35" s="6" t="s">
        <v>1024</v>
      </c>
    </row>
    <row r="36" spans="5:32" ht="13.15" customHeight="1" x14ac:dyDescent="0.25">
      <c r="E36" s="73" t="s">
        <v>58</v>
      </c>
      <c r="F36" s="47"/>
      <c r="G36" s="47"/>
      <c r="H36" s="47"/>
      <c r="I36" s="74"/>
      <c r="J36" s="89">
        <v>3.8</v>
      </c>
      <c r="K36" s="71"/>
      <c r="L36" s="89">
        <v>3.8</v>
      </c>
      <c r="M36" s="71"/>
      <c r="N36" s="89">
        <v>3.9</v>
      </c>
      <c r="O36" s="71"/>
      <c r="P36" s="89">
        <v>3.9</v>
      </c>
      <c r="Q36" s="47"/>
      <c r="R36" s="71"/>
      <c r="S36" s="89">
        <v>4</v>
      </c>
      <c r="T36" s="71"/>
      <c r="U36" s="89">
        <v>4.9000000000000004</v>
      </c>
      <c r="V36" s="71"/>
      <c r="W36" s="89">
        <v>4.9000000000000004</v>
      </c>
      <c r="X36" s="47"/>
      <c r="Y36" s="47"/>
      <c r="Z36" s="47"/>
      <c r="AA36" s="71"/>
      <c r="AB36" s="3">
        <v>4.9000000000000004</v>
      </c>
      <c r="AC36" s="72">
        <v>4.9000000000000004</v>
      </c>
      <c r="AD36" s="47"/>
      <c r="AE36" s="71"/>
      <c r="AF36" s="4">
        <v>5</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1.5</v>
      </c>
      <c r="K39" s="71"/>
      <c r="L39" s="89">
        <v>1.5</v>
      </c>
      <c r="M39" s="71"/>
      <c r="N39" s="89">
        <v>1.5</v>
      </c>
      <c r="O39" s="71"/>
      <c r="P39" s="89">
        <v>1.5</v>
      </c>
      <c r="Q39" s="47"/>
      <c r="R39" s="71"/>
      <c r="S39" s="89">
        <v>1.5</v>
      </c>
      <c r="T39" s="71"/>
      <c r="U39" s="89">
        <v>1.5</v>
      </c>
      <c r="V39" s="71"/>
      <c r="W39" s="89">
        <v>1.5</v>
      </c>
      <c r="X39" s="47"/>
      <c r="Y39" s="47"/>
      <c r="Z39" s="47"/>
      <c r="AA39" s="71"/>
      <c r="AB39" s="3">
        <v>1.5</v>
      </c>
      <c r="AC39" s="72">
        <v>1.5</v>
      </c>
      <c r="AD39" s="47"/>
      <c r="AE39" s="71"/>
      <c r="AF39" s="4">
        <v>1.5</v>
      </c>
    </row>
    <row r="40" spans="5:32" x14ac:dyDescent="0.25">
      <c r="E40" s="73" t="s">
        <v>73</v>
      </c>
      <c r="F40" s="47"/>
      <c r="G40" s="47"/>
      <c r="H40" s="47"/>
      <c r="I40" s="74"/>
      <c r="J40" s="89">
        <v>10</v>
      </c>
      <c r="K40" s="71"/>
      <c r="L40" s="89">
        <v>10</v>
      </c>
      <c r="M40" s="71"/>
      <c r="N40" s="89">
        <v>10</v>
      </c>
      <c r="O40" s="71"/>
      <c r="P40" s="89">
        <v>10</v>
      </c>
      <c r="Q40" s="47"/>
      <c r="R40" s="71"/>
      <c r="S40" s="89">
        <v>10</v>
      </c>
      <c r="T40" s="71"/>
      <c r="U40" s="89">
        <v>10</v>
      </c>
      <c r="V40" s="71"/>
      <c r="W40" s="89">
        <v>10</v>
      </c>
      <c r="X40" s="47"/>
      <c r="Y40" s="47"/>
      <c r="Z40" s="47"/>
      <c r="AA40" s="71"/>
      <c r="AB40" s="3">
        <v>10</v>
      </c>
      <c r="AC40" s="72">
        <v>10</v>
      </c>
      <c r="AD40" s="47"/>
      <c r="AE40" s="71"/>
      <c r="AF40" s="4">
        <v>10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8Y+F/NL+xWdJnQ/YR+A9+4bZ4jSS0nF/8ogqr+v5Et7QXvPh5C5e9nfyVSvwiRdyh4PEpInBDPCX/T+cFpBeiw==" saltValue="dXIg9k9K94CzHAAlp2YS2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AB23F23-DC7E-42CB-AD52-EF04F2596C6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CRNE - Crows Nest (33/11kV)</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1276</v>
      </c>
      <c r="J3" s="49"/>
      <c r="K3" s="49"/>
      <c r="L3" s="49"/>
      <c r="M3" s="49"/>
      <c r="N3" s="49"/>
      <c r="O3" s="49"/>
      <c r="P3" s="49"/>
      <c r="Q3" s="49"/>
      <c r="R3" s="49"/>
      <c r="S3" s="49"/>
      <c r="V3" s="51" t="s">
        <v>922</v>
      </c>
      <c r="W3" s="49"/>
      <c r="Y3" s="52" t="s">
        <v>1277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1253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1278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1279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5.0999999999999996</v>
      </c>
      <c r="K26" s="71"/>
      <c r="L26" s="89">
        <v>5.0999999999999996</v>
      </c>
      <c r="M26" s="71"/>
      <c r="N26" s="89">
        <v>5.0999999999999996</v>
      </c>
      <c r="O26" s="71"/>
      <c r="P26" s="89">
        <v>5.0999999999999996</v>
      </c>
      <c r="Q26" s="47"/>
      <c r="R26" s="71"/>
      <c r="S26" s="89">
        <v>5.0999999999999996</v>
      </c>
      <c r="T26" s="71"/>
      <c r="U26" s="89">
        <v>5.4</v>
      </c>
      <c r="V26" s="71"/>
      <c r="W26" s="89">
        <v>5.4</v>
      </c>
      <c r="X26" s="47"/>
      <c r="Y26" s="47"/>
      <c r="Z26" s="47"/>
      <c r="AA26" s="71"/>
      <c r="AB26" s="3">
        <v>5.4</v>
      </c>
      <c r="AC26" s="72">
        <v>5.4</v>
      </c>
      <c r="AD26" s="47"/>
      <c r="AE26" s="71"/>
      <c r="AF26" s="4">
        <v>5.4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0.7</v>
      </c>
      <c r="K28" s="71"/>
      <c r="L28" s="89">
        <v>0.7</v>
      </c>
      <c r="M28" s="71"/>
      <c r="N28" s="89">
        <v>0.7</v>
      </c>
      <c r="O28" s="71"/>
      <c r="P28" s="89">
        <v>0.7</v>
      </c>
      <c r="Q28" s="47"/>
      <c r="R28" s="71"/>
      <c r="S28" s="89">
        <v>0.7</v>
      </c>
      <c r="T28" s="71"/>
      <c r="U28" s="89">
        <v>0.4</v>
      </c>
      <c r="V28" s="71"/>
      <c r="W28" s="89">
        <v>0.4</v>
      </c>
      <c r="X28" s="47"/>
      <c r="Y28" s="47"/>
      <c r="Z28" s="47"/>
      <c r="AA28" s="71"/>
      <c r="AB28" s="3">
        <v>0.4</v>
      </c>
      <c r="AC28" s="72">
        <v>0.4</v>
      </c>
      <c r="AD28" s="47"/>
      <c r="AE28" s="71"/>
      <c r="AF28" s="4">
        <v>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v>
      </c>
      <c r="K31" s="71"/>
      <c r="L31" s="91">
        <v>0.99</v>
      </c>
      <c r="M31" s="71"/>
      <c r="N31" s="91">
        <v>0.99</v>
      </c>
      <c r="O31" s="71"/>
      <c r="P31" s="91">
        <v>0.99</v>
      </c>
      <c r="Q31" s="47"/>
      <c r="R31" s="71"/>
      <c r="S31" s="91">
        <v>0.99</v>
      </c>
      <c r="T31" s="71"/>
      <c r="U31" s="91">
        <v>0.96399999999999997</v>
      </c>
      <c r="V31" s="71"/>
      <c r="W31" s="91">
        <v>0.96399999999999997</v>
      </c>
      <c r="X31" s="47"/>
      <c r="Y31" s="47"/>
      <c r="Z31" s="47"/>
      <c r="AA31" s="71"/>
      <c r="AB31" s="7">
        <v>0.96399999999999997</v>
      </c>
      <c r="AC31" s="76">
        <v>0.95199999999999996</v>
      </c>
      <c r="AD31" s="47"/>
      <c r="AE31" s="71"/>
      <c r="AF31" s="8">
        <v>0.95199999999999996</v>
      </c>
    </row>
    <row r="32" spans="4:32" ht="13.15" customHeight="1" x14ac:dyDescent="0.25">
      <c r="E32" s="73" t="s">
        <v>42</v>
      </c>
      <c r="F32" s="47"/>
      <c r="G32" s="47"/>
      <c r="H32" s="47"/>
      <c r="I32" s="74"/>
      <c r="J32" s="89">
        <v>3</v>
      </c>
      <c r="K32" s="71"/>
      <c r="L32" s="89">
        <v>3</v>
      </c>
      <c r="M32" s="71"/>
      <c r="N32" s="89">
        <v>3</v>
      </c>
      <c r="O32" s="71"/>
      <c r="P32" s="89">
        <v>3</v>
      </c>
      <c r="Q32" s="47"/>
      <c r="R32" s="71"/>
      <c r="S32" s="89">
        <v>3</v>
      </c>
      <c r="T32" s="71"/>
      <c r="U32" s="89">
        <v>3</v>
      </c>
      <c r="V32" s="71"/>
      <c r="W32" s="89">
        <v>3</v>
      </c>
      <c r="X32" s="47"/>
      <c r="Y32" s="47"/>
      <c r="Z32" s="47"/>
      <c r="AA32" s="71"/>
      <c r="AB32" s="3">
        <v>3</v>
      </c>
      <c r="AC32" s="72">
        <v>3</v>
      </c>
      <c r="AD32" s="47"/>
      <c r="AE32" s="71"/>
      <c r="AF32" s="4">
        <v>3</v>
      </c>
    </row>
    <row r="33" spans="5:32" ht="13.15" customHeight="1" x14ac:dyDescent="0.25">
      <c r="E33" s="77" t="s">
        <v>46</v>
      </c>
      <c r="F33" s="47"/>
      <c r="G33" s="47"/>
      <c r="H33" s="47"/>
      <c r="I33" s="74"/>
      <c r="J33" s="92">
        <v>0.7</v>
      </c>
      <c r="K33" s="71"/>
      <c r="L33" s="92">
        <v>0.7</v>
      </c>
      <c r="M33" s="71"/>
      <c r="N33" s="92">
        <v>0.7</v>
      </c>
      <c r="O33" s="71"/>
      <c r="P33" s="92">
        <v>0.7</v>
      </c>
      <c r="Q33" s="47"/>
      <c r="R33" s="71"/>
      <c r="S33" s="92">
        <v>0.7</v>
      </c>
      <c r="T33" s="71"/>
      <c r="U33" s="92">
        <v>0.4</v>
      </c>
      <c r="V33" s="71"/>
      <c r="W33" s="92">
        <v>0.4</v>
      </c>
      <c r="X33" s="47"/>
      <c r="Y33" s="47"/>
      <c r="Z33" s="47"/>
      <c r="AA33" s="71"/>
      <c r="AB33" s="9">
        <v>0.4</v>
      </c>
      <c r="AC33" s="78">
        <v>0.4</v>
      </c>
      <c r="AD33" s="47"/>
      <c r="AE33" s="71"/>
      <c r="AF33" s="10">
        <v>0.4</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24DaUoXYhRfp1mXs51D1IEd9WXJvsrNGuJzoipNCZNLf8uZuO5u8KinLdSq3WgyB6OjPXfSI5IJdaWkIoMCViQ==" saltValue="gSTRpiOUDCvNxLFycQNv/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B8F43B46-2E88-4AC2-BE68-A0196AD4657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CROY - Croydon (66/22kV)</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1280</v>
      </c>
      <c r="J3" s="49"/>
      <c r="K3" s="49"/>
      <c r="L3" s="49"/>
      <c r="M3" s="49"/>
      <c r="N3" s="49"/>
      <c r="O3" s="49"/>
      <c r="P3" s="49"/>
      <c r="Q3" s="49"/>
      <c r="R3" s="49"/>
      <c r="S3" s="49"/>
      <c r="V3" s="51" t="s">
        <v>922</v>
      </c>
      <c r="W3" s="49"/>
      <c r="Y3" s="52" t="s">
        <v>1170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1281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1282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11.3</v>
      </c>
      <c r="K26" s="71"/>
      <c r="L26" s="89">
        <v>11.3</v>
      </c>
      <c r="M26" s="71"/>
      <c r="N26" s="89">
        <v>11.3</v>
      </c>
      <c r="O26" s="71"/>
      <c r="P26" s="89">
        <v>11.3</v>
      </c>
      <c r="Q26" s="47"/>
      <c r="R26" s="71"/>
      <c r="S26" s="89">
        <v>11.3</v>
      </c>
      <c r="T26" s="71"/>
      <c r="U26" s="89">
        <v>13.9</v>
      </c>
      <c r="V26" s="71"/>
      <c r="W26" s="89">
        <v>13.9</v>
      </c>
      <c r="X26" s="47"/>
      <c r="Y26" s="47"/>
      <c r="Z26" s="47"/>
      <c r="AA26" s="71"/>
      <c r="AB26" s="3">
        <v>13.9</v>
      </c>
      <c r="AC26" s="72">
        <v>13.9</v>
      </c>
      <c r="AD26" s="47"/>
      <c r="AE26" s="71"/>
      <c r="AF26" s="4">
        <v>13.9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5.0999999999999996</v>
      </c>
      <c r="K28" s="71"/>
      <c r="L28" s="89">
        <v>5.0999999999999996</v>
      </c>
      <c r="M28" s="71"/>
      <c r="N28" s="89">
        <v>5.0999999999999996</v>
      </c>
      <c r="O28" s="71"/>
      <c r="P28" s="89">
        <v>5.2</v>
      </c>
      <c r="Q28" s="47"/>
      <c r="R28" s="71"/>
      <c r="S28" s="89">
        <v>5.2</v>
      </c>
      <c r="T28" s="71"/>
      <c r="U28" s="89">
        <v>3.9</v>
      </c>
      <c r="V28" s="71"/>
      <c r="W28" s="89">
        <v>3.9</v>
      </c>
      <c r="X28" s="47"/>
      <c r="Y28" s="47"/>
      <c r="Z28" s="47"/>
      <c r="AA28" s="71"/>
      <c r="AB28" s="3">
        <v>3.9</v>
      </c>
      <c r="AC28" s="72">
        <v>4</v>
      </c>
      <c r="AD28" s="47"/>
      <c r="AE28" s="71"/>
      <c r="AF28" s="4">
        <v>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6.5</v>
      </c>
      <c r="K32" s="71"/>
      <c r="L32" s="89">
        <v>6.5</v>
      </c>
      <c r="M32" s="71"/>
      <c r="N32" s="89">
        <v>6.5</v>
      </c>
      <c r="O32" s="71"/>
      <c r="P32" s="89">
        <v>6.5</v>
      </c>
      <c r="Q32" s="47"/>
      <c r="R32" s="71"/>
      <c r="S32" s="89">
        <v>6.5</v>
      </c>
      <c r="T32" s="71"/>
      <c r="U32" s="89">
        <v>7.5</v>
      </c>
      <c r="V32" s="71"/>
      <c r="W32" s="89">
        <v>7.5</v>
      </c>
      <c r="X32" s="47"/>
      <c r="Y32" s="47"/>
      <c r="Z32" s="47"/>
      <c r="AA32" s="71"/>
      <c r="AB32" s="3">
        <v>7.5</v>
      </c>
      <c r="AC32" s="72">
        <v>7.5</v>
      </c>
      <c r="AD32" s="47"/>
      <c r="AE32" s="71"/>
      <c r="AF32" s="4">
        <v>7.5</v>
      </c>
    </row>
    <row r="33" spans="5:32" ht="13.15" customHeight="1" x14ac:dyDescent="0.25">
      <c r="E33" s="77" t="s">
        <v>46</v>
      </c>
      <c r="F33" s="47"/>
      <c r="G33" s="47"/>
      <c r="H33" s="47"/>
      <c r="I33" s="74"/>
      <c r="J33" s="92">
        <v>4.7</v>
      </c>
      <c r="K33" s="71"/>
      <c r="L33" s="92">
        <v>4.7</v>
      </c>
      <c r="M33" s="71"/>
      <c r="N33" s="92">
        <v>4.8</v>
      </c>
      <c r="O33" s="71"/>
      <c r="P33" s="92">
        <v>4.8</v>
      </c>
      <c r="Q33" s="47"/>
      <c r="R33" s="71"/>
      <c r="S33" s="92">
        <v>4.8</v>
      </c>
      <c r="T33" s="71"/>
      <c r="U33" s="92">
        <v>3.7</v>
      </c>
      <c r="V33" s="71"/>
      <c r="W33" s="92">
        <v>3.7</v>
      </c>
      <c r="X33" s="47"/>
      <c r="Y33" s="47"/>
      <c r="Z33" s="47"/>
      <c r="AA33" s="71"/>
      <c r="AB33" s="9">
        <v>3.7</v>
      </c>
      <c r="AC33" s="78">
        <v>3.7</v>
      </c>
      <c r="AD33" s="47"/>
      <c r="AE33" s="71"/>
      <c r="AF33" s="10">
        <v>3.8</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994</v>
      </c>
      <c r="K35" s="71"/>
      <c r="L35" s="90" t="s">
        <v>994</v>
      </c>
      <c r="M35" s="71"/>
      <c r="N35" s="90" t="s">
        <v>994</v>
      </c>
      <c r="O35" s="71"/>
      <c r="P35" s="90" t="s">
        <v>994</v>
      </c>
      <c r="Q35" s="47"/>
      <c r="R35" s="71"/>
      <c r="S35" s="90" t="s">
        <v>994</v>
      </c>
      <c r="T35" s="71"/>
      <c r="U35" s="90" t="s">
        <v>994</v>
      </c>
      <c r="V35" s="71"/>
      <c r="W35" s="90" t="s">
        <v>994</v>
      </c>
      <c r="X35" s="47"/>
      <c r="Y35" s="47"/>
      <c r="Z35" s="47"/>
      <c r="AA35" s="71"/>
      <c r="AB35" s="5" t="s">
        <v>994</v>
      </c>
      <c r="AC35" s="75" t="s">
        <v>994</v>
      </c>
      <c r="AD35" s="47"/>
      <c r="AE35" s="71"/>
      <c r="AF35" s="6" t="s">
        <v>994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hKnbyiefF0t+Cg32/ByoeftTe4kYrNoG8R5B3l5LYceBG0Tg4tuNsNrG5b/ie0nHeWGxFSrbq1RKbz3PZGX8w==" saltValue="Rk5F9pQGTYjxGGTc0BK6q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4A2F06B-44A7-4DF0-9740-EEACF268832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CUNN - Cunnamulla (66/22kV)</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1283</v>
      </c>
      <c r="J3" s="49"/>
      <c r="K3" s="49"/>
      <c r="L3" s="49"/>
      <c r="M3" s="49"/>
      <c r="N3" s="49"/>
      <c r="O3" s="49"/>
      <c r="P3" s="49"/>
      <c r="Q3" s="49"/>
      <c r="R3" s="49"/>
      <c r="S3" s="49"/>
      <c r="V3" s="51" t="s">
        <v>922</v>
      </c>
      <c r="W3" s="49"/>
      <c r="Y3" s="52" t="s">
        <v>1284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1285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1286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1287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47.6</v>
      </c>
      <c r="K26" s="71"/>
      <c r="L26" s="89">
        <v>47.6</v>
      </c>
      <c r="M26" s="71"/>
      <c r="N26" s="89">
        <v>47.6</v>
      </c>
      <c r="O26" s="71"/>
      <c r="P26" s="89">
        <v>47.6</v>
      </c>
      <c r="Q26" s="47"/>
      <c r="R26" s="71"/>
      <c r="S26" s="89">
        <v>47.6</v>
      </c>
      <c r="T26" s="71"/>
      <c r="U26" s="89">
        <v>50.9</v>
      </c>
      <c r="V26" s="71"/>
      <c r="W26" s="89">
        <v>50.9</v>
      </c>
      <c r="X26" s="47"/>
      <c r="Y26" s="47"/>
      <c r="Z26" s="47"/>
      <c r="AA26" s="71"/>
      <c r="AB26" s="3">
        <v>50.9</v>
      </c>
      <c r="AC26" s="72">
        <v>50.9</v>
      </c>
      <c r="AD26" s="47"/>
      <c r="AE26" s="71"/>
      <c r="AF26" s="4">
        <v>50.9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18.2</v>
      </c>
      <c r="K28" s="71"/>
      <c r="L28" s="89">
        <v>18.2</v>
      </c>
      <c r="M28" s="71"/>
      <c r="N28" s="89">
        <v>18.399999999999999</v>
      </c>
      <c r="O28" s="71"/>
      <c r="P28" s="89">
        <v>18.5</v>
      </c>
      <c r="Q28" s="47"/>
      <c r="R28" s="71"/>
      <c r="S28" s="89">
        <v>18.7</v>
      </c>
      <c r="T28" s="71"/>
      <c r="U28" s="89">
        <v>13.9</v>
      </c>
      <c r="V28" s="71"/>
      <c r="W28" s="89">
        <v>13.9</v>
      </c>
      <c r="X28" s="47"/>
      <c r="Y28" s="47"/>
      <c r="Z28" s="47"/>
      <c r="AA28" s="71"/>
      <c r="AB28" s="3">
        <v>13.9</v>
      </c>
      <c r="AC28" s="72">
        <v>14.1</v>
      </c>
      <c r="AD28" s="47"/>
      <c r="AE28" s="71"/>
      <c r="AF28" s="4">
        <v>14.2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0.96699999999999997</v>
      </c>
      <c r="K31" s="71"/>
      <c r="L31" s="91">
        <v>0.96699999999999997</v>
      </c>
      <c r="M31" s="71"/>
      <c r="N31" s="91">
        <v>0.96699999999999997</v>
      </c>
      <c r="O31" s="71"/>
      <c r="P31" s="91">
        <v>0.96699999999999997</v>
      </c>
      <c r="Q31" s="47"/>
      <c r="R31" s="71"/>
      <c r="S31" s="91">
        <v>0.96699999999999997</v>
      </c>
      <c r="T31" s="71"/>
      <c r="U31" s="91">
        <v>0.97899999999999998</v>
      </c>
      <c r="V31" s="71"/>
      <c r="W31" s="91">
        <v>0.97899999999999998</v>
      </c>
      <c r="X31" s="47"/>
      <c r="Y31" s="47"/>
      <c r="Z31" s="47"/>
      <c r="AA31" s="71"/>
      <c r="AB31" s="7">
        <v>0.97899999999999998</v>
      </c>
      <c r="AC31" s="76">
        <v>0.97899999999999998</v>
      </c>
      <c r="AD31" s="47"/>
      <c r="AE31" s="71"/>
      <c r="AF31" s="8">
        <v>0.97899999999999998</v>
      </c>
    </row>
    <row r="32" spans="4:32" ht="13.15" customHeight="1" x14ac:dyDescent="0.25">
      <c r="E32" s="73" t="s">
        <v>42</v>
      </c>
      <c r="F32" s="47"/>
      <c r="G32" s="47"/>
      <c r="H32" s="47"/>
      <c r="I32" s="74"/>
      <c r="J32" s="89">
        <v>26.4</v>
      </c>
      <c r="K32" s="71"/>
      <c r="L32" s="89">
        <v>26.4</v>
      </c>
      <c r="M32" s="71"/>
      <c r="N32" s="89">
        <v>26.4</v>
      </c>
      <c r="O32" s="71"/>
      <c r="P32" s="89">
        <v>26.4</v>
      </c>
      <c r="Q32" s="47"/>
      <c r="R32" s="71"/>
      <c r="S32" s="89">
        <v>26.4</v>
      </c>
      <c r="T32" s="71"/>
      <c r="U32" s="89">
        <v>28.1</v>
      </c>
      <c r="V32" s="71"/>
      <c r="W32" s="89">
        <v>28.1</v>
      </c>
      <c r="X32" s="47"/>
      <c r="Y32" s="47"/>
      <c r="Z32" s="47"/>
      <c r="AA32" s="71"/>
      <c r="AB32" s="3">
        <v>28.1</v>
      </c>
      <c r="AC32" s="72">
        <v>28.1</v>
      </c>
      <c r="AD32" s="47"/>
      <c r="AE32" s="71"/>
      <c r="AF32" s="4">
        <v>28.1</v>
      </c>
    </row>
    <row r="33" spans="5:32" ht="13.15" customHeight="1" x14ac:dyDescent="0.25">
      <c r="E33" s="77" t="s">
        <v>46</v>
      </c>
      <c r="F33" s="47"/>
      <c r="G33" s="47"/>
      <c r="H33" s="47"/>
      <c r="I33" s="74"/>
      <c r="J33" s="92">
        <v>17.600000000000001</v>
      </c>
      <c r="K33" s="71"/>
      <c r="L33" s="92">
        <v>17.600000000000001</v>
      </c>
      <c r="M33" s="71"/>
      <c r="N33" s="92">
        <v>17.8</v>
      </c>
      <c r="O33" s="71"/>
      <c r="P33" s="92">
        <v>17.899999999999999</v>
      </c>
      <c r="Q33" s="47"/>
      <c r="R33" s="71"/>
      <c r="S33" s="92">
        <v>18</v>
      </c>
      <c r="T33" s="71"/>
      <c r="U33" s="92">
        <v>13</v>
      </c>
      <c r="V33" s="71"/>
      <c r="W33" s="92">
        <v>12.9</v>
      </c>
      <c r="X33" s="47"/>
      <c r="Y33" s="47"/>
      <c r="Z33" s="47"/>
      <c r="AA33" s="71"/>
      <c r="AB33" s="9">
        <v>12.9</v>
      </c>
      <c r="AC33" s="78">
        <v>13.1</v>
      </c>
      <c r="AD33" s="47"/>
      <c r="AE33" s="71"/>
      <c r="AF33" s="10">
        <v>13.2</v>
      </c>
    </row>
    <row r="34" spans="5:32" ht="20.25" customHeight="1" x14ac:dyDescent="0.25">
      <c r="E34" s="73" t="s">
        <v>940</v>
      </c>
      <c r="F34" s="47"/>
      <c r="G34" s="47"/>
      <c r="H34" s="47"/>
      <c r="I34" s="74"/>
      <c r="J34" s="90">
        <v>0.9</v>
      </c>
      <c r="K34" s="71"/>
      <c r="L34" s="90">
        <v>0.9</v>
      </c>
      <c r="M34" s="71"/>
      <c r="N34" s="90">
        <v>0.9</v>
      </c>
      <c r="O34" s="71"/>
      <c r="P34" s="90">
        <v>0.9</v>
      </c>
      <c r="Q34" s="47"/>
      <c r="R34" s="71"/>
      <c r="S34" s="90">
        <v>0.9</v>
      </c>
      <c r="T34" s="71"/>
      <c r="U34" s="90">
        <v>0.7</v>
      </c>
      <c r="V34" s="71"/>
      <c r="W34" s="90">
        <v>0.6</v>
      </c>
      <c r="X34" s="47"/>
      <c r="Y34" s="47"/>
      <c r="Z34" s="47"/>
      <c r="AA34" s="71"/>
      <c r="AB34" s="5">
        <v>0.6</v>
      </c>
      <c r="AC34" s="75">
        <v>0.7</v>
      </c>
      <c r="AD34" s="47"/>
      <c r="AE34" s="71"/>
      <c r="AF34" s="6">
        <v>0.7</v>
      </c>
    </row>
    <row r="35" spans="5:32" ht="20.25" customHeight="1" x14ac:dyDescent="0.25">
      <c r="E35" s="73" t="s">
        <v>941</v>
      </c>
      <c r="F35" s="47"/>
      <c r="G35" s="47"/>
      <c r="H35" s="47"/>
      <c r="I35" s="74"/>
      <c r="J35" s="90" t="s">
        <v>952</v>
      </c>
      <c r="K35" s="71"/>
      <c r="L35" s="90" t="s">
        <v>952</v>
      </c>
      <c r="M35" s="71"/>
      <c r="N35" s="90" t="s">
        <v>952</v>
      </c>
      <c r="O35" s="71"/>
      <c r="P35" s="90" t="s">
        <v>952</v>
      </c>
      <c r="Q35" s="47"/>
      <c r="R35" s="71"/>
      <c r="S35" s="90" t="s">
        <v>952</v>
      </c>
      <c r="T35" s="71"/>
      <c r="U35" s="90" t="s">
        <v>952</v>
      </c>
      <c r="V35" s="71"/>
      <c r="W35" s="90" t="s">
        <v>952</v>
      </c>
      <c r="X35" s="47"/>
      <c r="Y35" s="47"/>
      <c r="Z35" s="47"/>
      <c r="AA35" s="71"/>
      <c r="AB35" s="5" t="s">
        <v>952</v>
      </c>
      <c r="AC35" s="75" t="s">
        <v>952</v>
      </c>
      <c r="AD35" s="47"/>
      <c r="AE35" s="71"/>
      <c r="AF35" s="6" t="s">
        <v>952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kUwtnq+RZPU0eRsBjkm+1xcIY+hdze/BKqO7lWSwAN4j7NxzXFaIkhdQ3qzrgfmb+3pOGYHG0j81dSwpeUKlIw==" saltValue="Os31p/fdb6/gMTEpNeA5i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9C44AD1-1313-4519-8CD2-60AEF944275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DACE - Dalby Central (33/11kV)</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961</v>
      </c>
      <c r="J3" s="49"/>
      <c r="K3" s="49"/>
      <c r="L3" s="49"/>
      <c r="M3" s="49"/>
      <c r="N3" s="49"/>
      <c r="O3" s="49"/>
      <c r="P3" s="49"/>
      <c r="Q3" s="49"/>
      <c r="R3" s="49"/>
      <c r="S3" s="49"/>
      <c r="V3" s="51" t="s">
        <v>922</v>
      </c>
      <c r="W3" s="49"/>
      <c r="Y3" s="52" t="s">
        <v>962</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963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964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965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70</v>
      </c>
      <c r="K26" s="71"/>
      <c r="L26" s="89">
        <v>70</v>
      </c>
      <c r="M26" s="71"/>
      <c r="N26" s="89">
        <v>70</v>
      </c>
      <c r="O26" s="71"/>
      <c r="P26" s="89">
        <v>70</v>
      </c>
      <c r="Q26" s="47"/>
      <c r="R26" s="71"/>
      <c r="S26" s="89">
        <v>70</v>
      </c>
      <c r="T26" s="71"/>
      <c r="U26" s="89">
        <v>73.5</v>
      </c>
      <c r="V26" s="71"/>
      <c r="W26" s="89">
        <v>73.5</v>
      </c>
      <c r="X26" s="47"/>
      <c r="Y26" s="47"/>
      <c r="Z26" s="47"/>
      <c r="AA26" s="71"/>
      <c r="AB26" s="3">
        <v>73.5</v>
      </c>
      <c r="AC26" s="72">
        <v>73.5</v>
      </c>
      <c r="AD26" s="47"/>
      <c r="AE26" s="71"/>
      <c r="AF26" s="4">
        <v>73.5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34.299999999999997</v>
      </c>
      <c r="K28" s="71"/>
      <c r="L28" s="89">
        <v>34.200000000000003</v>
      </c>
      <c r="M28" s="71"/>
      <c r="N28" s="89">
        <v>34.4</v>
      </c>
      <c r="O28" s="71"/>
      <c r="P28" s="89">
        <v>34.5</v>
      </c>
      <c r="Q28" s="47"/>
      <c r="R28" s="71"/>
      <c r="S28" s="89">
        <v>34.700000000000003</v>
      </c>
      <c r="T28" s="71"/>
      <c r="U28" s="89">
        <v>18.899999999999999</v>
      </c>
      <c r="V28" s="71"/>
      <c r="W28" s="89">
        <v>18.8</v>
      </c>
      <c r="X28" s="47"/>
      <c r="Y28" s="47"/>
      <c r="Z28" s="47"/>
      <c r="AA28" s="71"/>
      <c r="AB28" s="3">
        <v>18.7</v>
      </c>
      <c r="AC28" s="72">
        <v>18.8</v>
      </c>
      <c r="AD28" s="47"/>
      <c r="AE28" s="71"/>
      <c r="AF28" s="4">
        <v>18.899999999999999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0.95799999999999996</v>
      </c>
      <c r="K31" s="71"/>
      <c r="L31" s="91">
        <v>0.95799999999999996</v>
      </c>
      <c r="M31" s="71"/>
      <c r="N31" s="91">
        <v>0.95799999999999996</v>
      </c>
      <c r="O31" s="71"/>
      <c r="P31" s="91">
        <v>0.95799999999999996</v>
      </c>
      <c r="Q31" s="47"/>
      <c r="R31" s="71"/>
      <c r="S31" s="91">
        <v>0.95799999999999996</v>
      </c>
      <c r="T31" s="71"/>
      <c r="U31" s="91">
        <v>0.98299999999999998</v>
      </c>
      <c r="V31" s="71"/>
      <c r="W31" s="91">
        <v>0.98299999999999998</v>
      </c>
      <c r="X31" s="47"/>
      <c r="Y31" s="47"/>
      <c r="Z31" s="47"/>
      <c r="AA31" s="71"/>
      <c r="AB31" s="7">
        <v>0.98299999999999998</v>
      </c>
      <c r="AC31" s="76">
        <v>0.98299999999999998</v>
      </c>
      <c r="AD31" s="47"/>
      <c r="AE31" s="71"/>
      <c r="AF31" s="8">
        <v>0.98299999999999998</v>
      </c>
    </row>
    <row r="32" spans="4:32" ht="13.15" customHeight="1" x14ac:dyDescent="0.25">
      <c r="E32" s="73" t="s">
        <v>42</v>
      </c>
      <c r="F32" s="47"/>
      <c r="G32" s="47"/>
      <c r="H32" s="47"/>
      <c r="I32" s="74"/>
      <c r="J32" s="89">
        <v>38.5</v>
      </c>
      <c r="K32" s="71"/>
      <c r="L32" s="89">
        <v>38.5</v>
      </c>
      <c r="M32" s="71"/>
      <c r="N32" s="89">
        <v>38.5</v>
      </c>
      <c r="O32" s="71"/>
      <c r="P32" s="89">
        <v>38.5</v>
      </c>
      <c r="Q32" s="47"/>
      <c r="R32" s="71"/>
      <c r="S32" s="89">
        <v>38.5</v>
      </c>
      <c r="T32" s="71"/>
      <c r="U32" s="89">
        <v>40.299999999999997</v>
      </c>
      <c r="V32" s="71"/>
      <c r="W32" s="89">
        <v>40.299999999999997</v>
      </c>
      <c r="X32" s="47"/>
      <c r="Y32" s="47"/>
      <c r="Z32" s="47"/>
      <c r="AA32" s="71"/>
      <c r="AB32" s="3">
        <v>40.299999999999997</v>
      </c>
      <c r="AC32" s="72">
        <v>40.299999999999997</v>
      </c>
      <c r="AD32" s="47"/>
      <c r="AE32" s="71"/>
      <c r="AF32" s="4">
        <v>40.299999999999997</v>
      </c>
    </row>
    <row r="33" spans="5:32" ht="13.15" customHeight="1" x14ac:dyDescent="0.25">
      <c r="E33" s="77" t="s">
        <v>46</v>
      </c>
      <c r="F33" s="47"/>
      <c r="G33" s="47"/>
      <c r="H33" s="47"/>
      <c r="I33" s="74"/>
      <c r="J33" s="92">
        <v>30.4</v>
      </c>
      <c r="K33" s="71"/>
      <c r="L33" s="92">
        <v>30.3</v>
      </c>
      <c r="M33" s="71"/>
      <c r="N33" s="92">
        <v>30.5</v>
      </c>
      <c r="O33" s="71"/>
      <c r="P33" s="92">
        <v>30.6</v>
      </c>
      <c r="Q33" s="47"/>
      <c r="R33" s="71"/>
      <c r="S33" s="92">
        <v>30.7</v>
      </c>
      <c r="T33" s="71"/>
      <c r="U33" s="92">
        <v>17.8</v>
      </c>
      <c r="V33" s="71"/>
      <c r="W33" s="92">
        <v>17.600000000000001</v>
      </c>
      <c r="X33" s="47"/>
      <c r="Y33" s="47"/>
      <c r="Z33" s="47"/>
      <c r="AA33" s="71"/>
      <c r="AB33" s="9">
        <v>17.5</v>
      </c>
      <c r="AC33" s="78">
        <v>17.600000000000001</v>
      </c>
      <c r="AD33" s="47"/>
      <c r="AE33" s="71"/>
      <c r="AF33" s="10">
        <v>17.7</v>
      </c>
    </row>
    <row r="34" spans="5:32" ht="20.25" customHeight="1" x14ac:dyDescent="0.25">
      <c r="E34" s="73" t="s">
        <v>940</v>
      </c>
      <c r="F34" s="47"/>
      <c r="G34" s="47"/>
      <c r="H34" s="47"/>
      <c r="I34" s="74"/>
      <c r="J34" s="90">
        <v>1.5</v>
      </c>
      <c r="K34" s="71"/>
      <c r="L34" s="90">
        <v>1.5</v>
      </c>
      <c r="M34" s="71"/>
      <c r="N34" s="90">
        <v>1.5</v>
      </c>
      <c r="O34" s="71"/>
      <c r="P34" s="90">
        <v>1.5</v>
      </c>
      <c r="Q34" s="47"/>
      <c r="R34" s="71"/>
      <c r="S34" s="90">
        <v>1.5</v>
      </c>
      <c r="T34" s="71"/>
      <c r="U34" s="90">
        <v>0.9</v>
      </c>
      <c r="V34" s="71"/>
      <c r="W34" s="90">
        <v>0.9</v>
      </c>
      <c r="X34" s="47"/>
      <c r="Y34" s="47"/>
      <c r="Z34" s="47"/>
      <c r="AA34" s="71"/>
      <c r="AB34" s="5">
        <v>0.9</v>
      </c>
      <c r="AC34" s="75">
        <v>0.9</v>
      </c>
      <c r="AD34" s="47"/>
      <c r="AE34" s="71"/>
      <c r="AF34" s="6">
        <v>0.9</v>
      </c>
    </row>
    <row r="35" spans="5:32" ht="20.25" customHeight="1" x14ac:dyDescent="0.25">
      <c r="E35" s="73" t="s">
        <v>941</v>
      </c>
      <c r="F35" s="47"/>
      <c r="G35" s="47"/>
      <c r="H35" s="47"/>
      <c r="I35" s="74"/>
      <c r="J35" s="90" t="s">
        <v>966</v>
      </c>
      <c r="K35" s="71"/>
      <c r="L35" s="90" t="s">
        <v>966</v>
      </c>
      <c r="M35" s="71"/>
      <c r="N35" s="90" t="s">
        <v>966</v>
      </c>
      <c r="O35" s="71"/>
      <c r="P35" s="90" t="s">
        <v>966</v>
      </c>
      <c r="Q35" s="47"/>
      <c r="R35" s="71"/>
      <c r="S35" s="90" t="s">
        <v>966</v>
      </c>
      <c r="T35" s="71"/>
      <c r="U35" s="90" t="s">
        <v>966</v>
      </c>
      <c r="V35" s="71"/>
      <c r="W35" s="90" t="s">
        <v>966</v>
      </c>
      <c r="X35" s="47"/>
      <c r="Y35" s="47"/>
      <c r="Z35" s="47"/>
      <c r="AA35" s="71"/>
      <c r="AB35" s="5" t="s">
        <v>966</v>
      </c>
      <c r="AC35" s="75" t="s">
        <v>966</v>
      </c>
      <c r="AD35" s="47"/>
      <c r="AE35" s="71"/>
      <c r="AF35" s="6" t="s">
        <v>966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29KDnzTeXfG6m/5wTMlgqhNrFxTL2b9ENTL176qUNOIEVv7U1ihkBzxFN/SDEiae/fYHxhMjY/pp2CKvgNqjg==" saltValue="u+m+/3KVV6Egnw/cx7qZb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F24F069-41AA-4D68-B1EA-92B4B49CD99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ALSH - Alan Sherriff (132/11kV)</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1288</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1289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1290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1291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42.6</v>
      </c>
      <c r="K26" s="71"/>
      <c r="L26" s="89">
        <v>42.6</v>
      </c>
      <c r="M26" s="71"/>
      <c r="N26" s="89">
        <v>42.6</v>
      </c>
      <c r="O26" s="71"/>
      <c r="P26" s="89">
        <v>42.6</v>
      </c>
      <c r="Q26" s="47"/>
      <c r="R26" s="71"/>
      <c r="S26" s="89">
        <v>42.6</v>
      </c>
      <c r="T26" s="71"/>
      <c r="U26" s="89">
        <v>39.799999999999997</v>
      </c>
      <c r="V26" s="71"/>
      <c r="W26" s="89">
        <v>39.799999999999997</v>
      </c>
      <c r="X26" s="47"/>
      <c r="Y26" s="47"/>
      <c r="Z26" s="47"/>
      <c r="AA26" s="71"/>
      <c r="AB26" s="3">
        <v>39.799999999999997</v>
      </c>
      <c r="AC26" s="72">
        <v>39.799999999999997</v>
      </c>
      <c r="AD26" s="47"/>
      <c r="AE26" s="71"/>
      <c r="AF26" s="4">
        <v>39.799999999999997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33</v>
      </c>
      <c r="K28" s="71"/>
      <c r="L28" s="89">
        <v>33.299999999999997</v>
      </c>
      <c r="M28" s="71"/>
      <c r="N28" s="89">
        <v>33.700000000000003</v>
      </c>
      <c r="O28" s="71"/>
      <c r="P28" s="89">
        <v>34.1</v>
      </c>
      <c r="Q28" s="47"/>
      <c r="R28" s="71"/>
      <c r="S28" s="89">
        <v>34.5</v>
      </c>
      <c r="T28" s="71"/>
      <c r="U28" s="89">
        <v>16.5</v>
      </c>
      <c r="V28" s="71"/>
      <c r="W28" s="89">
        <v>16.600000000000001</v>
      </c>
      <c r="X28" s="47"/>
      <c r="Y28" s="47"/>
      <c r="Z28" s="47"/>
      <c r="AA28" s="71"/>
      <c r="AB28" s="3">
        <v>16.7</v>
      </c>
      <c r="AC28" s="72">
        <v>16.899999999999999</v>
      </c>
      <c r="AD28" s="47"/>
      <c r="AE28" s="71"/>
      <c r="AF28" s="4">
        <v>17.100000000000001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0.98599999999999999</v>
      </c>
      <c r="K31" s="71"/>
      <c r="L31" s="91">
        <v>0.98599999999999999</v>
      </c>
      <c r="M31" s="71"/>
      <c r="N31" s="91">
        <v>0.98599999999999999</v>
      </c>
      <c r="O31" s="71"/>
      <c r="P31" s="91">
        <v>0.98599999999999999</v>
      </c>
      <c r="Q31" s="47"/>
      <c r="R31" s="71"/>
      <c r="S31" s="91">
        <v>0.98599999999999999</v>
      </c>
      <c r="T31" s="71"/>
      <c r="U31" s="91">
        <v>0.99099999999999999</v>
      </c>
      <c r="V31" s="71"/>
      <c r="W31" s="91">
        <v>0.99099999999999999</v>
      </c>
      <c r="X31" s="47"/>
      <c r="Y31" s="47"/>
      <c r="Z31" s="47"/>
      <c r="AA31" s="71"/>
      <c r="AB31" s="7">
        <v>0.99099999999999999</v>
      </c>
      <c r="AC31" s="76">
        <v>0.99099999999999999</v>
      </c>
      <c r="AD31" s="47"/>
      <c r="AE31" s="71"/>
      <c r="AF31" s="8">
        <v>0.99099999999999999</v>
      </c>
    </row>
    <row r="32" spans="4:32" ht="13.15" customHeight="1" x14ac:dyDescent="0.25">
      <c r="E32" s="73" t="s">
        <v>42</v>
      </c>
      <c r="F32" s="47"/>
      <c r="G32" s="47"/>
      <c r="H32" s="47"/>
      <c r="I32" s="74"/>
      <c r="J32" s="89">
        <v>28.1</v>
      </c>
      <c r="K32" s="71"/>
      <c r="L32" s="89">
        <v>28.1</v>
      </c>
      <c r="M32" s="71"/>
      <c r="N32" s="89">
        <v>28.1</v>
      </c>
      <c r="O32" s="71"/>
      <c r="P32" s="89">
        <v>28.1</v>
      </c>
      <c r="Q32" s="47"/>
      <c r="R32" s="71"/>
      <c r="S32" s="89">
        <v>28.1</v>
      </c>
      <c r="T32" s="71"/>
      <c r="U32" s="89">
        <v>26.3</v>
      </c>
      <c r="V32" s="71"/>
      <c r="W32" s="89">
        <v>26.3</v>
      </c>
      <c r="X32" s="47"/>
      <c r="Y32" s="47"/>
      <c r="Z32" s="47"/>
      <c r="AA32" s="71"/>
      <c r="AB32" s="3">
        <v>26.3</v>
      </c>
      <c r="AC32" s="72">
        <v>26.3</v>
      </c>
      <c r="AD32" s="47"/>
      <c r="AE32" s="71"/>
      <c r="AF32" s="4">
        <v>26.3</v>
      </c>
    </row>
    <row r="33" spans="5:32" ht="13.15" customHeight="1" x14ac:dyDescent="0.25">
      <c r="E33" s="77" t="s">
        <v>46</v>
      </c>
      <c r="F33" s="47"/>
      <c r="G33" s="47"/>
      <c r="H33" s="47"/>
      <c r="I33" s="74"/>
      <c r="J33" s="92">
        <v>29.6</v>
      </c>
      <c r="K33" s="71"/>
      <c r="L33" s="92">
        <v>29.9</v>
      </c>
      <c r="M33" s="71"/>
      <c r="N33" s="92">
        <v>30.3</v>
      </c>
      <c r="O33" s="71"/>
      <c r="P33" s="92">
        <v>30.6</v>
      </c>
      <c r="Q33" s="47"/>
      <c r="R33" s="71"/>
      <c r="S33" s="92">
        <v>30.9</v>
      </c>
      <c r="T33" s="71"/>
      <c r="U33" s="92">
        <v>16</v>
      </c>
      <c r="V33" s="71"/>
      <c r="W33" s="92">
        <v>16.100000000000001</v>
      </c>
      <c r="X33" s="47"/>
      <c r="Y33" s="47"/>
      <c r="Z33" s="47"/>
      <c r="AA33" s="71"/>
      <c r="AB33" s="9">
        <v>16.2</v>
      </c>
      <c r="AC33" s="78">
        <v>16.399999999999999</v>
      </c>
      <c r="AD33" s="47"/>
      <c r="AE33" s="71"/>
      <c r="AF33" s="10">
        <v>16.600000000000001</v>
      </c>
    </row>
    <row r="34" spans="5:32" ht="20.25" customHeight="1" x14ac:dyDescent="0.25">
      <c r="E34" s="73" t="s">
        <v>940</v>
      </c>
      <c r="F34" s="47"/>
      <c r="G34" s="47"/>
      <c r="H34" s="47"/>
      <c r="I34" s="74"/>
      <c r="J34" s="90">
        <v>1.5</v>
      </c>
      <c r="K34" s="71"/>
      <c r="L34" s="90">
        <v>1.5</v>
      </c>
      <c r="M34" s="71"/>
      <c r="N34" s="90">
        <v>1.5</v>
      </c>
      <c r="O34" s="71"/>
      <c r="P34" s="90">
        <v>1.5</v>
      </c>
      <c r="Q34" s="47"/>
      <c r="R34" s="71"/>
      <c r="S34" s="90">
        <v>1.5</v>
      </c>
      <c r="T34" s="71"/>
      <c r="U34" s="90">
        <v>0.8</v>
      </c>
      <c r="V34" s="71"/>
      <c r="W34" s="90">
        <v>0.8</v>
      </c>
      <c r="X34" s="47"/>
      <c r="Y34" s="47"/>
      <c r="Z34" s="47"/>
      <c r="AA34" s="71"/>
      <c r="AB34" s="5">
        <v>0.8</v>
      </c>
      <c r="AC34" s="75">
        <v>0.8</v>
      </c>
      <c r="AD34" s="47"/>
      <c r="AE34" s="71"/>
      <c r="AF34" s="6">
        <v>0.8</v>
      </c>
    </row>
    <row r="35" spans="5:32" ht="20.25" customHeight="1" x14ac:dyDescent="0.25">
      <c r="E35" s="73" t="s">
        <v>941</v>
      </c>
      <c r="F35" s="47"/>
      <c r="G35" s="47"/>
      <c r="H35" s="47"/>
      <c r="I35" s="74"/>
      <c r="J35" s="90" t="s">
        <v>1149</v>
      </c>
      <c r="K35" s="71"/>
      <c r="L35" s="90" t="s">
        <v>1149</v>
      </c>
      <c r="M35" s="71"/>
      <c r="N35" s="90" t="s">
        <v>1149</v>
      </c>
      <c r="O35" s="71"/>
      <c r="P35" s="90" t="s">
        <v>1149</v>
      </c>
      <c r="Q35" s="47"/>
      <c r="R35" s="71"/>
      <c r="S35" s="90" t="s">
        <v>1149</v>
      </c>
      <c r="T35" s="71"/>
      <c r="U35" s="90" t="s">
        <v>1149</v>
      </c>
      <c r="V35" s="71"/>
      <c r="W35" s="90" t="s">
        <v>1149</v>
      </c>
      <c r="X35" s="47"/>
      <c r="Y35" s="47"/>
      <c r="Z35" s="47"/>
      <c r="AA35" s="71"/>
      <c r="AB35" s="5" t="s">
        <v>1149</v>
      </c>
      <c r="AC35" s="75" t="s">
        <v>1149</v>
      </c>
      <c r="AD35" s="47"/>
      <c r="AE35" s="71"/>
      <c r="AF35" s="6" t="s">
        <v>1149</v>
      </c>
    </row>
    <row r="36" spans="5:32" ht="13.15" customHeight="1" x14ac:dyDescent="0.25">
      <c r="E36" s="73" t="s">
        <v>58</v>
      </c>
      <c r="F36" s="47"/>
      <c r="G36" s="47"/>
      <c r="H36" s="47"/>
      <c r="I36" s="74"/>
      <c r="J36" s="89">
        <v>1.5</v>
      </c>
      <c r="K36" s="71"/>
      <c r="L36" s="89">
        <v>1.8</v>
      </c>
      <c r="M36" s="71"/>
      <c r="N36" s="89">
        <v>2.2000000000000002</v>
      </c>
      <c r="O36" s="71"/>
      <c r="P36" s="89">
        <v>2.5</v>
      </c>
      <c r="Q36" s="47"/>
      <c r="R36" s="71"/>
      <c r="S36" s="89">
        <v>2.8</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6</v>
      </c>
      <c r="K39" s="71"/>
      <c r="L39" s="89">
        <v>6</v>
      </c>
      <c r="M39" s="71"/>
      <c r="N39" s="89">
        <v>6</v>
      </c>
      <c r="O39" s="71"/>
      <c r="P39" s="89">
        <v>6</v>
      </c>
      <c r="Q39" s="47"/>
      <c r="R39" s="71"/>
      <c r="S39" s="89">
        <v>6</v>
      </c>
      <c r="T39" s="71"/>
      <c r="U39" s="89">
        <v>6</v>
      </c>
      <c r="V39" s="71"/>
      <c r="W39" s="89">
        <v>6</v>
      </c>
      <c r="X39" s="47"/>
      <c r="Y39" s="47"/>
      <c r="Z39" s="47"/>
      <c r="AA39" s="71"/>
      <c r="AB39" s="3">
        <v>6</v>
      </c>
      <c r="AC39" s="72">
        <v>6</v>
      </c>
      <c r="AD39" s="47"/>
      <c r="AE39" s="71"/>
      <c r="AF39" s="4">
        <v>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mDXoIzXX9HSjjKppukGlm8zWF5Hf+BVpWxoQ/Zsf817k+oVMGypTzilmfH+BLIQc9SHy+0oqoxzplm9M8Y0IYg==" saltValue="XgQk31uoSQqO+zJ+smWOK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6E946D09-0CD2-41BE-9F5D-66EF88254BC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DAGL - Dan Gleeson (66/11kV)</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1292</v>
      </c>
      <c r="J3" s="49"/>
      <c r="K3" s="49"/>
      <c r="L3" s="49"/>
      <c r="M3" s="49"/>
      <c r="N3" s="49"/>
      <c r="O3" s="49"/>
      <c r="P3" s="49"/>
      <c r="Q3" s="49"/>
      <c r="R3" s="49"/>
      <c r="S3" s="49"/>
      <c r="V3" s="51" t="s">
        <v>922</v>
      </c>
      <c r="W3" s="49"/>
      <c r="Y3" s="52" t="s">
        <v>1181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1293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1107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1294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1295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5.0999999999999996</v>
      </c>
      <c r="K26" s="71"/>
      <c r="L26" s="89">
        <v>5.0999999999999996</v>
      </c>
      <c r="M26" s="71"/>
      <c r="N26" s="89">
        <v>5.0999999999999996</v>
      </c>
      <c r="O26" s="71"/>
      <c r="P26" s="89">
        <v>5.0999999999999996</v>
      </c>
      <c r="Q26" s="47"/>
      <c r="R26" s="71"/>
      <c r="S26" s="89">
        <v>5.0999999999999996</v>
      </c>
      <c r="T26" s="71"/>
      <c r="U26" s="89">
        <v>5.9</v>
      </c>
      <c r="V26" s="71"/>
      <c r="W26" s="89">
        <v>5.9</v>
      </c>
      <c r="X26" s="47"/>
      <c r="Y26" s="47"/>
      <c r="Z26" s="47"/>
      <c r="AA26" s="71"/>
      <c r="AB26" s="3">
        <v>5.9</v>
      </c>
      <c r="AC26" s="72">
        <v>5.9</v>
      </c>
      <c r="AD26" s="47"/>
      <c r="AE26" s="71"/>
      <c r="AF26" s="4">
        <v>5.9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2.8</v>
      </c>
      <c r="K28" s="71"/>
      <c r="L28" s="89">
        <v>3.3</v>
      </c>
      <c r="M28" s="71"/>
      <c r="N28" s="89">
        <v>3.8</v>
      </c>
      <c r="O28" s="71"/>
      <c r="P28" s="89">
        <v>3.8</v>
      </c>
      <c r="Q28" s="47"/>
      <c r="R28" s="71"/>
      <c r="S28" s="89">
        <v>3.8</v>
      </c>
      <c r="T28" s="71"/>
      <c r="U28" s="89">
        <v>2.2000000000000002</v>
      </c>
      <c r="V28" s="71"/>
      <c r="W28" s="89">
        <v>2.6</v>
      </c>
      <c r="X28" s="47"/>
      <c r="Y28" s="47"/>
      <c r="Z28" s="47"/>
      <c r="AA28" s="71"/>
      <c r="AB28" s="3">
        <v>3</v>
      </c>
      <c r="AC28" s="72">
        <v>3.1</v>
      </c>
      <c r="AD28" s="47"/>
      <c r="AE28" s="71"/>
      <c r="AF28" s="4">
        <v>3.1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0.97199999999999998</v>
      </c>
      <c r="K31" s="71"/>
      <c r="L31" s="91">
        <v>0.97199999999999998</v>
      </c>
      <c r="M31" s="71"/>
      <c r="N31" s="91">
        <v>0.97199999999999998</v>
      </c>
      <c r="O31" s="71"/>
      <c r="P31" s="91">
        <v>0.97199999999999998</v>
      </c>
      <c r="Q31" s="47"/>
      <c r="R31" s="71"/>
      <c r="S31" s="91">
        <v>0.97199999999999998</v>
      </c>
      <c r="T31" s="71"/>
      <c r="U31" s="91">
        <v>0.98399999999999999</v>
      </c>
      <c r="V31" s="71"/>
      <c r="W31" s="91">
        <v>0.98399999999999999</v>
      </c>
      <c r="X31" s="47"/>
      <c r="Y31" s="47"/>
      <c r="Z31" s="47"/>
      <c r="AA31" s="71"/>
      <c r="AB31" s="7">
        <v>0.98399999999999999</v>
      </c>
      <c r="AC31" s="76">
        <v>0.98399999999999999</v>
      </c>
      <c r="AD31" s="47"/>
      <c r="AE31" s="71"/>
      <c r="AF31" s="8">
        <v>0.98399999999999999</v>
      </c>
    </row>
    <row r="32" spans="4:32" ht="13.15" customHeight="1" x14ac:dyDescent="0.25">
      <c r="E32" s="73" t="s">
        <v>42</v>
      </c>
      <c r="F32" s="47"/>
      <c r="G32" s="47"/>
      <c r="H32" s="47"/>
      <c r="I32" s="74"/>
      <c r="J32" s="89">
        <v>2.9</v>
      </c>
      <c r="K32" s="71"/>
      <c r="L32" s="89">
        <v>2.9</v>
      </c>
      <c r="M32" s="71"/>
      <c r="N32" s="89">
        <v>2.9</v>
      </c>
      <c r="O32" s="71"/>
      <c r="P32" s="89">
        <v>2.9</v>
      </c>
      <c r="Q32" s="47"/>
      <c r="R32" s="71"/>
      <c r="S32" s="89">
        <v>2.9</v>
      </c>
      <c r="T32" s="71"/>
      <c r="U32" s="89">
        <v>3</v>
      </c>
      <c r="V32" s="71"/>
      <c r="W32" s="89">
        <v>3</v>
      </c>
      <c r="X32" s="47"/>
      <c r="Y32" s="47"/>
      <c r="Z32" s="47"/>
      <c r="AA32" s="71"/>
      <c r="AB32" s="3">
        <v>3</v>
      </c>
      <c r="AC32" s="72">
        <v>3</v>
      </c>
      <c r="AD32" s="47"/>
      <c r="AE32" s="71"/>
      <c r="AF32" s="4">
        <v>3</v>
      </c>
    </row>
    <row r="33" spans="5:32" ht="13.15" customHeight="1" x14ac:dyDescent="0.25">
      <c r="E33" s="77" t="s">
        <v>46</v>
      </c>
      <c r="F33" s="47"/>
      <c r="G33" s="47"/>
      <c r="H33" s="47"/>
      <c r="I33" s="74"/>
      <c r="J33" s="92">
        <v>2.5</v>
      </c>
      <c r="K33" s="71"/>
      <c r="L33" s="92">
        <v>2.9</v>
      </c>
      <c r="M33" s="71"/>
      <c r="N33" s="92">
        <v>3.4</v>
      </c>
      <c r="O33" s="71"/>
      <c r="P33" s="92">
        <v>3.5</v>
      </c>
      <c r="Q33" s="47"/>
      <c r="R33" s="71"/>
      <c r="S33" s="92">
        <v>3.5</v>
      </c>
      <c r="T33" s="71"/>
      <c r="U33" s="92">
        <v>2.1</v>
      </c>
      <c r="V33" s="71"/>
      <c r="W33" s="92">
        <v>2.5</v>
      </c>
      <c r="X33" s="47"/>
      <c r="Y33" s="47"/>
      <c r="Z33" s="47"/>
      <c r="AA33" s="71"/>
      <c r="AB33" s="9">
        <v>2.9</v>
      </c>
      <c r="AC33" s="78">
        <v>2.9</v>
      </c>
      <c r="AD33" s="47"/>
      <c r="AE33" s="71"/>
      <c r="AF33" s="10">
        <v>3</v>
      </c>
    </row>
    <row r="34" spans="5:32" ht="20.25" customHeight="1" x14ac:dyDescent="0.25">
      <c r="E34" s="73" t="s">
        <v>940</v>
      </c>
      <c r="F34" s="47"/>
      <c r="G34" s="47"/>
      <c r="H34" s="47"/>
      <c r="I34" s="74"/>
      <c r="J34" s="90">
        <v>0.1</v>
      </c>
      <c r="K34" s="71"/>
      <c r="L34" s="90">
        <v>0.1</v>
      </c>
      <c r="M34" s="71"/>
      <c r="N34" s="90">
        <v>0.2</v>
      </c>
      <c r="O34" s="71"/>
      <c r="P34" s="90">
        <v>0.2</v>
      </c>
      <c r="Q34" s="47"/>
      <c r="R34" s="71"/>
      <c r="S34" s="90">
        <v>0.2</v>
      </c>
      <c r="T34" s="71"/>
      <c r="U34" s="90">
        <v>0.1</v>
      </c>
      <c r="V34" s="71"/>
      <c r="W34" s="90">
        <v>0.1</v>
      </c>
      <c r="X34" s="47"/>
      <c r="Y34" s="47"/>
      <c r="Z34" s="47"/>
      <c r="AA34" s="71"/>
      <c r="AB34" s="5">
        <v>0.1</v>
      </c>
      <c r="AC34" s="75">
        <v>0.1</v>
      </c>
      <c r="AD34" s="47"/>
      <c r="AE34" s="71"/>
      <c r="AF34" s="6">
        <v>0.2</v>
      </c>
    </row>
    <row r="35" spans="5:32" ht="20.25" customHeight="1" x14ac:dyDescent="0.25">
      <c r="E35" s="73" t="s">
        <v>941</v>
      </c>
      <c r="F35" s="47"/>
      <c r="G35" s="47"/>
      <c r="H35" s="47"/>
      <c r="I35" s="74"/>
      <c r="J35" s="90" t="s">
        <v>1000</v>
      </c>
      <c r="K35" s="71"/>
      <c r="L35" s="90" t="s">
        <v>1000</v>
      </c>
      <c r="M35" s="71"/>
      <c r="N35" s="90" t="s">
        <v>1000</v>
      </c>
      <c r="O35" s="71"/>
      <c r="P35" s="90" t="s">
        <v>1000</v>
      </c>
      <c r="Q35" s="47"/>
      <c r="R35" s="71"/>
      <c r="S35" s="90" t="s">
        <v>1000</v>
      </c>
      <c r="T35" s="71"/>
      <c r="U35" s="90" t="s">
        <v>1000</v>
      </c>
      <c r="V35" s="71"/>
      <c r="W35" s="90" t="s">
        <v>1000</v>
      </c>
      <c r="X35" s="47"/>
      <c r="Y35" s="47"/>
      <c r="Z35" s="47"/>
      <c r="AA35" s="71"/>
      <c r="AB35" s="5" t="s">
        <v>1000</v>
      </c>
      <c r="AC35" s="75" t="s">
        <v>1000</v>
      </c>
      <c r="AD35" s="47"/>
      <c r="AE35" s="71"/>
      <c r="AF35" s="6" t="s">
        <v>1000</v>
      </c>
    </row>
    <row r="36" spans="5:32" ht="13.15" customHeight="1" x14ac:dyDescent="0.25">
      <c r="E36" s="73" t="s">
        <v>58</v>
      </c>
      <c r="F36" s="47"/>
      <c r="G36" s="47"/>
      <c r="H36" s="47"/>
      <c r="I36" s="74"/>
      <c r="J36" s="90"/>
      <c r="K36" s="71"/>
      <c r="L36" s="90"/>
      <c r="M36" s="71"/>
      <c r="N36" s="89">
        <v>0.5</v>
      </c>
      <c r="O36" s="71"/>
      <c r="P36" s="89">
        <v>0.6</v>
      </c>
      <c r="Q36" s="47"/>
      <c r="R36" s="71"/>
      <c r="S36" s="89">
        <v>0.6</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0.6</v>
      </c>
      <c r="K40" s="71"/>
      <c r="L40" s="89">
        <v>0.6</v>
      </c>
      <c r="M40" s="71"/>
      <c r="N40" s="89">
        <v>0.6</v>
      </c>
      <c r="O40" s="71"/>
      <c r="P40" s="89">
        <v>0.6</v>
      </c>
      <c r="Q40" s="47"/>
      <c r="R40" s="71"/>
      <c r="S40" s="89">
        <v>0.6</v>
      </c>
      <c r="T40" s="71"/>
      <c r="U40" s="89">
        <v>0.6</v>
      </c>
      <c r="V40" s="71"/>
      <c r="W40" s="89">
        <v>0.6</v>
      </c>
      <c r="X40" s="47"/>
      <c r="Y40" s="47"/>
      <c r="Z40" s="47"/>
      <c r="AA40" s="71"/>
      <c r="AB40" s="3">
        <v>0.6</v>
      </c>
      <c r="AC40" s="72">
        <v>0.6</v>
      </c>
      <c r="AD40" s="47"/>
      <c r="AE40" s="71"/>
      <c r="AF40" s="4">
        <v>0.6</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CHY/x1ILsAloRPPehkHWB3iIFCmHfL58ZVhswWecOFeFriIWidCAsAuGKzYBsw/xFkhj5IczMOSoUD+kw/rlQ==" saltValue="hVjNsq8ERdWSk2ulFdS13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6332B4C-25EC-49A1-B263-D2519A33FF0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DEGI - Degilbo (66/11kV)</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1296</v>
      </c>
      <c r="J3" s="49"/>
      <c r="K3" s="49"/>
      <c r="L3" s="49"/>
      <c r="M3" s="49"/>
      <c r="N3" s="49"/>
      <c r="O3" s="49"/>
      <c r="P3" s="49"/>
      <c r="Q3" s="49"/>
      <c r="R3" s="49"/>
      <c r="S3" s="49"/>
      <c r="V3" s="51" t="s">
        <v>922</v>
      </c>
      <c r="W3" s="49"/>
      <c r="Y3" s="52" t="s">
        <v>975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1297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1298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1299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24.2</v>
      </c>
      <c r="K26" s="71"/>
      <c r="L26" s="89">
        <v>24.2</v>
      </c>
      <c r="M26" s="71"/>
      <c r="N26" s="89">
        <v>24.2</v>
      </c>
      <c r="O26" s="71"/>
      <c r="P26" s="89">
        <v>24.2</v>
      </c>
      <c r="Q26" s="47"/>
      <c r="R26" s="71"/>
      <c r="S26" s="89">
        <v>24.2</v>
      </c>
      <c r="T26" s="71"/>
      <c r="U26" s="89">
        <v>25.9</v>
      </c>
      <c r="V26" s="71"/>
      <c r="W26" s="89">
        <v>25.9</v>
      </c>
      <c r="X26" s="47"/>
      <c r="Y26" s="47"/>
      <c r="Z26" s="47"/>
      <c r="AA26" s="71"/>
      <c r="AB26" s="3">
        <v>25.9</v>
      </c>
      <c r="AC26" s="72">
        <v>25.9</v>
      </c>
      <c r="AD26" s="47"/>
      <c r="AE26" s="71"/>
      <c r="AF26" s="4">
        <v>25.9</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5</v>
      </c>
      <c r="K28" s="71"/>
      <c r="L28" s="89">
        <v>5</v>
      </c>
      <c r="M28" s="71"/>
      <c r="N28" s="89">
        <v>5.0999999999999996</v>
      </c>
      <c r="O28" s="71"/>
      <c r="P28" s="89">
        <v>5.0999999999999996</v>
      </c>
      <c r="Q28" s="47"/>
      <c r="R28" s="71"/>
      <c r="S28" s="89">
        <v>5.0999999999999996</v>
      </c>
      <c r="T28" s="71"/>
      <c r="U28" s="89">
        <v>3.4</v>
      </c>
      <c r="V28" s="71"/>
      <c r="W28" s="89">
        <v>3.4</v>
      </c>
      <c r="X28" s="47"/>
      <c r="Y28" s="47"/>
      <c r="Z28" s="47"/>
      <c r="AA28" s="71"/>
      <c r="AB28" s="3">
        <v>3.4</v>
      </c>
      <c r="AC28" s="72">
        <v>3.4</v>
      </c>
      <c r="AD28" s="47"/>
      <c r="AE28" s="71"/>
      <c r="AF28" s="4">
        <v>3.4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0.93799999999999994</v>
      </c>
      <c r="K31" s="71"/>
      <c r="L31" s="91">
        <v>0.93799999999999994</v>
      </c>
      <c r="M31" s="71"/>
      <c r="N31" s="91">
        <v>0.93799999999999994</v>
      </c>
      <c r="O31" s="71"/>
      <c r="P31" s="91">
        <v>0.93799999999999994</v>
      </c>
      <c r="Q31" s="47"/>
      <c r="R31" s="71"/>
      <c r="S31" s="91">
        <v>0.93799999999999994</v>
      </c>
      <c r="T31" s="71"/>
      <c r="U31" s="91">
        <v>0.94899999999999995</v>
      </c>
      <c r="V31" s="71"/>
      <c r="W31" s="91">
        <v>0.94899999999999995</v>
      </c>
      <c r="X31" s="47"/>
      <c r="Y31" s="47"/>
      <c r="Z31" s="47"/>
      <c r="AA31" s="71"/>
      <c r="AB31" s="7">
        <v>0.94899999999999995</v>
      </c>
      <c r="AC31" s="76">
        <v>0.94899999999999995</v>
      </c>
      <c r="AD31" s="47"/>
      <c r="AE31" s="71"/>
      <c r="AF31" s="8">
        <v>0.94899999999999995</v>
      </c>
    </row>
    <row r="32" spans="4:32" ht="13.15" customHeight="1" x14ac:dyDescent="0.25">
      <c r="E32" s="73" t="s">
        <v>42</v>
      </c>
      <c r="F32" s="47"/>
      <c r="G32" s="47"/>
      <c r="H32" s="47"/>
      <c r="I32" s="74"/>
      <c r="J32" s="89">
        <v>13.2</v>
      </c>
      <c r="K32" s="71"/>
      <c r="L32" s="89">
        <v>13.2</v>
      </c>
      <c r="M32" s="71"/>
      <c r="N32" s="89">
        <v>13.2</v>
      </c>
      <c r="O32" s="71"/>
      <c r="P32" s="89">
        <v>13.2</v>
      </c>
      <c r="Q32" s="47"/>
      <c r="R32" s="71"/>
      <c r="S32" s="89">
        <v>13.2</v>
      </c>
      <c r="T32" s="71"/>
      <c r="U32" s="89">
        <v>14.4</v>
      </c>
      <c r="V32" s="71"/>
      <c r="W32" s="89">
        <v>14.4</v>
      </c>
      <c r="X32" s="47"/>
      <c r="Y32" s="47"/>
      <c r="Z32" s="47"/>
      <c r="AA32" s="71"/>
      <c r="AB32" s="3">
        <v>14.4</v>
      </c>
      <c r="AC32" s="72">
        <v>14.4</v>
      </c>
      <c r="AD32" s="47"/>
      <c r="AE32" s="71"/>
      <c r="AF32" s="4">
        <v>14.4</v>
      </c>
    </row>
    <row r="33" spans="5:32" ht="13.15" customHeight="1" x14ac:dyDescent="0.25">
      <c r="E33" s="77" t="s">
        <v>46</v>
      </c>
      <c r="F33" s="47"/>
      <c r="G33" s="47"/>
      <c r="H33" s="47"/>
      <c r="I33" s="74"/>
      <c r="J33" s="92">
        <v>4.8</v>
      </c>
      <c r="K33" s="71"/>
      <c r="L33" s="92">
        <v>4.8</v>
      </c>
      <c r="M33" s="71"/>
      <c r="N33" s="92">
        <v>4.8</v>
      </c>
      <c r="O33" s="71"/>
      <c r="P33" s="92">
        <v>4.8</v>
      </c>
      <c r="Q33" s="47"/>
      <c r="R33" s="71"/>
      <c r="S33" s="92">
        <v>4.9000000000000004</v>
      </c>
      <c r="T33" s="71"/>
      <c r="U33" s="92">
        <v>3.1</v>
      </c>
      <c r="V33" s="71"/>
      <c r="W33" s="92">
        <v>3.1</v>
      </c>
      <c r="X33" s="47"/>
      <c r="Y33" s="47"/>
      <c r="Z33" s="47"/>
      <c r="AA33" s="71"/>
      <c r="AB33" s="9">
        <v>3.1</v>
      </c>
      <c r="AC33" s="78">
        <v>3.1</v>
      </c>
      <c r="AD33" s="47"/>
      <c r="AE33" s="71"/>
      <c r="AF33" s="10">
        <v>3.1</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1058</v>
      </c>
      <c r="K35" s="71"/>
      <c r="L35" s="90" t="s">
        <v>1058</v>
      </c>
      <c r="M35" s="71"/>
      <c r="N35" s="90" t="s">
        <v>1058</v>
      </c>
      <c r="O35" s="71"/>
      <c r="P35" s="90" t="s">
        <v>1058</v>
      </c>
      <c r="Q35" s="47"/>
      <c r="R35" s="71"/>
      <c r="S35" s="90" t="s">
        <v>1058</v>
      </c>
      <c r="T35" s="71"/>
      <c r="U35" s="90" t="s">
        <v>1058</v>
      </c>
      <c r="V35" s="71"/>
      <c r="W35" s="90" t="s">
        <v>1058</v>
      </c>
      <c r="X35" s="47"/>
      <c r="Y35" s="47"/>
      <c r="Z35" s="47"/>
      <c r="AA35" s="71"/>
      <c r="AB35" s="5" t="s">
        <v>1058</v>
      </c>
      <c r="AC35" s="75" t="s">
        <v>1058</v>
      </c>
      <c r="AD35" s="47"/>
      <c r="AE35" s="71"/>
      <c r="AF35" s="6" t="s">
        <v>1058</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A4rmb3akWmAgBspDsKqdt4UEviu5nLY+ha0V6PYtF1ksnS3WUkq1zXIaFv4DErYBv2lww+zJiuSJZhjpkAePg==" saltValue="e4vH/NcFuDbGJEQoF5ali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CEDBB89-504A-4366-BB03-4DB58876832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DIMB - Dimbulah (66/22kV)</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1300</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1301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1302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0.3</v>
      </c>
      <c r="K26" s="71"/>
      <c r="L26" s="89">
        <v>0.3</v>
      </c>
      <c r="M26" s="71"/>
      <c r="N26" s="89">
        <v>0.3</v>
      </c>
      <c r="O26" s="71"/>
      <c r="P26" s="89">
        <v>0.3</v>
      </c>
      <c r="Q26" s="47"/>
      <c r="R26" s="71"/>
      <c r="S26" s="89">
        <v>0.3</v>
      </c>
      <c r="T26" s="71"/>
      <c r="U26" s="89">
        <v>0.3</v>
      </c>
      <c r="V26" s="71"/>
      <c r="W26" s="89">
        <v>0.3</v>
      </c>
      <c r="X26" s="47"/>
      <c r="Y26" s="47"/>
      <c r="Z26" s="47"/>
      <c r="AA26" s="71"/>
      <c r="AB26" s="3">
        <v>0.3</v>
      </c>
      <c r="AC26" s="72">
        <v>0.3</v>
      </c>
      <c r="AD26" s="47"/>
      <c r="AE26" s="71"/>
      <c r="AF26" s="4">
        <v>0.3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0.1</v>
      </c>
      <c r="K28" s="71"/>
      <c r="L28" s="89">
        <v>0.1</v>
      </c>
      <c r="M28" s="71"/>
      <c r="N28" s="89">
        <v>0.1</v>
      </c>
      <c r="O28" s="71"/>
      <c r="P28" s="89">
        <v>0.1</v>
      </c>
      <c r="Q28" s="47"/>
      <c r="R28" s="71"/>
      <c r="S28" s="89">
        <v>0.1</v>
      </c>
      <c r="T28" s="71"/>
      <c r="U28" s="89">
        <v>0.1</v>
      </c>
      <c r="V28" s="71"/>
      <c r="W28" s="89">
        <v>0.1</v>
      </c>
      <c r="X28" s="47"/>
      <c r="Y28" s="47"/>
      <c r="Z28" s="47"/>
      <c r="AA28" s="71"/>
      <c r="AB28" s="3">
        <v>0.1</v>
      </c>
      <c r="AC28" s="72">
        <v>0.1</v>
      </c>
      <c r="AD28" s="47"/>
      <c r="AE28" s="71"/>
      <c r="AF28" s="4">
        <v>0.1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v>
      </c>
      <c r="K31" s="71"/>
      <c r="L31" s="91">
        <v>0.95</v>
      </c>
      <c r="M31" s="71"/>
      <c r="N31" s="91">
        <v>0.95</v>
      </c>
      <c r="O31" s="71"/>
      <c r="P31" s="91">
        <v>0.95</v>
      </c>
      <c r="Q31" s="47"/>
      <c r="R31" s="71"/>
      <c r="S31" s="91">
        <v>0.95</v>
      </c>
      <c r="T31" s="71"/>
      <c r="U31" s="91">
        <v>0.95</v>
      </c>
      <c r="V31" s="71"/>
      <c r="W31" s="91">
        <v>0.95</v>
      </c>
      <c r="X31" s="47"/>
      <c r="Y31" s="47"/>
      <c r="Z31" s="47"/>
      <c r="AA31" s="71"/>
      <c r="AB31" s="7">
        <v>0.95</v>
      </c>
      <c r="AC31" s="76">
        <v>0.95</v>
      </c>
      <c r="AD31" s="47"/>
      <c r="AE31" s="71"/>
      <c r="AF31" s="8">
        <v>0.95</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0.1</v>
      </c>
      <c r="K33" s="71"/>
      <c r="L33" s="92">
        <v>0.1</v>
      </c>
      <c r="M33" s="71"/>
      <c r="N33" s="92">
        <v>0.1</v>
      </c>
      <c r="O33" s="71"/>
      <c r="P33" s="92">
        <v>0.1</v>
      </c>
      <c r="Q33" s="47"/>
      <c r="R33" s="71"/>
      <c r="S33" s="92">
        <v>0.1</v>
      </c>
      <c r="T33" s="71"/>
      <c r="U33" s="92">
        <v>0.1</v>
      </c>
      <c r="V33" s="71"/>
      <c r="W33" s="92">
        <v>0.1</v>
      </c>
      <c r="X33" s="47"/>
      <c r="Y33" s="47"/>
      <c r="Z33" s="47"/>
      <c r="AA33" s="71"/>
      <c r="AB33" s="9">
        <v>0.1</v>
      </c>
      <c r="AC33" s="78">
        <v>0.1</v>
      </c>
      <c r="AD33" s="47"/>
      <c r="AE33" s="71"/>
      <c r="AF33" s="10">
        <v>0.1</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89">
        <v>0.1</v>
      </c>
      <c r="K36" s="71"/>
      <c r="L36" s="89">
        <v>0.1</v>
      </c>
      <c r="M36" s="71"/>
      <c r="N36" s="89">
        <v>0.1</v>
      </c>
      <c r="O36" s="71"/>
      <c r="P36" s="89">
        <v>0.1</v>
      </c>
      <c r="Q36" s="47"/>
      <c r="R36" s="71"/>
      <c r="S36" s="89">
        <v>0.1</v>
      </c>
      <c r="T36" s="71"/>
      <c r="U36" s="89">
        <v>0.1</v>
      </c>
      <c r="V36" s="71"/>
      <c r="W36" s="89">
        <v>0.1</v>
      </c>
      <c r="X36" s="47"/>
      <c r="Y36" s="47"/>
      <c r="Z36" s="47"/>
      <c r="AA36" s="71"/>
      <c r="AB36" s="3">
        <v>0.1</v>
      </c>
      <c r="AC36" s="72">
        <v>0.1</v>
      </c>
      <c r="AD36" s="47"/>
      <c r="AE36" s="71"/>
      <c r="AF36" s="4">
        <v>0.1</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0.5</v>
      </c>
      <c r="K40" s="71"/>
      <c r="L40" s="89">
        <v>0.5</v>
      </c>
      <c r="M40" s="71"/>
      <c r="N40" s="89">
        <v>0.5</v>
      </c>
      <c r="O40" s="71"/>
      <c r="P40" s="89">
        <v>0.5</v>
      </c>
      <c r="Q40" s="47"/>
      <c r="R40" s="71"/>
      <c r="S40" s="89">
        <v>0.5</v>
      </c>
      <c r="T40" s="71"/>
      <c r="U40" s="89">
        <v>0.5</v>
      </c>
      <c r="V40" s="71"/>
      <c r="W40" s="89">
        <v>0.5</v>
      </c>
      <c r="X40" s="47"/>
      <c r="Y40" s="47"/>
      <c r="Z40" s="47"/>
      <c r="AA40" s="71"/>
      <c r="AB40" s="3">
        <v>0.5</v>
      </c>
      <c r="AC40" s="72">
        <v>0.5</v>
      </c>
      <c r="AD40" s="47"/>
      <c r="AE40" s="71"/>
      <c r="AF40" s="4">
        <v>0.5</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7QmuF0XHyAGW3qqMfsZckPEC7mJm5/MuuKxqcctZ8iXGEOD3MNqwo1Yg15hCgMEKTqY+jBxRTuW/RW1pbgtdyw==" saltValue="nrtMvGSAs1V2SvzzVbhh8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191E2F1-012E-4493-8F9E-E3546BF0AAA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DISR - Disraeli (66/11kV)</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AJ51"/>
  <sheetViews>
    <sheetView showGridLines="0" topLeftCell="A2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1303</v>
      </c>
      <c r="J3" s="49"/>
      <c r="K3" s="49"/>
      <c r="L3" s="49"/>
      <c r="M3" s="49"/>
      <c r="N3" s="49"/>
      <c r="O3" s="49"/>
      <c r="P3" s="49"/>
      <c r="Q3" s="49"/>
      <c r="R3" s="49"/>
      <c r="S3" s="49"/>
      <c r="V3" s="51" t="s">
        <v>922</v>
      </c>
      <c r="W3" s="49"/>
      <c r="Y3" s="52" t="s">
        <v>1304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1305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1306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7.6</v>
      </c>
      <c r="K26" s="71"/>
      <c r="L26" s="89">
        <v>7.6</v>
      </c>
      <c r="M26" s="71"/>
      <c r="N26" s="89">
        <v>7.6</v>
      </c>
      <c r="O26" s="71"/>
      <c r="P26" s="89">
        <v>7.6</v>
      </c>
      <c r="Q26" s="47"/>
      <c r="R26" s="71"/>
      <c r="S26" s="89">
        <v>7.6</v>
      </c>
      <c r="T26" s="71"/>
      <c r="U26" s="89">
        <v>8.8000000000000007</v>
      </c>
      <c r="V26" s="71"/>
      <c r="W26" s="89">
        <v>8.8000000000000007</v>
      </c>
      <c r="X26" s="47"/>
      <c r="Y26" s="47"/>
      <c r="Z26" s="47"/>
      <c r="AA26" s="71"/>
      <c r="AB26" s="3">
        <v>8.8000000000000007</v>
      </c>
      <c r="AC26" s="72">
        <v>8.8000000000000007</v>
      </c>
      <c r="AD26" s="47"/>
      <c r="AE26" s="71"/>
      <c r="AF26" s="4">
        <v>8.8000000000000007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v>
      </c>
      <c r="K28" s="71"/>
      <c r="L28" s="89">
        <v>1.5</v>
      </c>
      <c r="M28" s="71"/>
      <c r="N28" s="89">
        <v>1.5</v>
      </c>
      <c r="O28" s="71"/>
      <c r="P28" s="89">
        <v>1.5</v>
      </c>
      <c r="Q28" s="47"/>
      <c r="R28" s="71"/>
      <c r="S28" s="89">
        <v>1.5</v>
      </c>
      <c r="T28" s="71"/>
      <c r="U28" s="89">
        <v>1.3</v>
      </c>
      <c r="V28" s="71"/>
      <c r="W28" s="89">
        <v>1.3</v>
      </c>
      <c r="X28" s="47"/>
      <c r="Y28" s="47"/>
      <c r="Z28" s="47"/>
      <c r="AA28" s="71"/>
      <c r="AB28" s="3">
        <v>1.3</v>
      </c>
      <c r="AC28" s="72">
        <v>1.4</v>
      </c>
      <c r="AD28" s="47"/>
      <c r="AE28" s="71"/>
      <c r="AF28" s="4">
        <v>1.4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3.1E-2</v>
      </c>
      <c r="K31" s="71"/>
      <c r="L31" s="91">
        <v>3.1E-2</v>
      </c>
      <c r="M31" s="71"/>
      <c r="N31" s="91">
        <v>3.1E-2</v>
      </c>
      <c r="O31" s="71"/>
      <c r="P31" s="91">
        <v>3.1E-2</v>
      </c>
      <c r="Q31" s="47"/>
      <c r="R31" s="71"/>
      <c r="S31" s="91">
        <v>3.1E-2</v>
      </c>
      <c r="T31" s="71"/>
      <c r="U31" s="91">
        <v>3.3000000000000002E-2</v>
      </c>
      <c r="V31" s="71"/>
      <c r="W31" s="91">
        <v>3.3000000000000002E-2</v>
      </c>
      <c r="X31" s="47"/>
      <c r="Y31" s="47"/>
      <c r="Z31" s="47"/>
      <c r="AA31" s="71"/>
      <c r="AB31" s="7">
        <v>3.3000000000000002E-2</v>
      </c>
      <c r="AC31" s="76">
        <v>3.3000000000000002E-2</v>
      </c>
      <c r="AD31" s="47"/>
      <c r="AE31" s="71"/>
      <c r="AF31" s="8">
        <v>3.3000000000000002E-2</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1.4</v>
      </c>
      <c r="K33" s="71"/>
      <c r="L33" s="92">
        <v>1.4</v>
      </c>
      <c r="M33" s="71"/>
      <c r="N33" s="92">
        <v>1.4</v>
      </c>
      <c r="O33" s="71"/>
      <c r="P33" s="92">
        <v>1.4</v>
      </c>
      <c r="Q33" s="47"/>
      <c r="R33" s="71"/>
      <c r="S33" s="92">
        <v>1.4</v>
      </c>
      <c r="T33" s="71"/>
      <c r="U33" s="92">
        <v>1.3</v>
      </c>
      <c r="V33" s="71"/>
      <c r="W33" s="92">
        <v>1.3</v>
      </c>
      <c r="X33" s="47"/>
      <c r="Y33" s="47"/>
      <c r="Z33" s="47"/>
      <c r="AA33" s="71"/>
      <c r="AB33" s="9">
        <v>1.3</v>
      </c>
      <c r="AC33" s="78">
        <v>1.3</v>
      </c>
      <c r="AD33" s="47"/>
      <c r="AE33" s="71"/>
      <c r="AF33" s="10">
        <v>1.3</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1307</v>
      </c>
      <c r="K35" s="71"/>
      <c r="L35" s="90" t="s">
        <v>1307</v>
      </c>
      <c r="M35" s="71"/>
      <c r="N35" s="90" t="s">
        <v>1307</v>
      </c>
      <c r="O35" s="71"/>
      <c r="P35" s="90" t="s">
        <v>1307</v>
      </c>
      <c r="Q35" s="47"/>
      <c r="R35" s="71"/>
      <c r="S35" s="90" t="s">
        <v>1307</v>
      </c>
      <c r="T35" s="71"/>
      <c r="U35" s="90" t="s">
        <v>1307</v>
      </c>
      <c r="V35" s="71"/>
      <c r="W35" s="90" t="s">
        <v>1307</v>
      </c>
      <c r="X35" s="47"/>
      <c r="Y35" s="47"/>
      <c r="Z35" s="47"/>
      <c r="AA35" s="71"/>
      <c r="AB35" s="5" t="s">
        <v>1307</v>
      </c>
      <c r="AC35" s="75" t="s">
        <v>1307</v>
      </c>
      <c r="AD35" s="47"/>
      <c r="AE35" s="71"/>
      <c r="AF35" s="6" t="s">
        <v>1307</v>
      </c>
    </row>
    <row r="36" spans="5:32" ht="13.15" customHeight="1" x14ac:dyDescent="0.25">
      <c r="E36" s="73" t="s">
        <v>58</v>
      </c>
      <c r="F36" s="47"/>
      <c r="G36" s="47"/>
      <c r="H36" s="47"/>
      <c r="I36" s="74"/>
      <c r="J36" s="89">
        <v>1.4</v>
      </c>
      <c r="K36" s="71"/>
      <c r="L36" s="89">
        <v>1.4</v>
      </c>
      <c r="M36" s="71"/>
      <c r="N36" s="89">
        <v>1.4</v>
      </c>
      <c r="O36" s="71"/>
      <c r="P36" s="89">
        <v>1.4</v>
      </c>
      <c r="Q36" s="47"/>
      <c r="R36" s="71"/>
      <c r="S36" s="89">
        <v>1.4</v>
      </c>
      <c r="T36" s="71"/>
      <c r="U36" s="89">
        <v>1.3</v>
      </c>
      <c r="V36" s="71"/>
      <c r="W36" s="89">
        <v>1.3</v>
      </c>
      <c r="X36" s="47"/>
      <c r="Y36" s="47"/>
      <c r="Z36" s="47"/>
      <c r="AA36" s="71"/>
      <c r="AB36" s="3">
        <v>1.3</v>
      </c>
      <c r="AC36" s="72">
        <v>1.3</v>
      </c>
      <c r="AD36" s="47"/>
      <c r="AE36" s="71"/>
      <c r="AF36" s="4">
        <v>1.3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6</v>
      </c>
      <c r="K39" s="71"/>
      <c r="L39" s="89">
        <v>6</v>
      </c>
      <c r="M39" s="71"/>
      <c r="N39" s="89">
        <v>6</v>
      </c>
      <c r="O39" s="71"/>
      <c r="P39" s="89">
        <v>6</v>
      </c>
      <c r="Q39" s="47"/>
      <c r="R39" s="71"/>
      <c r="S39" s="89">
        <v>6</v>
      </c>
      <c r="T39" s="71"/>
      <c r="U39" s="89">
        <v>6</v>
      </c>
      <c r="V39" s="71"/>
      <c r="W39" s="89">
        <v>6</v>
      </c>
      <c r="X39" s="47"/>
      <c r="Y39" s="47"/>
      <c r="Z39" s="47"/>
      <c r="AA39" s="71"/>
      <c r="AB39" s="3">
        <v>6</v>
      </c>
      <c r="AC39" s="72">
        <v>6</v>
      </c>
      <c r="AD39" s="47"/>
      <c r="AE39" s="71"/>
      <c r="AF39" s="4">
        <v>6</v>
      </c>
    </row>
    <row r="40" spans="5:32" x14ac:dyDescent="0.25">
      <c r="E40" s="73" t="s">
        <v>73</v>
      </c>
      <c r="F40" s="47"/>
      <c r="G40" s="47"/>
      <c r="H40" s="47"/>
      <c r="I40" s="74"/>
      <c r="J40" s="89">
        <v>4</v>
      </c>
      <c r="K40" s="71"/>
      <c r="L40" s="89">
        <v>4</v>
      </c>
      <c r="M40" s="71"/>
      <c r="N40" s="89">
        <v>4</v>
      </c>
      <c r="O40" s="71"/>
      <c r="P40" s="89">
        <v>4</v>
      </c>
      <c r="Q40" s="47"/>
      <c r="R40" s="71"/>
      <c r="S40" s="89">
        <v>4</v>
      </c>
      <c r="T40" s="71"/>
      <c r="U40" s="89">
        <v>4</v>
      </c>
      <c r="V40" s="71"/>
      <c r="W40" s="89">
        <v>4</v>
      </c>
      <c r="X40" s="47"/>
      <c r="Y40" s="47"/>
      <c r="Z40" s="47"/>
      <c r="AA40" s="71"/>
      <c r="AB40" s="3">
        <v>4</v>
      </c>
      <c r="AC40" s="72">
        <v>4</v>
      </c>
      <c r="AD40" s="47"/>
      <c r="AE40" s="71"/>
      <c r="AF40" s="4">
        <v>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bd5/7DdI2ITWdsRspHaRaYh2iiola/rlNKE4oI3wmBQmyr3fjcdwtBNyt9dLhA1HqAhA5djEfc7jeYddavU5Q==" saltValue="3wUCjO7o5/VM2Q3/Hn5MM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7EDFC07-441E-4CDD-A5BD-EC37D2677E1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Duchr2 - Duchess Road 11/66kV (11/66kV)</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1308</v>
      </c>
      <c r="J3" s="49"/>
      <c r="K3" s="49"/>
      <c r="L3" s="49"/>
      <c r="M3" s="49"/>
      <c r="N3" s="49"/>
      <c r="O3" s="49"/>
      <c r="P3" s="49"/>
      <c r="Q3" s="49"/>
      <c r="R3" s="49"/>
      <c r="S3" s="49"/>
      <c r="V3" s="51" t="s">
        <v>922</v>
      </c>
      <c r="W3" s="49"/>
      <c r="Y3" s="52" t="s">
        <v>1309</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1310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1311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1312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79.599999999999994</v>
      </c>
      <c r="K26" s="71"/>
      <c r="L26" s="89">
        <v>79.599999999999994</v>
      </c>
      <c r="M26" s="71"/>
      <c r="N26" s="89">
        <v>79.599999999999994</v>
      </c>
      <c r="O26" s="71"/>
      <c r="P26" s="89">
        <v>79.599999999999994</v>
      </c>
      <c r="Q26" s="47"/>
      <c r="R26" s="71"/>
      <c r="S26" s="89">
        <v>79.599999999999994</v>
      </c>
      <c r="T26" s="71"/>
      <c r="U26" s="89">
        <v>84.4</v>
      </c>
      <c r="V26" s="71"/>
      <c r="W26" s="89">
        <v>84.4</v>
      </c>
      <c r="X26" s="47"/>
      <c r="Y26" s="47"/>
      <c r="Z26" s="47"/>
      <c r="AA26" s="71"/>
      <c r="AB26" s="3">
        <v>84.4</v>
      </c>
      <c r="AC26" s="72">
        <v>84.4</v>
      </c>
      <c r="AD26" s="47"/>
      <c r="AE26" s="71"/>
      <c r="AF26" s="4">
        <v>84.4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37.799999999999997</v>
      </c>
      <c r="K28" s="71"/>
      <c r="L28" s="89">
        <v>37.9</v>
      </c>
      <c r="M28" s="71"/>
      <c r="N28" s="89">
        <v>38.200000000000003</v>
      </c>
      <c r="O28" s="71"/>
      <c r="P28" s="89">
        <v>38.5</v>
      </c>
      <c r="Q28" s="47"/>
      <c r="R28" s="71"/>
      <c r="S28" s="89">
        <v>38.700000000000003</v>
      </c>
      <c r="T28" s="71"/>
      <c r="U28" s="89">
        <v>20.2</v>
      </c>
      <c r="V28" s="71"/>
      <c r="W28" s="89">
        <v>20.3</v>
      </c>
      <c r="X28" s="47"/>
      <c r="Y28" s="47"/>
      <c r="Z28" s="47"/>
      <c r="AA28" s="71"/>
      <c r="AB28" s="3">
        <v>20.3</v>
      </c>
      <c r="AC28" s="72">
        <v>20.5</v>
      </c>
      <c r="AD28" s="47"/>
      <c r="AE28" s="71"/>
      <c r="AF28" s="4">
        <v>20.6</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v>
      </c>
      <c r="K31" s="71"/>
      <c r="L31" s="91">
        <v>0.99</v>
      </c>
      <c r="M31" s="71"/>
      <c r="N31" s="91">
        <v>0.99</v>
      </c>
      <c r="O31" s="71"/>
      <c r="P31" s="91">
        <v>0.99</v>
      </c>
      <c r="Q31" s="47"/>
      <c r="R31" s="71"/>
      <c r="S31" s="91">
        <v>0.99</v>
      </c>
      <c r="T31" s="71"/>
      <c r="U31" s="91">
        <v>0.997</v>
      </c>
      <c r="V31" s="71"/>
      <c r="W31" s="91">
        <v>0.997</v>
      </c>
      <c r="X31" s="47"/>
      <c r="Y31" s="47"/>
      <c r="Z31" s="47"/>
      <c r="AA31" s="71"/>
      <c r="AB31" s="7">
        <v>0.997</v>
      </c>
      <c r="AC31" s="76">
        <v>0.997</v>
      </c>
      <c r="AD31" s="47"/>
      <c r="AE31" s="71"/>
      <c r="AF31" s="8">
        <v>0.997</v>
      </c>
    </row>
    <row r="32" spans="4:32" ht="13.15" customHeight="1" x14ac:dyDescent="0.25">
      <c r="E32" s="73" t="s">
        <v>42</v>
      </c>
      <c r="F32" s="47"/>
      <c r="G32" s="47"/>
      <c r="H32" s="47"/>
      <c r="I32" s="74"/>
      <c r="J32" s="89">
        <v>39.799999999999997</v>
      </c>
      <c r="K32" s="71"/>
      <c r="L32" s="89">
        <v>39.799999999999997</v>
      </c>
      <c r="M32" s="71"/>
      <c r="N32" s="89">
        <v>39.799999999999997</v>
      </c>
      <c r="O32" s="71"/>
      <c r="P32" s="89">
        <v>39.799999999999997</v>
      </c>
      <c r="Q32" s="47"/>
      <c r="R32" s="71"/>
      <c r="S32" s="89">
        <v>39.799999999999997</v>
      </c>
      <c r="T32" s="71"/>
      <c r="U32" s="89">
        <v>42.2</v>
      </c>
      <c r="V32" s="71"/>
      <c r="W32" s="89">
        <v>42.2</v>
      </c>
      <c r="X32" s="47"/>
      <c r="Y32" s="47"/>
      <c r="Z32" s="47"/>
      <c r="AA32" s="71"/>
      <c r="AB32" s="3">
        <v>42.2</v>
      </c>
      <c r="AC32" s="72">
        <v>42.2</v>
      </c>
      <c r="AD32" s="47"/>
      <c r="AE32" s="71"/>
      <c r="AF32" s="4">
        <v>42.2</v>
      </c>
    </row>
    <row r="33" spans="5:32" ht="13.15" customHeight="1" x14ac:dyDescent="0.25">
      <c r="E33" s="77" t="s">
        <v>46</v>
      </c>
      <c r="F33" s="47"/>
      <c r="G33" s="47"/>
      <c r="H33" s="47"/>
      <c r="I33" s="74"/>
      <c r="J33" s="92">
        <v>36.200000000000003</v>
      </c>
      <c r="K33" s="71"/>
      <c r="L33" s="92">
        <v>36.299999999999997</v>
      </c>
      <c r="M33" s="71"/>
      <c r="N33" s="92">
        <v>36.6</v>
      </c>
      <c r="O33" s="71"/>
      <c r="P33" s="92">
        <v>36.799999999999997</v>
      </c>
      <c r="Q33" s="47"/>
      <c r="R33" s="71"/>
      <c r="S33" s="92">
        <v>37</v>
      </c>
      <c r="T33" s="71"/>
      <c r="U33" s="92">
        <v>19.2</v>
      </c>
      <c r="V33" s="71"/>
      <c r="W33" s="92">
        <v>19.3</v>
      </c>
      <c r="X33" s="47"/>
      <c r="Y33" s="47"/>
      <c r="Z33" s="47"/>
      <c r="AA33" s="71"/>
      <c r="AB33" s="9">
        <v>19.3</v>
      </c>
      <c r="AC33" s="78">
        <v>19.5</v>
      </c>
      <c r="AD33" s="47"/>
      <c r="AE33" s="71"/>
      <c r="AF33" s="10">
        <v>19.600000000000001</v>
      </c>
    </row>
    <row r="34" spans="5:32" ht="20.25" customHeight="1" x14ac:dyDescent="0.25">
      <c r="E34" s="73" t="s">
        <v>940</v>
      </c>
      <c r="F34" s="47"/>
      <c r="G34" s="47"/>
      <c r="H34" s="47"/>
      <c r="I34" s="74"/>
      <c r="J34" s="90">
        <v>1.8</v>
      </c>
      <c r="K34" s="71"/>
      <c r="L34" s="90">
        <v>1.8</v>
      </c>
      <c r="M34" s="71"/>
      <c r="N34" s="90">
        <v>1.8</v>
      </c>
      <c r="O34" s="71"/>
      <c r="P34" s="90">
        <v>1.8</v>
      </c>
      <c r="Q34" s="47"/>
      <c r="R34" s="71"/>
      <c r="S34" s="90">
        <v>1.9</v>
      </c>
      <c r="T34" s="71"/>
      <c r="U34" s="90">
        <v>1</v>
      </c>
      <c r="V34" s="71"/>
      <c r="W34" s="90">
        <v>1</v>
      </c>
      <c r="X34" s="47"/>
      <c r="Y34" s="47"/>
      <c r="Z34" s="47"/>
      <c r="AA34" s="71"/>
      <c r="AB34" s="5">
        <v>1</v>
      </c>
      <c r="AC34" s="75">
        <v>1</v>
      </c>
      <c r="AD34" s="47"/>
      <c r="AE34" s="71"/>
      <c r="AF34" s="6">
        <v>1</v>
      </c>
    </row>
    <row r="35" spans="5:32" ht="20.25" customHeight="1" x14ac:dyDescent="0.25">
      <c r="E35" s="73" t="s">
        <v>941</v>
      </c>
      <c r="F35" s="47"/>
      <c r="G35" s="47"/>
      <c r="H35" s="47"/>
      <c r="I35" s="74"/>
      <c r="J35" s="90" t="s">
        <v>1120</v>
      </c>
      <c r="K35" s="71"/>
      <c r="L35" s="90" t="s">
        <v>1120</v>
      </c>
      <c r="M35" s="71"/>
      <c r="N35" s="90" t="s">
        <v>1120</v>
      </c>
      <c r="O35" s="71"/>
      <c r="P35" s="90" t="s">
        <v>1120</v>
      </c>
      <c r="Q35" s="47"/>
      <c r="R35" s="71"/>
      <c r="S35" s="90" t="s">
        <v>1120</v>
      </c>
      <c r="T35" s="71"/>
      <c r="U35" s="90" t="s">
        <v>1120</v>
      </c>
      <c r="V35" s="71"/>
      <c r="W35" s="90" t="s">
        <v>1120</v>
      </c>
      <c r="X35" s="47"/>
      <c r="Y35" s="47"/>
      <c r="Z35" s="47"/>
      <c r="AA35" s="71"/>
      <c r="AB35" s="5" t="s">
        <v>1120</v>
      </c>
      <c r="AC35" s="75" t="s">
        <v>1120</v>
      </c>
      <c r="AD35" s="47"/>
      <c r="AE35" s="71"/>
      <c r="AF35" s="6" t="s">
        <v>1120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n0+7ETAklHEpObzNaP1DSvLALeMvQSiJ6/B5B+TL7hQuONmukTOaG9WW33FNFWNWinQ8S1EWpb9I2lgizEKaQ==" saltValue="WZw14zKgeb7/ECyOX+iPs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C4420C9-38AA-42CD-A76D-5304A1F7558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DURO - Duchess Road (132/66kV)</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AJ51"/>
  <sheetViews>
    <sheetView showGridLines="0" topLeftCell="A37"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1313</v>
      </c>
      <c r="J3" s="49"/>
      <c r="K3" s="49"/>
      <c r="L3" s="49"/>
      <c r="M3" s="49"/>
      <c r="N3" s="49"/>
      <c r="O3" s="49"/>
      <c r="P3" s="49"/>
      <c r="Q3" s="49"/>
      <c r="R3" s="49"/>
      <c r="S3" s="49"/>
      <c r="V3" s="51" t="s">
        <v>922</v>
      </c>
      <c r="W3" s="49"/>
      <c r="Y3" s="52" t="s">
        <v>1314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1315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1316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44</v>
      </c>
      <c r="K26" s="71"/>
      <c r="L26" s="89">
        <v>44</v>
      </c>
      <c r="M26" s="71"/>
      <c r="N26" s="89">
        <v>44</v>
      </c>
      <c r="O26" s="71"/>
      <c r="P26" s="89">
        <v>44</v>
      </c>
      <c r="Q26" s="47"/>
      <c r="R26" s="71"/>
      <c r="S26" s="89">
        <v>44</v>
      </c>
      <c r="T26" s="71"/>
      <c r="U26" s="89">
        <v>20</v>
      </c>
      <c r="V26" s="71"/>
      <c r="W26" s="89">
        <v>44</v>
      </c>
      <c r="X26" s="47"/>
      <c r="Y26" s="47"/>
      <c r="Z26" s="47"/>
      <c r="AA26" s="71"/>
      <c r="AB26" s="3">
        <v>44</v>
      </c>
      <c r="AC26" s="72">
        <v>44</v>
      </c>
      <c r="AD26" s="47"/>
      <c r="AE26" s="71"/>
      <c r="AF26" s="4">
        <v>44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8.8000000000000007</v>
      </c>
      <c r="K28" s="71"/>
      <c r="L28" s="89">
        <v>8.8000000000000007</v>
      </c>
      <c r="M28" s="71"/>
      <c r="N28" s="89">
        <v>8.9</v>
      </c>
      <c r="O28" s="71"/>
      <c r="P28" s="89">
        <v>8.9</v>
      </c>
      <c r="Q28" s="47"/>
      <c r="R28" s="71"/>
      <c r="S28" s="89">
        <v>9</v>
      </c>
      <c r="T28" s="71"/>
      <c r="U28" s="89">
        <v>5.0999999999999996</v>
      </c>
      <c r="V28" s="71"/>
      <c r="W28" s="89">
        <v>5.0999999999999996</v>
      </c>
      <c r="X28" s="47"/>
      <c r="Y28" s="47"/>
      <c r="Z28" s="47"/>
      <c r="AA28" s="71"/>
      <c r="AB28" s="3">
        <v>5.0999999999999996</v>
      </c>
      <c r="AC28" s="72">
        <v>5.2</v>
      </c>
      <c r="AD28" s="47"/>
      <c r="AE28" s="71"/>
      <c r="AF28" s="4">
        <v>5.2</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23</v>
      </c>
      <c r="K32" s="71"/>
      <c r="L32" s="89">
        <v>23</v>
      </c>
      <c r="M32" s="71"/>
      <c r="N32" s="89">
        <v>23</v>
      </c>
      <c r="O32" s="71"/>
      <c r="P32" s="89">
        <v>23</v>
      </c>
      <c r="Q32" s="47"/>
      <c r="R32" s="71"/>
      <c r="S32" s="89">
        <v>23</v>
      </c>
      <c r="T32" s="71"/>
      <c r="U32" s="89">
        <v>23</v>
      </c>
      <c r="V32" s="71"/>
      <c r="W32" s="89">
        <v>26</v>
      </c>
      <c r="X32" s="47"/>
      <c r="Y32" s="47"/>
      <c r="Z32" s="47"/>
      <c r="AA32" s="71"/>
      <c r="AB32" s="3">
        <v>26</v>
      </c>
      <c r="AC32" s="72">
        <v>26</v>
      </c>
      <c r="AD32" s="47"/>
      <c r="AE32" s="71"/>
      <c r="AF32" s="4">
        <v>26</v>
      </c>
    </row>
    <row r="33" spans="5:32" ht="13.15" customHeight="1" x14ac:dyDescent="0.25">
      <c r="E33" s="77" t="s">
        <v>46</v>
      </c>
      <c r="F33" s="47"/>
      <c r="G33" s="47"/>
      <c r="H33" s="47"/>
      <c r="I33" s="74"/>
      <c r="J33" s="92">
        <v>8</v>
      </c>
      <c r="K33" s="71"/>
      <c r="L33" s="92">
        <v>8</v>
      </c>
      <c r="M33" s="71"/>
      <c r="N33" s="92">
        <v>8</v>
      </c>
      <c r="O33" s="71"/>
      <c r="P33" s="92">
        <v>8.1</v>
      </c>
      <c r="Q33" s="47"/>
      <c r="R33" s="71"/>
      <c r="S33" s="92">
        <v>8.1</v>
      </c>
      <c r="T33" s="71"/>
      <c r="U33" s="92">
        <v>4.9000000000000004</v>
      </c>
      <c r="V33" s="71"/>
      <c r="W33" s="92">
        <v>4.9000000000000004</v>
      </c>
      <c r="X33" s="47"/>
      <c r="Y33" s="47"/>
      <c r="Z33" s="47"/>
      <c r="AA33" s="71"/>
      <c r="AB33" s="9">
        <v>4.9000000000000004</v>
      </c>
      <c r="AC33" s="78">
        <v>4.9000000000000004</v>
      </c>
      <c r="AD33" s="47"/>
      <c r="AE33" s="71"/>
      <c r="AF33" s="10">
        <v>4.9000000000000004</v>
      </c>
    </row>
    <row r="34" spans="5:32" ht="20.25" customHeight="1" x14ac:dyDescent="0.25">
      <c r="E34" s="73" t="s">
        <v>940</v>
      </c>
      <c r="F34" s="47"/>
      <c r="G34" s="47"/>
      <c r="H34" s="47"/>
      <c r="I34" s="74"/>
      <c r="J34" s="90">
        <v>0.4</v>
      </c>
      <c r="K34" s="71"/>
      <c r="L34" s="90">
        <v>0.4</v>
      </c>
      <c r="M34" s="71"/>
      <c r="N34" s="90">
        <v>0.4</v>
      </c>
      <c r="O34" s="71"/>
      <c r="P34" s="90">
        <v>0.4</v>
      </c>
      <c r="Q34" s="47"/>
      <c r="R34" s="71"/>
      <c r="S34" s="90">
        <v>0.4</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1102</v>
      </c>
      <c r="K35" s="71"/>
      <c r="L35" s="90" t="s">
        <v>1102</v>
      </c>
      <c r="M35" s="71"/>
      <c r="N35" s="90" t="s">
        <v>1102</v>
      </c>
      <c r="O35" s="71"/>
      <c r="P35" s="90" t="s">
        <v>1102</v>
      </c>
      <c r="Q35" s="47"/>
      <c r="R35" s="71"/>
      <c r="S35" s="90" t="s">
        <v>1102</v>
      </c>
      <c r="T35" s="71"/>
      <c r="U35" s="90" t="s">
        <v>1102</v>
      </c>
      <c r="V35" s="71"/>
      <c r="W35" s="90" t="s">
        <v>1102</v>
      </c>
      <c r="X35" s="47"/>
      <c r="Y35" s="47"/>
      <c r="Z35" s="47"/>
      <c r="AA35" s="71"/>
      <c r="AB35" s="5" t="s">
        <v>1102</v>
      </c>
      <c r="AC35" s="75" t="s">
        <v>1102</v>
      </c>
      <c r="AD35" s="47"/>
      <c r="AE35" s="71"/>
      <c r="AF35" s="6" t="s">
        <v>1102</v>
      </c>
    </row>
    <row r="36" spans="5:32" ht="13.15" customHeight="1" x14ac:dyDescent="0.25">
      <c r="E36" s="73" t="s">
        <v>58</v>
      </c>
      <c r="F36" s="47"/>
      <c r="G36" s="47"/>
      <c r="H36" s="47"/>
      <c r="I36" s="74"/>
      <c r="J36" s="90"/>
      <c r="K36" s="71"/>
      <c r="L36" s="90"/>
      <c r="M36" s="71"/>
      <c r="N36" s="90"/>
      <c r="O36" s="71"/>
      <c r="P36" s="90"/>
      <c r="Q36" s="47"/>
      <c r="R36" s="71"/>
      <c r="S36" s="90"/>
      <c r="T36" s="71"/>
      <c r="U36" s="89">
        <v>4.9000000000000004</v>
      </c>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89">
        <v>4.9000000000000004</v>
      </c>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89">
        <v>4.9000000000000004</v>
      </c>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97"/>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6n14JfNnh0U0ihaJJiS8v2/R/Ak5RhGGcYxcdJRQYrlGvEgvUoukWXaF4LnDlBwVn1MT0PynqqCFQw1F+78NDA==" saltValue="Ksy9uOSfKHwWsRpboVKsZ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043FB25-4F87-49A7-8130-D53B10F557F3}"/>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DYSA - Dysart (66/22kV)</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1317</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1017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1318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1319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64.900000000000006</v>
      </c>
      <c r="K26" s="71"/>
      <c r="L26" s="89">
        <v>64.900000000000006</v>
      </c>
      <c r="M26" s="71"/>
      <c r="N26" s="89">
        <v>64.900000000000006</v>
      </c>
      <c r="O26" s="71"/>
      <c r="P26" s="89">
        <v>64.900000000000006</v>
      </c>
      <c r="Q26" s="47"/>
      <c r="R26" s="71"/>
      <c r="S26" s="89">
        <v>64.900000000000006</v>
      </c>
      <c r="T26" s="71"/>
      <c r="U26" s="89">
        <v>69.900000000000006</v>
      </c>
      <c r="V26" s="71"/>
      <c r="W26" s="89">
        <v>69.900000000000006</v>
      </c>
      <c r="X26" s="47"/>
      <c r="Y26" s="47"/>
      <c r="Z26" s="47"/>
      <c r="AA26" s="71"/>
      <c r="AB26" s="3">
        <v>69.900000000000006</v>
      </c>
      <c r="AC26" s="72">
        <v>69.900000000000006</v>
      </c>
      <c r="AD26" s="47"/>
      <c r="AE26" s="71"/>
      <c r="AF26" s="4">
        <v>69.900000000000006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v>
      </c>
      <c r="K28" s="71"/>
      <c r="L28" s="89">
        <v>15.1</v>
      </c>
      <c r="M28" s="71"/>
      <c r="N28" s="89">
        <v>15.3</v>
      </c>
      <c r="O28" s="71"/>
      <c r="P28" s="89">
        <v>15.5</v>
      </c>
      <c r="Q28" s="47"/>
      <c r="R28" s="71"/>
      <c r="S28" s="89">
        <v>15.7</v>
      </c>
      <c r="T28" s="71"/>
      <c r="U28" s="89">
        <v>9</v>
      </c>
      <c r="V28" s="71"/>
      <c r="W28" s="89">
        <v>9.1</v>
      </c>
      <c r="X28" s="47"/>
      <c r="Y28" s="47"/>
      <c r="Z28" s="47"/>
      <c r="AA28" s="71"/>
      <c r="AB28" s="3">
        <v>9.1</v>
      </c>
      <c r="AC28" s="72">
        <v>9.1999999999999993</v>
      </c>
      <c r="AD28" s="47"/>
      <c r="AE28" s="71"/>
      <c r="AF28" s="4">
        <v>9.4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0.997</v>
      </c>
      <c r="K31" s="71"/>
      <c r="L31" s="91">
        <v>0.997</v>
      </c>
      <c r="M31" s="71"/>
      <c r="N31" s="91">
        <v>0.998</v>
      </c>
      <c r="O31" s="71"/>
      <c r="P31" s="91">
        <v>0.998</v>
      </c>
      <c r="Q31" s="47"/>
      <c r="R31" s="71"/>
      <c r="S31" s="91">
        <v>0.998</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37.1</v>
      </c>
      <c r="K32" s="71"/>
      <c r="L32" s="89">
        <v>37.1</v>
      </c>
      <c r="M32" s="71"/>
      <c r="N32" s="89">
        <v>37.1</v>
      </c>
      <c r="O32" s="71"/>
      <c r="P32" s="89">
        <v>37.1</v>
      </c>
      <c r="Q32" s="47"/>
      <c r="R32" s="71"/>
      <c r="S32" s="89">
        <v>37.1</v>
      </c>
      <c r="T32" s="71"/>
      <c r="U32" s="89">
        <v>37.4</v>
      </c>
      <c r="V32" s="71"/>
      <c r="W32" s="89">
        <v>37.4</v>
      </c>
      <c r="X32" s="47"/>
      <c r="Y32" s="47"/>
      <c r="Z32" s="47"/>
      <c r="AA32" s="71"/>
      <c r="AB32" s="3">
        <v>37.4</v>
      </c>
      <c r="AC32" s="72">
        <v>37.4</v>
      </c>
      <c r="AD32" s="47"/>
      <c r="AE32" s="71"/>
      <c r="AF32" s="4">
        <v>37.4</v>
      </c>
    </row>
    <row r="33" spans="5:32" ht="13.15" customHeight="1" x14ac:dyDescent="0.25">
      <c r="E33" s="77" t="s">
        <v>46</v>
      </c>
      <c r="F33" s="47"/>
      <c r="G33" s="47"/>
      <c r="H33" s="47"/>
      <c r="I33" s="74"/>
      <c r="J33" s="92">
        <v>13.8</v>
      </c>
      <c r="K33" s="71"/>
      <c r="L33" s="92">
        <v>13.9</v>
      </c>
      <c r="M33" s="71"/>
      <c r="N33" s="92">
        <v>14.1</v>
      </c>
      <c r="O33" s="71"/>
      <c r="P33" s="92">
        <v>14.2</v>
      </c>
      <c r="Q33" s="47"/>
      <c r="R33" s="71"/>
      <c r="S33" s="92">
        <v>14.4</v>
      </c>
      <c r="T33" s="71"/>
      <c r="U33" s="92">
        <v>8.5</v>
      </c>
      <c r="V33" s="71"/>
      <c r="W33" s="92">
        <v>8.5</v>
      </c>
      <c r="X33" s="47"/>
      <c r="Y33" s="47"/>
      <c r="Z33" s="47"/>
      <c r="AA33" s="71"/>
      <c r="AB33" s="9">
        <v>8.6</v>
      </c>
      <c r="AC33" s="78">
        <v>8.6999999999999993</v>
      </c>
      <c r="AD33" s="47"/>
      <c r="AE33" s="71"/>
      <c r="AF33" s="10">
        <v>8.8000000000000007</v>
      </c>
    </row>
    <row r="34" spans="5:32" ht="20.25" customHeight="1" x14ac:dyDescent="0.25">
      <c r="E34" s="73" t="s">
        <v>940</v>
      </c>
      <c r="F34" s="47"/>
      <c r="G34" s="47"/>
      <c r="H34" s="47"/>
      <c r="I34" s="74"/>
      <c r="J34" s="90">
        <v>0.7</v>
      </c>
      <c r="K34" s="71"/>
      <c r="L34" s="90">
        <v>0.7</v>
      </c>
      <c r="M34" s="71"/>
      <c r="N34" s="90">
        <v>0.7</v>
      </c>
      <c r="O34" s="71"/>
      <c r="P34" s="90">
        <v>0.7</v>
      </c>
      <c r="Q34" s="47"/>
      <c r="R34" s="71"/>
      <c r="S34" s="90">
        <v>0.7</v>
      </c>
      <c r="T34" s="71"/>
      <c r="U34" s="90">
        <v>0.4</v>
      </c>
      <c r="V34" s="71"/>
      <c r="W34" s="90">
        <v>0.4</v>
      </c>
      <c r="X34" s="47"/>
      <c r="Y34" s="47"/>
      <c r="Z34" s="47"/>
      <c r="AA34" s="71"/>
      <c r="AB34" s="5">
        <v>0.4</v>
      </c>
      <c r="AC34" s="75">
        <v>0.4</v>
      </c>
      <c r="AD34" s="47"/>
      <c r="AE34" s="71"/>
      <c r="AF34" s="6">
        <v>0.4</v>
      </c>
    </row>
    <row r="35" spans="5:32" ht="20.25" customHeight="1" x14ac:dyDescent="0.25">
      <c r="E35" s="73" t="s">
        <v>941</v>
      </c>
      <c r="F35" s="47"/>
      <c r="G35" s="47"/>
      <c r="H35" s="47"/>
      <c r="I35" s="74"/>
      <c r="J35" s="90" t="s">
        <v>1029</v>
      </c>
      <c r="K35" s="71"/>
      <c r="L35" s="90" t="s">
        <v>1029</v>
      </c>
      <c r="M35" s="71"/>
      <c r="N35" s="90" t="s">
        <v>1029</v>
      </c>
      <c r="O35" s="71"/>
      <c r="P35" s="90" t="s">
        <v>1029</v>
      </c>
      <c r="Q35" s="47"/>
      <c r="R35" s="71"/>
      <c r="S35" s="90" t="s">
        <v>1029</v>
      </c>
      <c r="T35" s="71"/>
      <c r="U35" s="90" t="s">
        <v>1029</v>
      </c>
      <c r="V35" s="71"/>
      <c r="W35" s="90" t="s">
        <v>1029</v>
      </c>
      <c r="X35" s="47"/>
      <c r="Y35" s="47"/>
      <c r="Z35" s="47"/>
      <c r="AA35" s="71"/>
      <c r="AB35" s="5" t="s">
        <v>1029</v>
      </c>
      <c r="AC35" s="75" t="s">
        <v>1029</v>
      </c>
      <c r="AD35" s="47"/>
      <c r="AE35" s="71"/>
      <c r="AF35" s="6" t="s">
        <v>1029</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t4t/8VuZgYEv3gFDEra7NlacHws9JJBN2IvNqyZAFagIpRpIh0ImY9hyvhh0SIAL3wSEqUWLdTRkGd1rzUO2Hg==" saltValue="FwH8MfePjbuyDnRluQ/he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9584D09-06CE-4E00-A255-74810D20E51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EAAY - East Ayr (66/11kV)</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AJ51"/>
  <sheetViews>
    <sheetView showGridLines="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1320</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1321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1322</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1323</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1324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34.700000000000003</v>
      </c>
      <c r="K26" s="71"/>
      <c r="L26" s="89">
        <v>34.700000000000003</v>
      </c>
      <c r="M26" s="71"/>
      <c r="N26" s="89">
        <v>44</v>
      </c>
      <c r="O26" s="71"/>
      <c r="P26" s="89">
        <v>44</v>
      </c>
      <c r="Q26" s="47"/>
      <c r="R26" s="71"/>
      <c r="S26" s="89">
        <v>44</v>
      </c>
      <c r="T26" s="71"/>
      <c r="U26" s="89">
        <v>44</v>
      </c>
      <c r="V26" s="71"/>
      <c r="W26" s="89">
        <v>44</v>
      </c>
      <c r="X26" s="47"/>
      <c r="Y26" s="47"/>
      <c r="Z26" s="47"/>
      <c r="AA26" s="71"/>
      <c r="AB26" s="3">
        <v>44</v>
      </c>
      <c r="AC26" s="72">
        <v>44</v>
      </c>
      <c r="AD26" s="47"/>
      <c r="AE26" s="71"/>
      <c r="AF26" s="4">
        <v>44</v>
      </c>
    </row>
    <row r="27" spans="4:32" ht="20.25" customHeight="1" x14ac:dyDescent="0.25">
      <c r="E27" s="73" t="s">
        <v>21</v>
      </c>
      <c r="F27" s="47"/>
      <c r="G27" s="47"/>
      <c r="H27" s="47"/>
      <c r="I27" s="74"/>
      <c r="J27" s="89">
        <v>0.1</v>
      </c>
      <c r="K27" s="71"/>
      <c r="L27" s="89">
        <v>0.1</v>
      </c>
      <c r="M27" s="71"/>
      <c r="N27" s="89">
        <v>0.1</v>
      </c>
      <c r="O27" s="71"/>
      <c r="P27" s="89">
        <v>0.1</v>
      </c>
      <c r="Q27" s="47"/>
      <c r="R27" s="71"/>
      <c r="S27" s="89">
        <v>0.1</v>
      </c>
      <c r="T27" s="71"/>
      <c r="U27" s="89">
        <v>0.4</v>
      </c>
      <c r="V27" s="71"/>
      <c r="W27" s="89">
        <v>0.4</v>
      </c>
      <c r="X27" s="47"/>
      <c r="Y27" s="47"/>
      <c r="Z27" s="47"/>
      <c r="AA27" s="71"/>
      <c r="AB27" s="3">
        <v>0.4</v>
      </c>
      <c r="AC27" s="72">
        <v>0.4</v>
      </c>
      <c r="AD27" s="47"/>
      <c r="AE27" s="71"/>
      <c r="AF27" s="4">
        <v>0.4</v>
      </c>
    </row>
    <row r="28" spans="4:32" ht="13.15" customHeight="1" x14ac:dyDescent="0.25">
      <c r="E28" s="73" t="s">
        <v>25</v>
      </c>
      <c r="F28" s="47"/>
      <c r="G28" s="47"/>
      <c r="H28" s="47"/>
      <c r="I28" s="74"/>
      <c r="J28" s="89">
        <v>21.2</v>
      </c>
      <c r="K28" s="71"/>
      <c r="L28" s="89">
        <v>22.6</v>
      </c>
      <c r="M28" s="71"/>
      <c r="N28" s="89">
        <v>23.5</v>
      </c>
      <c r="O28" s="71"/>
      <c r="P28" s="89">
        <v>23.8</v>
      </c>
      <c r="Q28" s="47"/>
      <c r="R28" s="71"/>
      <c r="S28" s="89">
        <v>24.2</v>
      </c>
      <c r="T28" s="71"/>
      <c r="U28" s="89">
        <v>19</v>
      </c>
      <c r="V28" s="71"/>
      <c r="W28" s="89">
        <v>20.2</v>
      </c>
      <c r="X28" s="47"/>
      <c r="Y28" s="47"/>
      <c r="Z28" s="47"/>
      <c r="AA28" s="71"/>
      <c r="AB28" s="3">
        <v>20.8</v>
      </c>
      <c r="AC28" s="72">
        <v>21.2</v>
      </c>
      <c r="AD28" s="47"/>
      <c r="AE28" s="71"/>
      <c r="AF28" s="4">
        <v>21.5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0.998</v>
      </c>
      <c r="V31" s="71"/>
      <c r="W31" s="91">
        <v>0.999</v>
      </c>
      <c r="X31" s="47"/>
      <c r="Y31" s="47"/>
      <c r="Z31" s="47"/>
      <c r="AA31" s="71"/>
      <c r="AB31" s="7">
        <v>0.999</v>
      </c>
      <c r="AC31" s="76">
        <v>1</v>
      </c>
      <c r="AD31" s="47"/>
      <c r="AE31" s="71"/>
      <c r="AF31" s="8">
        <v>1</v>
      </c>
    </row>
    <row r="32" spans="4:32" ht="13.15" customHeight="1" x14ac:dyDescent="0.25">
      <c r="E32" s="73" t="s">
        <v>42</v>
      </c>
      <c r="F32" s="47"/>
      <c r="G32" s="47"/>
      <c r="H32" s="47"/>
      <c r="I32" s="74"/>
      <c r="J32" s="89">
        <v>20.399999999999999</v>
      </c>
      <c r="K32" s="71"/>
      <c r="L32" s="89">
        <v>20.399999999999999</v>
      </c>
      <c r="M32" s="71"/>
      <c r="N32" s="89">
        <v>23</v>
      </c>
      <c r="O32" s="71"/>
      <c r="P32" s="89">
        <v>23</v>
      </c>
      <c r="Q32" s="47"/>
      <c r="R32" s="71"/>
      <c r="S32" s="89">
        <v>23</v>
      </c>
      <c r="T32" s="71"/>
      <c r="U32" s="89">
        <v>23.2</v>
      </c>
      <c r="V32" s="71"/>
      <c r="W32" s="89">
        <v>23.2</v>
      </c>
      <c r="X32" s="47"/>
      <c r="Y32" s="47"/>
      <c r="Z32" s="47"/>
      <c r="AA32" s="71"/>
      <c r="AB32" s="3">
        <v>23.2</v>
      </c>
      <c r="AC32" s="72">
        <v>26</v>
      </c>
      <c r="AD32" s="47"/>
      <c r="AE32" s="71"/>
      <c r="AF32" s="4">
        <v>26</v>
      </c>
    </row>
    <row r="33" spans="5:32" ht="13.15" customHeight="1" x14ac:dyDescent="0.25">
      <c r="E33" s="77" t="s">
        <v>46</v>
      </c>
      <c r="F33" s="47"/>
      <c r="G33" s="47"/>
      <c r="H33" s="47"/>
      <c r="I33" s="74"/>
      <c r="J33" s="92">
        <v>20.8</v>
      </c>
      <c r="K33" s="71"/>
      <c r="L33" s="92">
        <v>22.2</v>
      </c>
      <c r="M33" s="71"/>
      <c r="N33" s="92">
        <v>23.1</v>
      </c>
      <c r="O33" s="71"/>
      <c r="P33" s="92">
        <v>23.4</v>
      </c>
      <c r="Q33" s="47"/>
      <c r="R33" s="71"/>
      <c r="S33" s="92">
        <v>23.8</v>
      </c>
      <c r="T33" s="71"/>
      <c r="U33" s="92">
        <v>17.899999999999999</v>
      </c>
      <c r="V33" s="71"/>
      <c r="W33" s="92">
        <v>19.100000000000001</v>
      </c>
      <c r="X33" s="47"/>
      <c r="Y33" s="47"/>
      <c r="Z33" s="47"/>
      <c r="AA33" s="71"/>
      <c r="AB33" s="9">
        <v>19.7</v>
      </c>
      <c r="AC33" s="78">
        <v>20.100000000000001</v>
      </c>
      <c r="AD33" s="47"/>
      <c r="AE33" s="71"/>
      <c r="AF33" s="10">
        <v>20.399999999999999</v>
      </c>
    </row>
    <row r="34" spans="5:32" ht="20.25" customHeight="1" x14ac:dyDescent="0.25">
      <c r="E34" s="73" t="s">
        <v>940</v>
      </c>
      <c r="F34" s="47"/>
      <c r="G34" s="47"/>
      <c r="H34" s="47"/>
      <c r="I34" s="74"/>
      <c r="J34" s="90">
        <v>1</v>
      </c>
      <c r="K34" s="71"/>
      <c r="L34" s="90">
        <v>1.1000000000000001</v>
      </c>
      <c r="M34" s="71"/>
      <c r="N34" s="90">
        <v>1.2</v>
      </c>
      <c r="O34" s="71"/>
      <c r="P34" s="90">
        <v>1.2</v>
      </c>
      <c r="Q34" s="47"/>
      <c r="R34" s="71"/>
      <c r="S34" s="90">
        <v>1.2</v>
      </c>
      <c r="T34" s="71"/>
      <c r="U34" s="90">
        <v>0.9</v>
      </c>
      <c r="V34" s="71"/>
      <c r="W34" s="90">
        <v>1</v>
      </c>
      <c r="X34" s="47"/>
      <c r="Y34" s="47"/>
      <c r="Z34" s="47"/>
      <c r="AA34" s="71"/>
      <c r="AB34" s="5">
        <v>1</v>
      </c>
      <c r="AC34" s="75">
        <v>1</v>
      </c>
      <c r="AD34" s="47"/>
      <c r="AE34" s="71"/>
      <c r="AF34" s="6">
        <v>1</v>
      </c>
    </row>
    <row r="35" spans="5:32" ht="20.25" customHeight="1" x14ac:dyDescent="0.25">
      <c r="E35" s="73" t="s">
        <v>941</v>
      </c>
      <c r="F35" s="47"/>
      <c r="G35" s="47"/>
      <c r="H35" s="47"/>
      <c r="I35" s="74"/>
      <c r="J35" s="90" t="s">
        <v>1325</v>
      </c>
      <c r="K35" s="71"/>
      <c r="L35" s="90" t="s">
        <v>1325</v>
      </c>
      <c r="M35" s="71"/>
      <c r="N35" s="90" t="s">
        <v>1325</v>
      </c>
      <c r="O35" s="71"/>
      <c r="P35" s="90" t="s">
        <v>1325</v>
      </c>
      <c r="Q35" s="47"/>
      <c r="R35" s="71"/>
      <c r="S35" s="90" t="s">
        <v>1325</v>
      </c>
      <c r="T35" s="71"/>
      <c r="U35" s="90" t="s">
        <v>1325</v>
      </c>
      <c r="V35" s="71"/>
      <c r="W35" s="90" t="s">
        <v>1325</v>
      </c>
      <c r="X35" s="47"/>
      <c r="Y35" s="47"/>
      <c r="Z35" s="47"/>
      <c r="AA35" s="71"/>
      <c r="AB35" s="5" t="s">
        <v>1325</v>
      </c>
      <c r="AC35" s="75" t="s">
        <v>1325</v>
      </c>
      <c r="AD35" s="47"/>
      <c r="AE35" s="71"/>
      <c r="AF35" s="6" t="s">
        <v>1325</v>
      </c>
    </row>
    <row r="36" spans="5:32" ht="13.15" customHeight="1" x14ac:dyDescent="0.25">
      <c r="E36" s="73" t="s">
        <v>58</v>
      </c>
      <c r="F36" s="47"/>
      <c r="G36" s="47"/>
      <c r="H36" s="47"/>
      <c r="I36" s="74"/>
      <c r="J36" s="89">
        <v>0.4</v>
      </c>
      <c r="K36" s="71"/>
      <c r="L36" s="89">
        <v>1.8</v>
      </c>
      <c r="M36" s="71"/>
      <c r="N36" s="89">
        <v>2.7</v>
      </c>
      <c r="O36" s="71"/>
      <c r="P36" s="89">
        <v>3</v>
      </c>
      <c r="Q36" s="47"/>
      <c r="R36" s="71"/>
      <c r="S36" s="89">
        <v>3.4</v>
      </c>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2.1</v>
      </c>
      <c r="K39" s="71"/>
      <c r="L39" s="89">
        <v>2.1</v>
      </c>
      <c r="M39" s="71"/>
      <c r="N39" s="89">
        <v>2.1</v>
      </c>
      <c r="O39" s="71"/>
      <c r="P39" s="89">
        <v>2.1</v>
      </c>
      <c r="Q39" s="47"/>
      <c r="R39" s="71"/>
      <c r="S39" s="89">
        <v>2.1</v>
      </c>
      <c r="T39" s="71"/>
      <c r="U39" s="89">
        <v>2.1</v>
      </c>
      <c r="V39" s="71"/>
      <c r="W39" s="89">
        <v>2.1</v>
      </c>
      <c r="X39" s="47"/>
      <c r="Y39" s="47"/>
      <c r="Z39" s="47"/>
      <c r="AA39" s="71"/>
      <c r="AB39" s="3">
        <v>2.1</v>
      </c>
      <c r="AC39" s="72">
        <v>2.1</v>
      </c>
      <c r="AD39" s="47"/>
      <c r="AE39" s="71"/>
      <c r="AF39" s="4">
        <v>2.1</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89"/>
      <c r="O43" s="71"/>
      <c r="P43" s="89"/>
      <c r="Q43" s="47"/>
      <c r="R43" s="71"/>
      <c r="S43" s="89"/>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89"/>
      <c r="O44" s="71"/>
      <c r="P44" s="89"/>
      <c r="Q44" s="47"/>
      <c r="R44" s="71"/>
      <c r="S44" s="89"/>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95"/>
      <c r="P46" s="93" t="s">
        <v>944</v>
      </c>
      <c r="Q46" s="98"/>
      <c r="R46" s="95"/>
      <c r="S46" s="93" t="s">
        <v>944</v>
      </c>
      <c r="T46" s="95"/>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ObOUKSWo5S9GCfDqzGym3PeahziQDZc5xy2UYA+cKMuwzjjdGp9yN6qVjNKIFvAc0N+3Lq6JDmw2+QhGTUAhtQ==" saltValue="+enmm4xHVID8X+1FMVpak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E853A9E-FDF6-445C-9B1F-91CD97DB7C64}"/>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EABU - East Bundaberg (66/11kV)</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1326</v>
      </c>
      <c r="J3" s="49"/>
      <c r="K3" s="49"/>
      <c r="L3" s="49"/>
      <c r="M3" s="49"/>
      <c r="N3" s="49"/>
      <c r="O3" s="49"/>
      <c r="P3" s="49"/>
      <c r="Q3" s="49"/>
      <c r="R3" s="49"/>
      <c r="S3" s="49"/>
      <c r="V3" s="51" t="s">
        <v>922</v>
      </c>
      <c r="W3" s="49"/>
      <c r="Y3" s="52" t="s">
        <v>1217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956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1327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1328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1329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56.3</v>
      </c>
      <c r="K26" s="71"/>
      <c r="L26" s="89">
        <v>56.3</v>
      </c>
      <c r="M26" s="71"/>
      <c r="N26" s="89">
        <v>56.3</v>
      </c>
      <c r="O26" s="71"/>
      <c r="P26" s="89">
        <v>56.3</v>
      </c>
      <c r="Q26" s="47"/>
      <c r="R26" s="71"/>
      <c r="S26" s="89">
        <v>56.3</v>
      </c>
      <c r="T26" s="71"/>
      <c r="U26" s="89">
        <v>66.099999999999994</v>
      </c>
      <c r="V26" s="71"/>
      <c r="W26" s="89">
        <v>66.099999999999994</v>
      </c>
      <c r="X26" s="47"/>
      <c r="Y26" s="47"/>
      <c r="Z26" s="47"/>
      <c r="AA26" s="71"/>
      <c r="AB26" s="3">
        <v>66.099999999999994</v>
      </c>
      <c r="AC26" s="72">
        <v>66.099999999999994</v>
      </c>
      <c r="AD26" s="47"/>
      <c r="AE26" s="71"/>
      <c r="AF26" s="4">
        <v>66.099999999999994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27.3</v>
      </c>
      <c r="K28" s="71"/>
      <c r="L28" s="89">
        <v>27</v>
      </c>
      <c r="M28" s="71"/>
      <c r="N28" s="89">
        <v>26.9</v>
      </c>
      <c r="O28" s="71"/>
      <c r="P28" s="89">
        <v>26.5</v>
      </c>
      <c r="Q28" s="47"/>
      <c r="R28" s="71"/>
      <c r="S28" s="89">
        <v>26.4</v>
      </c>
      <c r="T28" s="71"/>
      <c r="U28" s="89">
        <v>38.1</v>
      </c>
      <c r="V28" s="71"/>
      <c r="W28" s="89">
        <v>37.4</v>
      </c>
      <c r="X28" s="47"/>
      <c r="Y28" s="47"/>
      <c r="Z28" s="47"/>
      <c r="AA28" s="71"/>
      <c r="AB28" s="3">
        <v>37</v>
      </c>
      <c r="AC28" s="72">
        <v>36.799999999999997</v>
      </c>
      <c r="AD28" s="47"/>
      <c r="AE28" s="71"/>
      <c r="AF28" s="4">
        <v>36.299999999999997</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0.98299999999999998</v>
      </c>
      <c r="K31" s="71"/>
      <c r="L31" s="91">
        <v>0.98299999999999998</v>
      </c>
      <c r="M31" s="71"/>
      <c r="N31" s="91">
        <v>0.98299999999999998</v>
      </c>
      <c r="O31" s="71"/>
      <c r="P31" s="91">
        <v>0.98299999999999998</v>
      </c>
      <c r="Q31" s="47"/>
      <c r="R31" s="71"/>
      <c r="S31" s="91">
        <v>0.98299999999999998</v>
      </c>
      <c r="T31" s="71"/>
      <c r="U31" s="91">
        <v>0.99199999999999999</v>
      </c>
      <c r="V31" s="71"/>
      <c r="W31" s="91">
        <v>0.99199999999999999</v>
      </c>
      <c r="X31" s="47"/>
      <c r="Y31" s="47"/>
      <c r="Z31" s="47"/>
      <c r="AA31" s="71"/>
      <c r="AB31" s="7">
        <v>0.99199999999999999</v>
      </c>
      <c r="AC31" s="76">
        <v>0.99199999999999999</v>
      </c>
      <c r="AD31" s="47"/>
      <c r="AE31" s="71"/>
      <c r="AF31" s="8">
        <v>0.99199999999999999</v>
      </c>
    </row>
    <row r="32" spans="4:32" ht="13.15" customHeight="1" x14ac:dyDescent="0.25">
      <c r="E32" s="73" t="s">
        <v>42</v>
      </c>
      <c r="F32" s="47"/>
      <c r="G32" s="47"/>
      <c r="H32" s="47"/>
      <c r="I32" s="74"/>
      <c r="J32" s="89">
        <v>28.1</v>
      </c>
      <c r="K32" s="71"/>
      <c r="L32" s="89">
        <v>28.1</v>
      </c>
      <c r="M32" s="71"/>
      <c r="N32" s="89">
        <v>28.1</v>
      </c>
      <c r="O32" s="71"/>
      <c r="P32" s="89">
        <v>28.1</v>
      </c>
      <c r="Q32" s="47"/>
      <c r="R32" s="71"/>
      <c r="S32" s="89">
        <v>28.1</v>
      </c>
      <c r="T32" s="71"/>
      <c r="U32" s="89">
        <v>34.299999999999997</v>
      </c>
      <c r="V32" s="71"/>
      <c r="W32" s="89">
        <v>34.299999999999997</v>
      </c>
      <c r="X32" s="47"/>
      <c r="Y32" s="47"/>
      <c r="Z32" s="47"/>
      <c r="AA32" s="71"/>
      <c r="AB32" s="3">
        <v>34.299999999999997</v>
      </c>
      <c r="AC32" s="72">
        <v>34.299999999999997</v>
      </c>
      <c r="AD32" s="47"/>
      <c r="AE32" s="71"/>
      <c r="AF32" s="4">
        <v>34.299999999999997</v>
      </c>
    </row>
    <row r="33" spans="5:32" ht="13.15" customHeight="1" x14ac:dyDescent="0.25">
      <c r="E33" s="77" t="s">
        <v>46</v>
      </c>
      <c r="F33" s="47"/>
      <c r="G33" s="47"/>
      <c r="H33" s="47"/>
      <c r="I33" s="74"/>
      <c r="J33" s="92">
        <v>25.7</v>
      </c>
      <c r="K33" s="71"/>
      <c r="L33" s="92">
        <v>25.5</v>
      </c>
      <c r="M33" s="71"/>
      <c r="N33" s="92">
        <v>25.3</v>
      </c>
      <c r="O33" s="71"/>
      <c r="P33" s="92">
        <v>24.9</v>
      </c>
      <c r="Q33" s="47"/>
      <c r="R33" s="71"/>
      <c r="S33" s="92">
        <v>24.9</v>
      </c>
      <c r="T33" s="71"/>
      <c r="U33" s="92">
        <v>34.700000000000003</v>
      </c>
      <c r="V33" s="71"/>
      <c r="W33" s="92">
        <v>34.1</v>
      </c>
      <c r="X33" s="47"/>
      <c r="Y33" s="47"/>
      <c r="Z33" s="47"/>
      <c r="AA33" s="71"/>
      <c r="AB33" s="9">
        <v>33.799999999999997</v>
      </c>
      <c r="AC33" s="78">
        <v>33.6</v>
      </c>
      <c r="AD33" s="47"/>
      <c r="AE33" s="71"/>
      <c r="AF33" s="10">
        <v>33.1</v>
      </c>
    </row>
    <row r="34" spans="5:32" ht="20.25" customHeight="1" x14ac:dyDescent="0.25">
      <c r="E34" s="73" t="s">
        <v>940</v>
      </c>
      <c r="F34" s="47"/>
      <c r="G34" s="47"/>
      <c r="H34" s="47"/>
      <c r="I34" s="74"/>
      <c r="J34" s="90">
        <v>1.3</v>
      </c>
      <c r="K34" s="71"/>
      <c r="L34" s="90">
        <v>1.3</v>
      </c>
      <c r="M34" s="71"/>
      <c r="N34" s="90">
        <v>1.3</v>
      </c>
      <c r="O34" s="71"/>
      <c r="P34" s="90">
        <v>1.2</v>
      </c>
      <c r="Q34" s="47"/>
      <c r="R34" s="71"/>
      <c r="S34" s="90">
        <v>1.2</v>
      </c>
      <c r="T34" s="71"/>
      <c r="U34" s="90">
        <v>1.7</v>
      </c>
      <c r="V34" s="71"/>
      <c r="W34" s="90">
        <v>1.7</v>
      </c>
      <c r="X34" s="47"/>
      <c r="Y34" s="47"/>
      <c r="Z34" s="47"/>
      <c r="AA34" s="71"/>
      <c r="AB34" s="5">
        <v>1.7</v>
      </c>
      <c r="AC34" s="75">
        <v>1.7</v>
      </c>
      <c r="AD34" s="47"/>
      <c r="AE34" s="71"/>
      <c r="AF34" s="6">
        <v>1.7</v>
      </c>
    </row>
    <row r="35" spans="5:32" ht="20.25" customHeight="1" x14ac:dyDescent="0.25">
      <c r="E35" s="73" t="s">
        <v>941</v>
      </c>
      <c r="F35" s="47"/>
      <c r="G35" s="47"/>
      <c r="H35" s="47"/>
      <c r="I35" s="74"/>
      <c r="J35" s="90" t="s">
        <v>1034</v>
      </c>
      <c r="K35" s="71"/>
      <c r="L35" s="90" t="s">
        <v>1034</v>
      </c>
      <c r="M35" s="71"/>
      <c r="N35" s="90" t="s">
        <v>1034</v>
      </c>
      <c r="O35" s="71"/>
      <c r="P35" s="90" t="s">
        <v>1034</v>
      </c>
      <c r="Q35" s="47"/>
      <c r="R35" s="71"/>
      <c r="S35" s="90" t="s">
        <v>1034</v>
      </c>
      <c r="T35" s="71"/>
      <c r="U35" s="90" t="s">
        <v>1034</v>
      </c>
      <c r="V35" s="71"/>
      <c r="W35" s="90" t="s">
        <v>1034</v>
      </c>
      <c r="X35" s="47"/>
      <c r="Y35" s="47"/>
      <c r="Z35" s="47"/>
      <c r="AA35" s="71"/>
      <c r="AB35" s="5" t="s">
        <v>1034</v>
      </c>
      <c r="AC35" s="75" t="s">
        <v>1034</v>
      </c>
      <c r="AD35" s="47"/>
      <c r="AE35" s="71"/>
      <c r="AF35" s="6" t="s">
        <v>1034</v>
      </c>
    </row>
    <row r="36" spans="5:32" ht="13.15" customHeight="1" x14ac:dyDescent="0.25">
      <c r="E36" s="73" t="s">
        <v>58</v>
      </c>
      <c r="F36" s="47"/>
      <c r="G36" s="47"/>
      <c r="H36" s="47"/>
      <c r="I36" s="74"/>
      <c r="J36" s="90"/>
      <c r="K36" s="71"/>
      <c r="L36" s="90"/>
      <c r="M36" s="71"/>
      <c r="N36" s="90"/>
      <c r="O36" s="71"/>
      <c r="P36" s="90"/>
      <c r="Q36" s="47"/>
      <c r="R36" s="71"/>
      <c r="S36" s="90"/>
      <c r="T36" s="71"/>
      <c r="U36" s="89">
        <v>0.4</v>
      </c>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5.5</v>
      </c>
      <c r="K39" s="71"/>
      <c r="L39" s="89">
        <v>5.5</v>
      </c>
      <c r="M39" s="71"/>
      <c r="N39" s="89">
        <v>5.5</v>
      </c>
      <c r="O39" s="71"/>
      <c r="P39" s="89">
        <v>5.5</v>
      </c>
      <c r="Q39" s="47"/>
      <c r="R39" s="71"/>
      <c r="S39" s="89">
        <v>5.5</v>
      </c>
      <c r="T39" s="71"/>
      <c r="U39" s="89">
        <v>5.5</v>
      </c>
      <c r="V39" s="71"/>
      <c r="W39" s="89">
        <v>5.5</v>
      </c>
      <c r="X39" s="47"/>
      <c r="Y39" s="47"/>
      <c r="Z39" s="47"/>
      <c r="AA39" s="71"/>
      <c r="AB39" s="3">
        <v>5.5</v>
      </c>
      <c r="AC39" s="72">
        <v>5.5</v>
      </c>
      <c r="AD39" s="47"/>
      <c r="AE39" s="71"/>
      <c r="AF39" s="4">
        <v>5.5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QG9LGDkgEsBw0vt6HPE4DHdTBwhf7rezkNI/C0NWOlBbd0JSBoK2hxre7u4QekKO58XCSOn+4tqea15UF19ZJw==" saltValue="/Yy6uj3kfqK7dVU6jXxHF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1E338AF-2C3E-432C-BF7B-1CF86E56EBA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EATO - East Toowoomba (33/11kV)</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967</v>
      </c>
      <c r="J3" s="49"/>
      <c r="K3" s="49"/>
      <c r="L3" s="49"/>
      <c r="M3" s="49"/>
      <c r="N3" s="49"/>
      <c r="O3" s="49"/>
      <c r="P3" s="49"/>
      <c r="Q3" s="49"/>
      <c r="R3" s="49"/>
      <c r="S3" s="49"/>
      <c r="V3" s="51" t="s">
        <v>922</v>
      </c>
      <c r="W3" s="49"/>
      <c r="Y3" s="52" t="s">
        <v>968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970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971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972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90.7</v>
      </c>
      <c r="K26" s="71"/>
      <c r="L26" s="89">
        <v>90.7</v>
      </c>
      <c r="M26" s="71"/>
      <c r="N26" s="89">
        <v>90.7</v>
      </c>
      <c r="O26" s="71"/>
      <c r="P26" s="89">
        <v>90.7</v>
      </c>
      <c r="Q26" s="47"/>
      <c r="R26" s="71"/>
      <c r="S26" s="89">
        <v>90.7</v>
      </c>
      <c r="T26" s="71"/>
      <c r="U26" s="89">
        <v>93.7</v>
      </c>
      <c r="V26" s="71"/>
      <c r="W26" s="89">
        <v>93.7</v>
      </c>
      <c r="X26" s="47"/>
      <c r="Y26" s="47"/>
      <c r="Z26" s="47"/>
      <c r="AA26" s="71"/>
      <c r="AB26" s="3">
        <v>93.7</v>
      </c>
      <c r="AC26" s="72">
        <v>93.7</v>
      </c>
      <c r="AD26" s="47"/>
      <c r="AE26" s="71"/>
      <c r="AF26" s="4">
        <v>93.7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23.4</v>
      </c>
      <c r="K28" s="71"/>
      <c r="L28" s="89">
        <v>23.3</v>
      </c>
      <c r="M28" s="71"/>
      <c r="N28" s="89">
        <v>23.3</v>
      </c>
      <c r="O28" s="71"/>
      <c r="P28" s="89">
        <v>23.3</v>
      </c>
      <c r="Q28" s="47"/>
      <c r="R28" s="71"/>
      <c r="S28" s="89">
        <v>23.4</v>
      </c>
      <c r="T28" s="71"/>
      <c r="U28" s="89">
        <v>14.1</v>
      </c>
      <c r="V28" s="71"/>
      <c r="W28" s="89">
        <v>14</v>
      </c>
      <c r="X28" s="47"/>
      <c r="Y28" s="47"/>
      <c r="Z28" s="47"/>
      <c r="AA28" s="71"/>
      <c r="AB28" s="3">
        <v>13.9</v>
      </c>
      <c r="AC28" s="72">
        <v>14</v>
      </c>
      <c r="AD28" s="47"/>
      <c r="AE28" s="71"/>
      <c r="AF28" s="4">
        <v>14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0.997</v>
      </c>
      <c r="K31" s="71"/>
      <c r="L31" s="91">
        <v>0.997</v>
      </c>
      <c r="M31" s="71"/>
      <c r="N31" s="91">
        <v>0.997</v>
      </c>
      <c r="O31" s="71"/>
      <c r="P31" s="91">
        <v>0.997</v>
      </c>
      <c r="Q31" s="47"/>
      <c r="R31" s="71"/>
      <c r="S31" s="91">
        <v>0.997</v>
      </c>
      <c r="T31" s="71"/>
      <c r="U31" s="91">
        <v>0.97</v>
      </c>
      <c r="V31" s="71"/>
      <c r="W31" s="91">
        <v>0.97</v>
      </c>
      <c r="X31" s="47"/>
      <c r="Y31" s="47"/>
      <c r="Z31" s="47"/>
      <c r="AA31" s="71"/>
      <c r="AB31" s="7">
        <v>0.97</v>
      </c>
      <c r="AC31" s="76">
        <v>0.97</v>
      </c>
      <c r="AD31" s="47"/>
      <c r="AE31" s="71"/>
      <c r="AF31" s="8">
        <v>0.97</v>
      </c>
    </row>
    <row r="32" spans="4:32" ht="13.15" customHeight="1" x14ac:dyDescent="0.25">
      <c r="E32" s="73" t="s">
        <v>42</v>
      </c>
      <c r="F32" s="47"/>
      <c r="G32" s="47"/>
      <c r="H32" s="47"/>
      <c r="I32" s="74"/>
      <c r="J32" s="89">
        <v>48</v>
      </c>
      <c r="K32" s="71"/>
      <c r="L32" s="89">
        <v>48</v>
      </c>
      <c r="M32" s="71"/>
      <c r="N32" s="89">
        <v>48</v>
      </c>
      <c r="O32" s="71"/>
      <c r="P32" s="89">
        <v>48</v>
      </c>
      <c r="Q32" s="47"/>
      <c r="R32" s="71"/>
      <c r="S32" s="89">
        <v>48</v>
      </c>
      <c r="T32" s="71"/>
      <c r="U32" s="89">
        <v>50.4</v>
      </c>
      <c r="V32" s="71"/>
      <c r="W32" s="89">
        <v>50.4</v>
      </c>
      <c r="X32" s="47"/>
      <c r="Y32" s="47"/>
      <c r="Z32" s="47"/>
      <c r="AA32" s="71"/>
      <c r="AB32" s="3">
        <v>50.4</v>
      </c>
      <c r="AC32" s="72">
        <v>50.4</v>
      </c>
      <c r="AD32" s="47"/>
      <c r="AE32" s="71"/>
      <c r="AF32" s="4">
        <v>50.4</v>
      </c>
    </row>
    <row r="33" spans="5:32" ht="13.15" customHeight="1" x14ac:dyDescent="0.25">
      <c r="E33" s="77" t="s">
        <v>46</v>
      </c>
      <c r="F33" s="47"/>
      <c r="G33" s="47"/>
      <c r="H33" s="47"/>
      <c r="I33" s="74"/>
      <c r="J33" s="92">
        <v>21.6</v>
      </c>
      <c r="K33" s="71"/>
      <c r="L33" s="92">
        <v>21.6</v>
      </c>
      <c r="M33" s="71"/>
      <c r="N33" s="92">
        <v>21.6</v>
      </c>
      <c r="O33" s="71"/>
      <c r="P33" s="92">
        <v>21.6</v>
      </c>
      <c r="Q33" s="47"/>
      <c r="R33" s="71"/>
      <c r="S33" s="92">
        <v>21.7</v>
      </c>
      <c r="T33" s="71"/>
      <c r="U33" s="92">
        <v>13.2</v>
      </c>
      <c r="V33" s="71"/>
      <c r="W33" s="92">
        <v>13.1</v>
      </c>
      <c r="X33" s="47"/>
      <c r="Y33" s="47"/>
      <c r="Z33" s="47"/>
      <c r="AA33" s="71"/>
      <c r="AB33" s="9">
        <v>13.1</v>
      </c>
      <c r="AC33" s="78">
        <v>13.1</v>
      </c>
      <c r="AD33" s="47"/>
      <c r="AE33" s="71"/>
      <c r="AF33" s="10">
        <v>13.1</v>
      </c>
    </row>
    <row r="34" spans="5:32" ht="20.25" customHeight="1" x14ac:dyDescent="0.25">
      <c r="E34" s="73" t="s">
        <v>940</v>
      </c>
      <c r="F34" s="47"/>
      <c r="G34" s="47"/>
      <c r="H34" s="47"/>
      <c r="I34" s="74"/>
      <c r="J34" s="90">
        <v>1.1000000000000001</v>
      </c>
      <c r="K34" s="71"/>
      <c r="L34" s="90">
        <v>1.1000000000000001</v>
      </c>
      <c r="M34" s="71"/>
      <c r="N34" s="90">
        <v>1.1000000000000001</v>
      </c>
      <c r="O34" s="71"/>
      <c r="P34" s="90">
        <v>1.1000000000000001</v>
      </c>
      <c r="Q34" s="47"/>
      <c r="R34" s="71"/>
      <c r="S34" s="90">
        <v>1.1000000000000001</v>
      </c>
      <c r="T34" s="71"/>
      <c r="U34" s="90">
        <v>0.7</v>
      </c>
      <c r="V34" s="71"/>
      <c r="W34" s="90">
        <v>0.7</v>
      </c>
      <c r="X34" s="47"/>
      <c r="Y34" s="47"/>
      <c r="Z34" s="47"/>
      <c r="AA34" s="71"/>
      <c r="AB34" s="5">
        <v>0.7</v>
      </c>
      <c r="AC34" s="75">
        <v>0.7</v>
      </c>
      <c r="AD34" s="47"/>
      <c r="AE34" s="71"/>
      <c r="AF34" s="6">
        <v>0.7</v>
      </c>
    </row>
    <row r="35" spans="5:32" ht="20.25" customHeight="1" x14ac:dyDescent="0.25">
      <c r="E35" s="73" t="s">
        <v>941</v>
      </c>
      <c r="F35" s="47"/>
      <c r="G35" s="47"/>
      <c r="H35" s="47"/>
      <c r="I35" s="74"/>
      <c r="J35" s="90" t="s">
        <v>973</v>
      </c>
      <c r="K35" s="71"/>
      <c r="L35" s="90" t="s">
        <v>973</v>
      </c>
      <c r="M35" s="71"/>
      <c r="N35" s="90" t="s">
        <v>973</v>
      </c>
      <c r="O35" s="71"/>
      <c r="P35" s="90" t="s">
        <v>973</v>
      </c>
      <c r="Q35" s="47"/>
      <c r="R35" s="71"/>
      <c r="S35" s="90" t="s">
        <v>973</v>
      </c>
      <c r="T35" s="71"/>
      <c r="U35" s="90" t="s">
        <v>973</v>
      </c>
      <c r="V35" s="71"/>
      <c r="W35" s="90" t="s">
        <v>973</v>
      </c>
      <c r="X35" s="47"/>
      <c r="Y35" s="47"/>
      <c r="Z35" s="47"/>
      <c r="AA35" s="71"/>
      <c r="AB35" s="5" t="s">
        <v>973</v>
      </c>
      <c r="AC35" s="75" t="s">
        <v>973</v>
      </c>
      <c r="AD35" s="47"/>
      <c r="AE35" s="71"/>
      <c r="AF35" s="6" t="s">
        <v>973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Y1GqBzUdtdXwkhEkGPuMBF+vf6DlrPdTYOGqqVMtrM7/0+HLf12x4G9fXubW/hJLPcy4wNtV4q1qZiHPUlEvg==" saltValue="Ikon/XR8FZH333XG7WeM8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A09075CF-1DB9-4ABA-A0C7-8CA2939CC26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ALST - Alfred Street (33/11kV)</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1330</v>
      </c>
      <c r="J3" s="49"/>
      <c r="K3" s="49"/>
      <c r="L3" s="49"/>
      <c r="M3" s="49"/>
      <c r="N3" s="49"/>
      <c r="O3" s="49"/>
      <c r="P3" s="49"/>
      <c r="Q3" s="49"/>
      <c r="R3" s="49"/>
      <c r="S3" s="49"/>
      <c r="V3" s="51" t="s">
        <v>922</v>
      </c>
      <c r="W3" s="49"/>
      <c r="Y3" s="52" t="s">
        <v>1331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1332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1333</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1334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1335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75</v>
      </c>
      <c r="K26" s="71"/>
      <c r="L26" s="89">
        <v>75</v>
      </c>
      <c r="M26" s="71"/>
      <c r="N26" s="89">
        <v>75</v>
      </c>
      <c r="O26" s="71"/>
      <c r="P26" s="89">
        <v>75</v>
      </c>
      <c r="Q26" s="47"/>
      <c r="R26" s="71"/>
      <c r="S26" s="89">
        <v>75</v>
      </c>
      <c r="T26" s="71"/>
      <c r="U26" s="89">
        <v>75</v>
      </c>
      <c r="V26" s="71"/>
      <c r="W26" s="89">
        <v>75</v>
      </c>
      <c r="X26" s="47"/>
      <c r="Y26" s="47"/>
      <c r="Z26" s="47"/>
      <c r="AA26" s="71"/>
      <c r="AB26" s="3">
        <v>75</v>
      </c>
      <c r="AC26" s="72">
        <v>75</v>
      </c>
      <c r="AD26" s="47"/>
      <c r="AE26" s="71"/>
      <c r="AF26" s="4">
        <v>75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0.2</v>
      </c>
      <c r="V27" s="71"/>
      <c r="W27" s="89">
        <v>0.2</v>
      </c>
      <c r="X27" s="47"/>
      <c r="Y27" s="47"/>
      <c r="Z27" s="47"/>
      <c r="AA27" s="71"/>
      <c r="AB27" s="3">
        <v>0.2</v>
      </c>
      <c r="AC27" s="72">
        <v>0.2</v>
      </c>
      <c r="AD27" s="47"/>
      <c r="AE27" s="71"/>
      <c r="AF27" s="4">
        <v>0.2</v>
      </c>
    </row>
    <row r="28" spans="4:32" ht="13.15" customHeight="1" x14ac:dyDescent="0.25">
      <c r="E28" s="73" t="s">
        <v>25</v>
      </c>
      <c r="F28" s="47"/>
      <c r="G28" s="47"/>
      <c r="H28" s="47"/>
      <c r="I28" s="74"/>
      <c r="J28" s="89">
        <v>52.2</v>
      </c>
      <c r="K28" s="71"/>
      <c r="L28" s="89">
        <v>52.9</v>
      </c>
      <c r="M28" s="71"/>
      <c r="N28" s="89">
        <v>54</v>
      </c>
      <c r="O28" s="71"/>
      <c r="P28" s="89">
        <v>55</v>
      </c>
      <c r="Q28" s="47"/>
      <c r="R28" s="71"/>
      <c r="S28" s="89">
        <v>56</v>
      </c>
      <c r="T28" s="71"/>
      <c r="U28" s="89">
        <v>26.2</v>
      </c>
      <c r="V28" s="71"/>
      <c r="W28" s="89">
        <v>26.5</v>
      </c>
      <c r="X28" s="47"/>
      <c r="Y28" s="47"/>
      <c r="Z28" s="47"/>
      <c r="AA28" s="71"/>
      <c r="AB28" s="3">
        <v>26.8</v>
      </c>
      <c r="AC28" s="72">
        <v>27.4</v>
      </c>
      <c r="AD28" s="47"/>
      <c r="AE28" s="71"/>
      <c r="AF28" s="4">
        <v>27.9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1</v>
      </c>
      <c r="K31" s="71"/>
      <c r="L31" s="91">
        <v>1</v>
      </c>
      <c r="M31" s="71"/>
      <c r="N31" s="91">
        <v>1</v>
      </c>
      <c r="O31" s="71"/>
      <c r="P31" s="91">
        <v>1</v>
      </c>
      <c r="Q31" s="47"/>
      <c r="R31" s="71"/>
      <c r="S31" s="91">
        <v>1</v>
      </c>
      <c r="T31" s="71"/>
      <c r="U31" s="91">
        <v>0.997</v>
      </c>
      <c r="V31" s="71"/>
      <c r="W31" s="91">
        <v>0.997</v>
      </c>
      <c r="X31" s="47"/>
      <c r="Y31" s="47"/>
      <c r="Z31" s="47"/>
      <c r="AA31" s="71"/>
      <c r="AB31" s="7">
        <v>0.998</v>
      </c>
      <c r="AC31" s="76">
        <v>0.998</v>
      </c>
      <c r="AD31" s="47"/>
      <c r="AE31" s="71"/>
      <c r="AF31" s="8">
        <v>0.998</v>
      </c>
    </row>
    <row r="32" spans="4:32" ht="13.15" customHeight="1" x14ac:dyDescent="0.25">
      <c r="E32" s="73" t="s">
        <v>42</v>
      </c>
      <c r="F32" s="47"/>
      <c r="G32" s="47"/>
      <c r="H32" s="47"/>
      <c r="I32" s="74"/>
      <c r="J32" s="89">
        <v>50</v>
      </c>
      <c r="K32" s="71"/>
      <c r="L32" s="89">
        <v>50</v>
      </c>
      <c r="M32" s="71"/>
      <c r="N32" s="89">
        <v>50</v>
      </c>
      <c r="O32" s="71"/>
      <c r="P32" s="89">
        <v>50</v>
      </c>
      <c r="Q32" s="47"/>
      <c r="R32" s="71"/>
      <c r="S32" s="89">
        <v>50</v>
      </c>
      <c r="T32" s="71"/>
      <c r="U32" s="89">
        <v>50</v>
      </c>
      <c r="V32" s="71"/>
      <c r="W32" s="89">
        <v>50</v>
      </c>
      <c r="X32" s="47"/>
      <c r="Y32" s="47"/>
      <c r="Z32" s="47"/>
      <c r="AA32" s="71"/>
      <c r="AB32" s="3">
        <v>50</v>
      </c>
      <c r="AC32" s="72">
        <v>50</v>
      </c>
      <c r="AD32" s="47"/>
      <c r="AE32" s="71"/>
      <c r="AF32" s="4">
        <v>50</v>
      </c>
    </row>
    <row r="33" spans="5:32" ht="13.15" customHeight="1" x14ac:dyDescent="0.25">
      <c r="E33" s="77" t="s">
        <v>46</v>
      </c>
      <c r="F33" s="47"/>
      <c r="G33" s="47"/>
      <c r="H33" s="47"/>
      <c r="I33" s="74"/>
      <c r="J33" s="92">
        <v>46.5</v>
      </c>
      <c r="K33" s="71"/>
      <c r="L33" s="92">
        <v>47.2</v>
      </c>
      <c r="M33" s="71"/>
      <c r="N33" s="92">
        <v>48.2</v>
      </c>
      <c r="O33" s="71"/>
      <c r="P33" s="92">
        <v>49.1</v>
      </c>
      <c r="Q33" s="47"/>
      <c r="R33" s="71"/>
      <c r="S33" s="92">
        <v>50</v>
      </c>
      <c r="T33" s="71"/>
      <c r="U33" s="92">
        <v>25</v>
      </c>
      <c r="V33" s="71"/>
      <c r="W33" s="92">
        <v>25.2</v>
      </c>
      <c r="X33" s="47"/>
      <c r="Y33" s="47"/>
      <c r="Z33" s="47"/>
      <c r="AA33" s="71"/>
      <c r="AB33" s="9">
        <v>25.5</v>
      </c>
      <c r="AC33" s="78">
        <v>26.1</v>
      </c>
      <c r="AD33" s="47"/>
      <c r="AE33" s="71"/>
      <c r="AF33" s="10">
        <v>26.6</v>
      </c>
    </row>
    <row r="34" spans="5:32" ht="20.25" customHeight="1" x14ac:dyDescent="0.25">
      <c r="E34" s="73" t="s">
        <v>940</v>
      </c>
      <c r="F34" s="47"/>
      <c r="G34" s="47"/>
      <c r="H34" s="47"/>
      <c r="I34" s="74"/>
      <c r="J34" s="90">
        <v>2.2999999999999998</v>
      </c>
      <c r="K34" s="71"/>
      <c r="L34" s="90">
        <v>2.4</v>
      </c>
      <c r="M34" s="71"/>
      <c r="N34" s="90">
        <v>2.4</v>
      </c>
      <c r="O34" s="71"/>
      <c r="P34" s="90">
        <v>2.5</v>
      </c>
      <c r="Q34" s="47"/>
      <c r="R34" s="71"/>
      <c r="S34" s="90">
        <v>2.5</v>
      </c>
      <c r="T34" s="71"/>
      <c r="U34" s="90">
        <v>1.3</v>
      </c>
      <c r="V34" s="71"/>
      <c r="W34" s="90">
        <v>1.3</v>
      </c>
      <c r="X34" s="47"/>
      <c r="Y34" s="47"/>
      <c r="Z34" s="47"/>
      <c r="AA34" s="71"/>
      <c r="AB34" s="5">
        <v>1.3</v>
      </c>
      <c r="AC34" s="75">
        <v>1.3</v>
      </c>
      <c r="AD34" s="47"/>
      <c r="AE34" s="71"/>
      <c r="AF34" s="6">
        <v>1.3</v>
      </c>
    </row>
    <row r="35" spans="5:32" ht="20.25" customHeight="1" x14ac:dyDescent="0.25">
      <c r="E35" s="73" t="s">
        <v>941</v>
      </c>
      <c r="F35" s="47"/>
      <c r="G35" s="47"/>
      <c r="H35" s="47"/>
      <c r="I35" s="74"/>
      <c r="J35" s="90" t="s">
        <v>1336</v>
      </c>
      <c r="K35" s="71"/>
      <c r="L35" s="90" t="s">
        <v>1336</v>
      </c>
      <c r="M35" s="71"/>
      <c r="N35" s="90" t="s">
        <v>1336</v>
      </c>
      <c r="O35" s="71"/>
      <c r="P35" s="90" t="s">
        <v>1336</v>
      </c>
      <c r="Q35" s="47"/>
      <c r="R35" s="71"/>
      <c r="S35" s="90" t="s">
        <v>1336</v>
      </c>
      <c r="T35" s="71"/>
      <c r="U35" s="90" t="s">
        <v>1336</v>
      </c>
      <c r="V35" s="71"/>
      <c r="W35" s="90" t="s">
        <v>1336</v>
      </c>
      <c r="X35" s="47"/>
      <c r="Y35" s="47"/>
      <c r="Z35" s="47"/>
      <c r="AA35" s="71"/>
      <c r="AB35" s="5" t="s">
        <v>1336</v>
      </c>
      <c r="AC35" s="75" t="s">
        <v>1336</v>
      </c>
      <c r="AD35" s="47"/>
      <c r="AE35" s="71"/>
      <c r="AF35" s="6" t="s">
        <v>1336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6</v>
      </c>
      <c r="K39" s="71"/>
      <c r="L39" s="89">
        <v>6</v>
      </c>
      <c r="M39" s="71"/>
      <c r="N39" s="89">
        <v>6</v>
      </c>
      <c r="O39" s="71"/>
      <c r="P39" s="89">
        <v>6</v>
      </c>
      <c r="Q39" s="47"/>
      <c r="R39" s="71"/>
      <c r="S39" s="89">
        <v>6</v>
      </c>
      <c r="T39" s="71"/>
      <c r="U39" s="89">
        <v>6</v>
      </c>
      <c r="V39" s="71"/>
      <c r="W39" s="89">
        <v>6</v>
      </c>
      <c r="X39" s="47"/>
      <c r="Y39" s="47"/>
      <c r="Z39" s="47"/>
      <c r="AA39" s="71"/>
      <c r="AB39" s="3">
        <v>6</v>
      </c>
      <c r="AC39" s="72">
        <v>6</v>
      </c>
      <c r="AD39" s="47"/>
      <c r="AE39" s="71"/>
      <c r="AF39" s="4">
        <v>6</v>
      </c>
    </row>
    <row r="40" spans="5:32" x14ac:dyDescent="0.25">
      <c r="E40" s="73" t="s">
        <v>73</v>
      </c>
      <c r="F40" s="47"/>
      <c r="G40" s="47"/>
      <c r="H40" s="47"/>
      <c r="I40" s="74"/>
      <c r="J40" s="89">
        <v>4</v>
      </c>
      <c r="K40" s="71"/>
      <c r="L40" s="89">
        <v>4</v>
      </c>
      <c r="M40" s="71"/>
      <c r="N40" s="89">
        <v>4</v>
      </c>
      <c r="O40" s="71"/>
      <c r="P40" s="89">
        <v>4</v>
      </c>
      <c r="Q40" s="47"/>
      <c r="R40" s="71"/>
      <c r="S40" s="89">
        <v>4</v>
      </c>
      <c r="T40" s="71"/>
      <c r="U40" s="89">
        <v>4</v>
      </c>
      <c r="V40" s="71"/>
      <c r="W40" s="89">
        <v>4</v>
      </c>
      <c r="X40" s="47"/>
      <c r="Y40" s="47"/>
      <c r="Z40" s="47"/>
      <c r="AA40" s="71"/>
      <c r="AB40" s="3">
        <v>4</v>
      </c>
      <c r="AC40" s="72">
        <v>4</v>
      </c>
      <c r="AD40" s="47"/>
      <c r="AE40" s="71"/>
      <c r="AF40" s="4">
        <v>4</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Fcqrdw5G1+9ZmP5OWGpJeVFVLvyjOuJgfVKQLcutDFtSwYnDYCGedBvqOgMbc/6fb92k/VJXem8ME3kUfQhAdg==" saltValue="rZsFo2Trdd5vVkRv5W9IX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3F0EED2-41D1-4F67-8922-04E8C595A04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EDMO - Edmonton (132/22kV)</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1337</v>
      </c>
      <c r="J3" s="49"/>
      <c r="K3" s="49"/>
      <c r="L3" s="49"/>
      <c r="M3" s="49"/>
      <c r="N3" s="49"/>
      <c r="O3" s="49"/>
      <c r="P3" s="49"/>
      <c r="Q3" s="49"/>
      <c r="R3" s="49"/>
      <c r="S3" s="49"/>
      <c r="V3" s="51" t="s">
        <v>922</v>
      </c>
      <c r="W3" s="49"/>
      <c r="Y3" s="52" t="s">
        <v>1181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1338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1339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1340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4.5</v>
      </c>
      <c r="K26" s="71"/>
      <c r="L26" s="89">
        <v>4.5</v>
      </c>
      <c r="M26" s="71"/>
      <c r="N26" s="89">
        <v>4.5</v>
      </c>
      <c r="O26" s="71"/>
      <c r="P26" s="89">
        <v>4.5</v>
      </c>
      <c r="Q26" s="47"/>
      <c r="R26" s="71"/>
      <c r="S26" s="89">
        <v>4.5</v>
      </c>
      <c r="T26" s="71"/>
      <c r="U26" s="89">
        <v>5.3</v>
      </c>
      <c r="V26" s="71"/>
      <c r="W26" s="89">
        <v>5.3</v>
      </c>
      <c r="X26" s="47"/>
      <c r="Y26" s="47"/>
      <c r="Z26" s="47"/>
      <c r="AA26" s="71"/>
      <c r="AB26" s="3">
        <v>5.3</v>
      </c>
      <c r="AC26" s="72">
        <v>5.3</v>
      </c>
      <c r="AD26" s="47"/>
      <c r="AE26" s="71"/>
      <c r="AF26" s="4">
        <v>5.3</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2.1</v>
      </c>
      <c r="K28" s="71"/>
      <c r="L28" s="89">
        <v>2.1</v>
      </c>
      <c r="M28" s="71"/>
      <c r="N28" s="89">
        <v>2.1</v>
      </c>
      <c r="O28" s="71"/>
      <c r="P28" s="89">
        <v>2.1</v>
      </c>
      <c r="Q28" s="47"/>
      <c r="R28" s="71"/>
      <c r="S28" s="89">
        <v>2.1</v>
      </c>
      <c r="T28" s="71"/>
      <c r="U28" s="89">
        <v>1.5</v>
      </c>
      <c r="V28" s="71"/>
      <c r="W28" s="89">
        <v>1.5</v>
      </c>
      <c r="X28" s="47"/>
      <c r="Y28" s="47"/>
      <c r="Z28" s="47"/>
      <c r="AA28" s="71"/>
      <c r="AB28" s="3">
        <v>1.5</v>
      </c>
      <c r="AC28" s="72">
        <v>1.5</v>
      </c>
      <c r="AD28" s="47"/>
      <c r="AE28" s="71"/>
      <c r="AF28" s="4">
        <v>1.5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0.98799999999999999</v>
      </c>
      <c r="K31" s="71"/>
      <c r="L31" s="91">
        <v>0.98799999999999999</v>
      </c>
      <c r="M31" s="71"/>
      <c r="N31" s="91">
        <v>0.98799999999999999</v>
      </c>
      <c r="O31" s="71"/>
      <c r="P31" s="91">
        <v>0.98799999999999999</v>
      </c>
      <c r="Q31" s="47"/>
      <c r="R31" s="71"/>
      <c r="S31" s="91">
        <v>0.98799999999999999</v>
      </c>
      <c r="T31" s="71"/>
      <c r="U31" s="91">
        <v>0.99399999999999999</v>
      </c>
      <c r="V31" s="71"/>
      <c r="W31" s="91">
        <v>0.99399999999999999</v>
      </c>
      <c r="X31" s="47"/>
      <c r="Y31" s="47"/>
      <c r="Z31" s="47"/>
      <c r="AA31" s="71"/>
      <c r="AB31" s="7">
        <v>0.99399999999999999</v>
      </c>
      <c r="AC31" s="76">
        <v>0.99399999999999999</v>
      </c>
      <c r="AD31" s="47"/>
      <c r="AE31" s="71"/>
      <c r="AF31" s="8">
        <v>0.99399999999999999</v>
      </c>
    </row>
    <row r="32" spans="4:32" ht="13.15" customHeight="1" x14ac:dyDescent="0.25">
      <c r="E32" s="73" t="s">
        <v>42</v>
      </c>
      <c r="F32" s="47"/>
      <c r="G32" s="47"/>
      <c r="H32" s="47"/>
      <c r="I32" s="74"/>
      <c r="J32" s="89">
        <v>2.7</v>
      </c>
      <c r="K32" s="71"/>
      <c r="L32" s="89">
        <v>2.7</v>
      </c>
      <c r="M32" s="71"/>
      <c r="N32" s="89">
        <v>2.7</v>
      </c>
      <c r="O32" s="71"/>
      <c r="P32" s="89">
        <v>2.7</v>
      </c>
      <c r="Q32" s="47"/>
      <c r="R32" s="71"/>
      <c r="S32" s="89">
        <v>2.7</v>
      </c>
      <c r="T32" s="71"/>
      <c r="U32" s="89">
        <v>3</v>
      </c>
      <c r="V32" s="71"/>
      <c r="W32" s="89">
        <v>3</v>
      </c>
      <c r="X32" s="47"/>
      <c r="Y32" s="47"/>
      <c r="Z32" s="47"/>
      <c r="AA32" s="71"/>
      <c r="AB32" s="3">
        <v>3</v>
      </c>
      <c r="AC32" s="72">
        <v>3</v>
      </c>
      <c r="AD32" s="47"/>
      <c r="AE32" s="71"/>
      <c r="AF32" s="4">
        <v>3</v>
      </c>
    </row>
    <row r="33" spans="5:32" ht="13.15" customHeight="1" x14ac:dyDescent="0.25">
      <c r="E33" s="77" t="s">
        <v>46</v>
      </c>
      <c r="F33" s="47"/>
      <c r="G33" s="47"/>
      <c r="H33" s="47"/>
      <c r="I33" s="74"/>
      <c r="J33" s="92">
        <v>2</v>
      </c>
      <c r="K33" s="71"/>
      <c r="L33" s="92">
        <v>2</v>
      </c>
      <c r="M33" s="71"/>
      <c r="N33" s="92">
        <v>2</v>
      </c>
      <c r="O33" s="71"/>
      <c r="P33" s="92">
        <v>2</v>
      </c>
      <c r="Q33" s="47"/>
      <c r="R33" s="71"/>
      <c r="S33" s="92">
        <v>2</v>
      </c>
      <c r="T33" s="71"/>
      <c r="U33" s="92">
        <v>1.4</v>
      </c>
      <c r="V33" s="71"/>
      <c r="W33" s="92">
        <v>1.4</v>
      </c>
      <c r="X33" s="47"/>
      <c r="Y33" s="47"/>
      <c r="Z33" s="47"/>
      <c r="AA33" s="71"/>
      <c r="AB33" s="9">
        <v>1.4</v>
      </c>
      <c r="AC33" s="78">
        <v>1.4</v>
      </c>
      <c r="AD33" s="47"/>
      <c r="AE33" s="71"/>
      <c r="AF33" s="10">
        <v>1.4</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1341</v>
      </c>
      <c r="K35" s="71"/>
      <c r="L35" s="90" t="s">
        <v>1341</v>
      </c>
      <c r="M35" s="71"/>
      <c r="N35" s="90" t="s">
        <v>1341</v>
      </c>
      <c r="O35" s="71"/>
      <c r="P35" s="90" t="s">
        <v>1341</v>
      </c>
      <c r="Q35" s="47"/>
      <c r="R35" s="71"/>
      <c r="S35" s="90" t="s">
        <v>1341</v>
      </c>
      <c r="T35" s="71"/>
      <c r="U35" s="90" t="s">
        <v>1341</v>
      </c>
      <c r="V35" s="71"/>
      <c r="W35" s="90" t="s">
        <v>1341</v>
      </c>
      <c r="X35" s="47"/>
      <c r="Y35" s="47"/>
      <c r="Z35" s="47"/>
      <c r="AA35" s="71"/>
      <c r="AB35" s="5" t="s">
        <v>1341</v>
      </c>
      <c r="AC35" s="75" t="s">
        <v>1341</v>
      </c>
      <c r="AD35" s="47"/>
      <c r="AE35" s="71"/>
      <c r="AF35" s="6" t="s">
        <v>1341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elQnakpCjd1oOusKD2bXe5LOXFz67jEfVp9FDYumbQXrF+6aDkC83rfZzfjAyeVvXrxZqbWNNoDXiPAhu/eoA==" saltValue="imQWrhD66AWUG553uZDTh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ED239148-4B2F-4005-886D-8BDDBBDC239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EIDS - Eidsvold (66/11kV)</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1342</v>
      </c>
      <c r="J3" s="49"/>
      <c r="K3" s="49"/>
      <c r="L3" s="49"/>
      <c r="M3" s="49"/>
      <c r="N3" s="49"/>
      <c r="O3" s="49"/>
      <c r="P3" s="49"/>
      <c r="Q3" s="49"/>
      <c r="R3" s="49"/>
      <c r="S3" s="49"/>
      <c r="V3" s="51" t="s">
        <v>922</v>
      </c>
      <c r="W3" s="49"/>
      <c r="Y3" s="52" t="s">
        <v>1343</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1344</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1345</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1346</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130</v>
      </c>
      <c r="K26" s="71"/>
      <c r="L26" s="89">
        <v>130</v>
      </c>
      <c r="M26" s="71"/>
      <c r="N26" s="89">
        <v>130</v>
      </c>
      <c r="O26" s="71"/>
      <c r="P26" s="89">
        <v>130</v>
      </c>
      <c r="Q26" s="47"/>
      <c r="R26" s="71"/>
      <c r="S26" s="89">
        <v>130</v>
      </c>
      <c r="T26" s="71"/>
      <c r="U26" s="89">
        <v>130</v>
      </c>
      <c r="V26" s="71"/>
      <c r="W26" s="89">
        <v>130</v>
      </c>
      <c r="X26" s="47"/>
      <c r="Y26" s="47"/>
      <c r="Z26" s="47"/>
      <c r="AA26" s="71"/>
      <c r="AB26" s="3">
        <v>130</v>
      </c>
      <c r="AC26" s="72">
        <v>130</v>
      </c>
      <c r="AD26" s="47"/>
      <c r="AE26" s="71"/>
      <c r="AF26" s="4">
        <v>130</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6.8</v>
      </c>
      <c r="K28" s="71"/>
      <c r="L28" s="89">
        <v>6.8</v>
      </c>
      <c r="M28" s="71"/>
      <c r="N28" s="89">
        <v>6.9</v>
      </c>
      <c r="O28" s="71"/>
      <c r="P28" s="89">
        <v>7</v>
      </c>
      <c r="Q28" s="47"/>
      <c r="R28" s="71"/>
      <c r="S28" s="89">
        <v>7.1</v>
      </c>
      <c r="T28" s="71"/>
      <c r="U28" s="89">
        <v>4.4000000000000004</v>
      </c>
      <c r="V28" s="71"/>
      <c r="W28" s="89">
        <v>4.4000000000000004</v>
      </c>
      <c r="X28" s="47"/>
      <c r="Y28" s="47"/>
      <c r="Z28" s="47"/>
      <c r="AA28" s="71"/>
      <c r="AB28" s="3">
        <v>4.4000000000000004</v>
      </c>
      <c r="AC28" s="72">
        <v>4.5</v>
      </c>
      <c r="AD28" s="47"/>
      <c r="AE28" s="71"/>
      <c r="AF28" s="4">
        <v>4.5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65</v>
      </c>
      <c r="K32" s="71"/>
      <c r="L32" s="89">
        <v>65</v>
      </c>
      <c r="M32" s="71"/>
      <c r="N32" s="89">
        <v>65</v>
      </c>
      <c r="O32" s="71"/>
      <c r="P32" s="89">
        <v>65</v>
      </c>
      <c r="Q32" s="47"/>
      <c r="R32" s="71"/>
      <c r="S32" s="89">
        <v>65</v>
      </c>
      <c r="T32" s="71"/>
      <c r="U32" s="89">
        <v>65</v>
      </c>
      <c r="V32" s="71"/>
      <c r="W32" s="89">
        <v>65</v>
      </c>
      <c r="X32" s="47"/>
      <c r="Y32" s="47"/>
      <c r="Z32" s="47"/>
      <c r="AA32" s="71"/>
      <c r="AB32" s="3">
        <v>65</v>
      </c>
      <c r="AC32" s="72">
        <v>65</v>
      </c>
      <c r="AD32" s="47"/>
      <c r="AE32" s="71"/>
      <c r="AF32" s="4">
        <v>65</v>
      </c>
    </row>
    <row r="33" spans="5:32" ht="13.15" customHeight="1" x14ac:dyDescent="0.25">
      <c r="E33" s="77" t="s">
        <v>46</v>
      </c>
      <c r="F33" s="47"/>
      <c r="G33" s="47"/>
      <c r="H33" s="47"/>
      <c r="I33" s="74"/>
      <c r="J33" s="92">
        <v>6</v>
      </c>
      <c r="K33" s="71"/>
      <c r="L33" s="92">
        <v>6.1</v>
      </c>
      <c r="M33" s="71"/>
      <c r="N33" s="92">
        <v>6.1</v>
      </c>
      <c r="O33" s="71"/>
      <c r="P33" s="92">
        <v>6.2</v>
      </c>
      <c r="Q33" s="47"/>
      <c r="R33" s="71"/>
      <c r="S33" s="92">
        <v>6.3</v>
      </c>
      <c r="T33" s="71"/>
      <c r="U33" s="92">
        <v>4.2</v>
      </c>
      <c r="V33" s="71"/>
      <c r="W33" s="92">
        <v>4.3</v>
      </c>
      <c r="X33" s="47"/>
      <c r="Y33" s="47"/>
      <c r="Z33" s="47"/>
      <c r="AA33" s="71"/>
      <c r="AB33" s="9">
        <v>4.3</v>
      </c>
      <c r="AC33" s="78">
        <v>4.3</v>
      </c>
      <c r="AD33" s="47"/>
      <c r="AE33" s="71"/>
      <c r="AF33" s="10">
        <v>4.4000000000000004</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1347</v>
      </c>
      <c r="K35" s="71"/>
      <c r="L35" s="90" t="s">
        <v>1347</v>
      </c>
      <c r="M35" s="71"/>
      <c r="N35" s="90" t="s">
        <v>1347</v>
      </c>
      <c r="O35" s="71"/>
      <c r="P35" s="90" t="s">
        <v>1347</v>
      </c>
      <c r="Q35" s="47"/>
      <c r="R35" s="71"/>
      <c r="S35" s="90" t="s">
        <v>1347</v>
      </c>
      <c r="T35" s="71"/>
      <c r="U35" s="90" t="s">
        <v>1347</v>
      </c>
      <c r="V35" s="71"/>
      <c r="W35" s="90" t="s">
        <v>1347</v>
      </c>
      <c r="X35" s="47"/>
      <c r="Y35" s="47"/>
      <c r="Z35" s="47"/>
      <c r="AA35" s="71"/>
      <c r="AB35" s="5" t="s">
        <v>1347</v>
      </c>
      <c r="AC35" s="75" t="s">
        <v>1347</v>
      </c>
      <c r="AD35" s="47"/>
      <c r="AE35" s="71"/>
      <c r="AF35" s="6" t="s">
        <v>1347</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v>
      </c>
      <c r="K39" s="71"/>
      <c r="L39" s="89">
        <v>1</v>
      </c>
      <c r="M39" s="71"/>
      <c r="N39" s="89">
        <v>1</v>
      </c>
      <c r="O39" s="71"/>
      <c r="P39" s="89">
        <v>1</v>
      </c>
      <c r="Q39" s="47"/>
      <c r="R39" s="71"/>
      <c r="S39" s="89">
        <v>1</v>
      </c>
      <c r="T39" s="71"/>
      <c r="U39" s="89">
        <v>1</v>
      </c>
      <c r="V39" s="71"/>
      <c r="W39" s="89">
        <v>1</v>
      </c>
      <c r="X39" s="47"/>
      <c r="Y39" s="47"/>
      <c r="Z39" s="47"/>
      <c r="AA39" s="71"/>
      <c r="AB39" s="3">
        <v>1</v>
      </c>
      <c r="AC39" s="72">
        <v>1</v>
      </c>
      <c r="AD39" s="47"/>
      <c r="AE39" s="71"/>
      <c r="AF39" s="4">
        <v>1</v>
      </c>
    </row>
    <row r="40" spans="5:32" x14ac:dyDescent="0.25">
      <c r="E40" s="73" t="s">
        <v>73</v>
      </c>
      <c r="F40" s="47"/>
      <c r="G40" s="47"/>
      <c r="H40" s="47"/>
      <c r="I40" s="74"/>
      <c r="J40" s="89">
        <v>2</v>
      </c>
      <c r="K40" s="71"/>
      <c r="L40" s="89">
        <v>2</v>
      </c>
      <c r="M40" s="71"/>
      <c r="N40" s="89">
        <v>2</v>
      </c>
      <c r="O40" s="71"/>
      <c r="P40" s="89">
        <v>2</v>
      </c>
      <c r="Q40" s="47"/>
      <c r="R40" s="71"/>
      <c r="S40" s="89">
        <v>2</v>
      </c>
      <c r="T40" s="71"/>
      <c r="U40" s="89">
        <v>2</v>
      </c>
      <c r="V40" s="71"/>
      <c r="W40" s="89">
        <v>2</v>
      </c>
      <c r="X40" s="47"/>
      <c r="Y40" s="47"/>
      <c r="Z40" s="47"/>
      <c r="AA40" s="71"/>
      <c r="AB40" s="3">
        <v>2</v>
      </c>
      <c r="AC40" s="72">
        <v>2</v>
      </c>
      <c r="AD40" s="47"/>
      <c r="AE40" s="71"/>
      <c r="AF40" s="4">
        <v>2</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7D89qI6vfbUiIvZ8dOf3pGxGOpVweqNJSjg0C1C6FdOqU3fH74nQGQHDj6CQZpg9BXXBWCKvnCEtEKvAPx81LQ==" saltValue="+NxI8uXHp4mV/vmt5x+KZ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E81A6A5-09BF-4943-A047-3990D2158A0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ELAR - El Arish (132/22kV)</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1348</v>
      </c>
      <c r="J3" s="49"/>
      <c r="K3" s="49"/>
      <c r="L3" s="49"/>
      <c r="M3" s="49"/>
      <c r="N3" s="49"/>
      <c r="O3" s="49"/>
      <c r="P3" s="49"/>
      <c r="Q3" s="49"/>
      <c r="R3" s="49"/>
      <c r="S3" s="49"/>
      <c r="V3" s="51" t="s">
        <v>922</v>
      </c>
      <c r="W3" s="49"/>
      <c r="Y3" s="52" t="s">
        <v>1068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1349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1350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1351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10</v>
      </c>
      <c r="K26" s="71"/>
      <c r="L26" s="89">
        <v>10</v>
      </c>
      <c r="M26" s="71"/>
      <c r="N26" s="89">
        <v>10</v>
      </c>
      <c r="O26" s="71"/>
      <c r="P26" s="89">
        <v>10</v>
      </c>
      <c r="Q26" s="47"/>
      <c r="R26" s="71"/>
      <c r="S26" s="89">
        <v>10</v>
      </c>
      <c r="T26" s="71"/>
      <c r="U26" s="89">
        <v>11</v>
      </c>
      <c r="V26" s="71"/>
      <c r="W26" s="89">
        <v>11</v>
      </c>
      <c r="X26" s="47"/>
      <c r="Y26" s="47"/>
      <c r="Z26" s="47"/>
      <c r="AA26" s="71"/>
      <c r="AB26" s="3">
        <v>11</v>
      </c>
      <c r="AC26" s="72">
        <v>11</v>
      </c>
      <c r="AD26" s="47"/>
      <c r="AE26" s="71"/>
      <c r="AF26" s="4">
        <v>11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2.6</v>
      </c>
      <c r="K28" s="71"/>
      <c r="L28" s="89">
        <v>3.1</v>
      </c>
      <c r="M28" s="71"/>
      <c r="N28" s="89">
        <v>3.6</v>
      </c>
      <c r="O28" s="71"/>
      <c r="P28" s="89">
        <v>3.6</v>
      </c>
      <c r="Q28" s="47"/>
      <c r="R28" s="71"/>
      <c r="S28" s="89">
        <v>3.6</v>
      </c>
      <c r="T28" s="71"/>
      <c r="U28" s="89">
        <v>2.5</v>
      </c>
      <c r="V28" s="71"/>
      <c r="W28" s="89">
        <v>3</v>
      </c>
      <c r="X28" s="47"/>
      <c r="Y28" s="47"/>
      <c r="Z28" s="47"/>
      <c r="AA28" s="71"/>
      <c r="AB28" s="3">
        <v>3.4</v>
      </c>
      <c r="AC28" s="72">
        <v>3.5</v>
      </c>
      <c r="AD28" s="47"/>
      <c r="AE28" s="71"/>
      <c r="AF28" s="4">
        <v>3.5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0.94599999999999995</v>
      </c>
      <c r="K31" s="71"/>
      <c r="L31" s="91">
        <v>0.94599999999999995</v>
      </c>
      <c r="M31" s="71"/>
      <c r="N31" s="91">
        <v>0.94599999999999995</v>
      </c>
      <c r="O31" s="71"/>
      <c r="P31" s="91">
        <v>0.94599999999999995</v>
      </c>
      <c r="Q31" s="47"/>
      <c r="R31" s="71"/>
      <c r="S31" s="91">
        <v>0.94599999999999995</v>
      </c>
      <c r="T31" s="71"/>
      <c r="U31" s="91">
        <v>0.94</v>
      </c>
      <c r="V31" s="71"/>
      <c r="W31" s="91">
        <v>0.91700000000000004</v>
      </c>
      <c r="X31" s="47"/>
      <c r="Y31" s="47"/>
      <c r="Z31" s="47"/>
      <c r="AA31" s="71"/>
      <c r="AB31" s="7">
        <v>0.91700000000000004</v>
      </c>
      <c r="AC31" s="76">
        <v>0.91700000000000004</v>
      </c>
      <c r="AD31" s="47"/>
      <c r="AE31" s="71"/>
      <c r="AF31" s="8">
        <v>0.91700000000000004</v>
      </c>
    </row>
    <row r="32" spans="4:32" ht="13.15" customHeight="1" x14ac:dyDescent="0.25">
      <c r="E32" s="73" t="s">
        <v>42</v>
      </c>
      <c r="F32" s="47"/>
      <c r="G32" s="47"/>
      <c r="H32" s="47"/>
      <c r="I32" s="74"/>
      <c r="J32" s="89">
        <v>5.8</v>
      </c>
      <c r="K32" s="71"/>
      <c r="L32" s="89">
        <v>5.8</v>
      </c>
      <c r="M32" s="71"/>
      <c r="N32" s="89">
        <v>5.8</v>
      </c>
      <c r="O32" s="71"/>
      <c r="P32" s="89">
        <v>5.8</v>
      </c>
      <c r="Q32" s="47"/>
      <c r="R32" s="71"/>
      <c r="S32" s="89">
        <v>5.8</v>
      </c>
      <c r="T32" s="71"/>
      <c r="U32" s="89">
        <v>6.1</v>
      </c>
      <c r="V32" s="71"/>
      <c r="W32" s="89">
        <v>6.1</v>
      </c>
      <c r="X32" s="47"/>
      <c r="Y32" s="47"/>
      <c r="Z32" s="47"/>
      <c r="AA32" s="71"/>
      <c r="AB32" s="3">
        <v>6.1</v>
      </c>
      <c r="AC32" s="72">
        <v>6.1</v>
      </c>
      <c r="AD32" s="47"/>
      <c r="AE32" s="71"/>
      <c r="AF32" s="4">
        <v>6.1</v>
      </c>
    </row>
    <row r="33" spans="5:32" ht="13.15" customHeight="1" x14ac:dyDescent="0.25">
      <c r="E33" s="77" t="s">
        <v>46</v>
      </c>
      <c r="F33" s="47"/>
      <c r="G33" s="47"/>
      <c r="H33" s="47"/>
      <c r="I33" s="74"/>
      <c r="J33" s="92">
        <v>2.5</v>
      </c>
      <c r="K33" s="71"/>
      <c r="L33" s="92">
        <v>3</v>
      </c>
      <c r="M33" s="71"/>
      <c r="N33" s="92">
        <v>3.5</v>
      </c>
      <c r="O33" s="71"/>
      <c r="P33" s="92">
        <v>3.5</v>
      </c>
      <c r="Q33" s="47"/>
      <c r="R33" s="71"/>
      <c r="S33" s="92">
        <v>3.5</v>
      </c>
      <c r="T33" s="71"/>
      <c r="U33" s="92">
        <v>2.4</v>
      </c>
      <c r="V33" s="71"/>
      <c r="W33" s="92">
        <v>2.8</v>
      </c>
      <c r="X33" s="47"/>
      <c r="Y33" s="47"/>
      <c r="Z33" s="47"/>
      <c r="AA33" s="71"/>
      <c r="AB33" s="9">
        <v>3.3</v>
      </c>
      <c r="AC33" s="78">
        <v>3.3</v>
      </c>
      <c r="AD33" s="47"/>
      <c r="AE33" s="71"/>
      <c r="AF33" s="10">
        <v>3.3</v>
      </c>
    </row>
    <row r="34" spans="5:32" ht="20.25" customHeight="1" x14ac:dyDescent="0.25">
      <c r="E34" s="73" t="s">
        <v>940</v>
      </c>
      <c r="F34" s="47"/>
      <c r="G34" s="47"/>
      <c r="H34" s="47"/>
      <c r="I34" s="74"/>
      <c r="J34" s="90">
        <v>0.1</v>
      </c>
      <c r="K34" s="71"/>
      <c r="L34" s="90">
        <v>0.2</v>
      </c>
      <c r="M34" s="71"/>
      <c r="N34" s="90">
        <v>0.2</v>
      </c>
      <c r="O34" s="71"/>
      <c r="P34" s="90">
        <v>0.2</v>
      </c>
      <c r="Q34" s="47"/>
      <c r="R34" s="71"/>
      <c r="S34" s="90">
        <v>0.2</v>
      </c>
      <c r="T34" s="71"/>
      <c r="U34" s="90">
        <v>0.1</v>
      </c>
      <c r="V34" s="71"/>
      <c r="W34" s="90">
        <v>0.1</v>
      </c>
      <c r="X34" s="47"/>
      <c r="Y34" s="47"/>
      <c r="Z34" s="47"/>
      <c r="AA34" s="71"/>
      <c r="AB34" s="5">
        <v>0.2</v>
      </c>
      <c r="AC34" s="75">
        <v>0.2</v>
      </c>
      <c r="AD34" s="47"/>
      <c r="AE34" s="71"/>
      <c r="AF34" s="6">
        <v>0.2</v>
      </c>
    </row>
    <row r="35" spans="5:32" ht="20.25" customHeight="1" x14ac:dyDescent="0.25">
      <c r="E35" s="73" t="s">
        <v>941</v>
      </c>
      <c r="F35" s="47"/>
      <c r="G35" s="47"/>
      <c r="H35" s="47"/>
      <c r="I35" s="74"/>
      <c r="J35" s="90" t="s">
        <v>1352</v>
      </c>
      <c r="K35" s="71"/>
      <c r="L35" s="90" t="s">
        <v>1352</v>
      </c>
      <c r="M35" s="71"/>
      <c r="N35" s="90" t="s">
        <v>1352</v>
      </c>
      <c r="O35" s="71"/>
      <c r="P35" s="90" t="s">
        <v>1352</v>
      </c>
      <c r="Q35" s="47"/>
      <c r="R35" s="71"/>
      <c r="S35" s="90" t="s">
        <v>1352</v>
      </c>
      <c r="T35" s="71"/>
      <c r="U35" s="90" t="s">
        <v>1352</v>
      </c>
      <c r="V35" s="71"/>
      <c r="W35" s="90" t="s">
        <v>1352</v>
      </c>
      <c r="X35" s="47"/>
      <c r="Y35" s="47"/>
      <c r="Z35" s="47"/>
      <c r="AA35" s="71"/>
      <c r="AB35" s="5" t="s">
        <v>1352</v>
      </c>
      <c r="AC35" s="75" t="s">
        <v>1352</v>
      </c>
      <c r="AD35" s="47"/>
      <c r="AE35" s="71"/>
      <c r="AF35" s="6" t="s">
        <v>1352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4.0999999999999996</v>
      </c>
      <c r="K39" s="71"/>
      <c r="L39" s="89">
        <v>4.0999999999999996</v>
      </c>
      <c r="M39" s="71"/>
      <c r="N39" s="89">
        <v>4.0999999999999996</v>
      </c>
      <c r="O39" s="71"/>
      <c r="P39" s="89">
        <v>4.0999999999999996</v>
      </c>
      <c r="Q39" s="47"/>
      <c r="R39" s="71"/>
      <c r="S39" s="89">
        <v>4.0999999999999996</v>
      </c>
      <c r="T39" s="71"/>
      <c r="U39" s="89">
        <v>4.0999999999999996</v>
      </c>
      <c r="V39" s="71"/>
      <c r="W39" s="89">
        <v>4.0999999999999996</v>
      </c>
      <c r="X39" s="47"/>
      <c r="Y39" s="47"/>
      <c r="Z39" s="47"/>
      <c r="AA39" s="71"/>
      <c r="AB39" s="3">
        <v>4.0999999999999996</v>
      </c>
      <c r="AC39" s="72">
        <v>4.0999999999999996</v>
      </c>
      <c r="AD39" s="47"/>
      <c r="AE39" s="71"/>
      <c r="AF39" s="4">
        <v>4.0999999999999996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xt1ZHxM+OI8MMSGjWmFPTRJq1czFTadvlMLe3gX725idIxmDXlSflZSIogCohnqSOTDn9+6gCORaPdTwrSGtQ==" saltValue="+QWALB44jMp8LgyaGIciB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8CC3F164-7A6F-4E3A-8282-AAC131B330E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ELRO - Ellwoods Road (66/11kV)</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1353</v>
      </c>
      <c r="J3" s="49"/>
      <c r="K3" s="49"/>
      <c r="L3" s="49"/>
      <c r="M3" s="49"/>
      <c r="N3" s="49"/>
      <c r="O3" s="49"/>
      <c r="P3" s="49"/>
      <c r="Q3" s="49"/>
      <c r="R3" s="49"/>
      <c r="S3" s="49"/>
      <c r="V3" s="51" t="s">
        <v>922</v>
      </c>
      <c r="W3" s="49"/>
      <c r="Y3" s="52" t="s">
        <v>1354</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1355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1356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1357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69.599999999999994</v>
      </c>
      <c r="K26" s="71"/>
      <c r="L26" s="89">
        <v>69.599999999999994</v>
      </c>
      <c r="M26" s="71"/>
      <c r="N26" s="89">
        <v>69.599999999999994</v>
      </c>
      <c r="O26" s="71"/>
      <c r="P26" s="89">
        <v>69.599999999999994</v>
      </c>
      <c r="Q26" s="47"/>
      <c r="R26" s="71"/>
      <c r="S26" s="89">
        <v>69.599999999999994</v>
      </c>
      <c r="T26" s="71"/>
      <c r="U26" s="89">
        <v>81.099999999999994</v>
      </c>
      <c r="V26" s="71"/>
      <c r="W26" s="89">
        <v>81.099999999999994</v>
      </c>
      <c r="X26" s="47"/>
      <c r="Y26" s="47"/>
      <c r="Z26" s="47"/>
      <c r="AA26" s="71"/>
      <c r="AB26" s="3">
        <v>81.099999999999994</v>
      </c>
      <c r="AC26" s="72">
        <v>81.099999999999994</v>
      </c>
      <c r="AD26" s="47"/>
      <c r="AE26" s="71"/>
      <c r="AF26" s="4">
        <v>81.099999999999994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36.9</v>
      </c>
      <c r="K28" s="71"/>
      <c r="L28" s="89">
        <v>37</v>
      </c>
      <c r="M28" s="71"/>
      <c r="N28" s="89">
        <v>37.299999999999997</v>
      </c>
      <c r="O28" s="71"/>
      <c r="P28" s="89">
        <v>37.5</v>
      </c>
      <c r="Q28" s="47"/>
      <c r="R28" s="71"/>
      <c r="S28" s="89">
        <v>37.799999999999997</v>
      </c>
      <c r="T28" s="71"/>
      <c r="U28" s="89">
        <v>23.2</v>
      </c>
      <c r="V28" s="71"/>
      <c r="W28" s="89">
        <v>23.1</v>
      </c>
      <c r="X28" s="47"/>
      <c r="Y28" s="47"/>
      <c r="Z28" s="47"/>
      <c r="AA28" s="71"/>
      <c r="AB28" s="3">
        <v>23.1</v>
      </c>
      <c r="AC28" s="72">
        <v>23.3</v>
      </c>
      <c r="AD28" s="47"/>
      <c r="AE28" s="71"/>
      <c r="AF28" s="4">
        <v>23.5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0.996</v>
      </c>
      <c r="V31" s="71"/>
      <c r="W31" s="91">
        <v>0.996</v>
      </c>
      <c r="X31" s="47"/>
      <c r="Y31" s="47"/>
      <c r="Z31" s="47"/>
      <c r="AA31" s="71"/>
      <c r="AB31" s="7">
        <v>0.996</v>
      </c>
      <c r="AC31" s="76">
        <v>0.996</v>
      </c>
      <c r="AD31" s="47"/>
      <c r="AE31" s="71"/>
      <c r="AF31" s="8">
        <v>0.996</v>
      </c>
    </row>
    <row r="32" spans="4:32" ht="13.15" customHeight="1" x14ac:dyDescent="0.25">
      <c r="E32" s="73" t="s">
        <v>42</v>
      </c>
      <c r="F32" s="47"/>
      <c r="G32" s="47"/>
      <c r="H32" s="47"/>
      <c r="I32" s="74"/>
      <c r="J32" s="89">
        <v>52.9</v>
      </c>
      <c r="K32" s="71"/>
      <c r="L32" s="89">
        <v>52.9</v>
      </c>
      <c r="M32" s="71"/>
      <c r="N32" s="89">
        <v>52.9</v>
      </c>
      <c r="O32" s="71"/>
      <c r="P32" s="89">
        <v>52.9</v>
      </c>
      <c r="Q32" s="47"/>
      <c r="R32" s="71"/>
      <c r="S32" s="89">
        <v>52.9</v>
      </c>
      <c r="T32" s="71"/>
      <c r="U32" s="89">
        <v>58.4</v>
      </c>
      <c r="V32" s="71"/>
      <c r="W32" s="89">
        <v>58.4</v>
      </c>
      <c r="X32" s="47"/>
      <c r="Y32" s="47"/>
      <c r="Z32" s="47"/>
      <c r="AA32" s="71"/>
      <c r="AB32" s="3">
        <v>58.4</v>
      </c>
      <c r="AC32" s="72">
        <v>58.4</v>
      </c>
      <c r="AD32" s="47"/>
      <c r="AE32" s="71"/>
      <c r="AF32" s="4">
        <v>58.4</v>
      </c>
    </row>
    <row r="33" spans="5:32" ht="13.15" customHeight="1" x14ac:dyDescent="0.25">
      <c r="E33" s="77" t="s">
        <v>46</v>
      </c>
      <c r="F33" s="47"/>
      <c r="G33" s="47"/>
      <c r="H33" s="47"/>
      <c r="I33" s="74"/>
      <c r="J33" s="92">
        <v>34.4</v>
      </c>
      <c r="K33" s="71"/>
      <c r="L33" s="92">
        <v>34.5</v>
      </c>
      <c r="M33" s="71"/>
      <c r="N33" s="92">
        <v>34.799999999999997</v>
      </c>
      <c r="O33" s="71"/>
      <c r="P33" s="92">
        <v>35</v>
      </c>
      <c r="Q33" s="47"/>
      <c r="R33" s="71"/>
      <c r="S33" s="92">
        <v>35.200000000000003</v>
      </c>
      <c r="T33" s="71"/>
      <c r="U33" s="92">
        <v>21.9</v>
      </c>
      <c r="V33" s="71"/>
      <c r="W33" s="92">
        <v>21.9</v>
      </c>
      <c r="X33" s="47"/>
      <c r="Y33" s="47"/>
      <c r="Z33" s="47"/>
      <c r="AA33" s="71"/>
      <c r="AB33" s="9">
        <v>21.9</v>
      </c>
      <c r="AC33" s="78">
        <v>22.1</v>
      </c>
      <c r="AD33" s="47"/>
      <c r="AE33" s="71"/>
      <c r="AF33" s="10">
        <v>22.2</v>
      </c>
    </row>
    <row r="34" spans="5:32" ht="20.25" customHeight="1" x14ac:dyDescent="0.25">
      <c r="E34" s="73" t="s">
        <v>940</v>
      </c>
      <c r="F34" s="47"/>
      <c r="G34" s="47"/>
      <c r="H34" s="47"/>
      <c r="I34" s="74"/>
      <c r="J34" s="90">
        <v>1.7</v>
      </c>
      <c r="K34" s="71"/>
      <c r="L34" s="90">
        <v>1.7</v>
      </c>
      <c r="M34" s="71"/>
      <c r="N34" s="90">
        <v>1.7</v>
      </c>
      <c r="O34" s="71"/>
      <c r="P34" s="90">
        <v>1.8</v>
      </c>
      <c r="Q34" s="47"/>
      <c r="R34" s="71"/>
      <c r="S34" s="90">
        <v>1.8</v>
      </c>
      <c r="T34" s="71"/>
      <c r="U34" s="90">
        <v>1.1000000000000001</v>
      </c>
      <c r="V34" s="71"/>
      <c r="W34" s="90">
        <v>1.1000000000000001</v>
      </c>
      <c r="X34" s="47"/>
      <c r="Y34" s="47"/>
      <c r="Z34" s="47"/>
      <c r="AA34" s="71"/>
      <c r="AB34" s="5">
        <v>1.1000000000000001</v>
      </c>
      <c r="AC34" s="75">
        <v>1.1000000000000001</v>
      </c>
      <c r="AD34" s="47"/>
      <c r="AE34" s="71"/>
      <c r="AF34" s="6">
        <v>1.1000000000000001</v>
      </c>
    </row>
    <row r="35" spans="5:32" ht="20.25" customHeight="1" x14ac:dyDescent="0.25">
      <c r="E35" s="73" t="s">
        <v>941</v>
      </c>
      <c r="F35" s="47"/>
      <c r="G35" s="47"/>
      <c r="H35" s="47"/>
      <c r="I35" s="74"/>
      <c r="J35" s="90" t="s">
        <v>1336</v>
      </c>
      <c r="K35" s="71"/>
      <c r="L35" s="90" t="s">
        <v>1336</v>
      </c>
      <c r="M35" s="71"/>
      <c r="N35" s="90" t="s">
        <v>1336</v>
      </c>
      <c r="O35" s="71"/>
      <c r="P35" s="90" t="s">
        <v>1336</v>
      </c>
      <c r="Q35" s="47"/>
      <c r="R35" s="71"/>
      <c r="S35" s="90" t="s">
        <v>1336</v>
      </c>
      <c r="T35" s="71"/>
      <c r="U35" s="90" t="s">
        <v>1336</v>
      </c>
      <c r="V35" s="71"/>
      <c r="W35" s="90" t="s">
        <v>1336</v>
      </c>
      <c r="X35" s="47"/>
      <c r="Y35" s="47"/>
      <c r="Z35" s="47"/>
      <c r="AA35" s="71"/>
      <c r="AB35" s="5" t="s">
        <v>1336</v>
      </c>
      <c r="AC35" s="75" t="s">
        <v>1336</v>
      </c>
      <c r="AD35" s="47"/>
      <c r="AE35" s="71"/>
      <c r="AF35" s="6" t="s">
        <v>1336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FYxjLv6C7WVlPWEFqKHBphNkkZ4vmqlu0TLQM490MmT7cnbFWDSkcoXLuwF2QokQm2vVNOZ7QNjxAxAKIGvWw==" saltValue="21ZM2zcOJSf6x02XNCI2z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93E05C8-8587-475B-B1E0-B6B72B33DCB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EMER - Emerald (66/22kV)</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1358</v>
      </c>
      <c r="J3" s="49"/>
      <c r="K3" s="49"/>
      <c r="L3" s="49"/>
      <c r="M3" s="49"/>
      <c r="N3" s="49"/>
      <c r="O3" s="49"/>
      <c r="P3" s="49"/>
      <c r="Q3" s="49"/>
      <c r="R3" s="49"/>
      <c r="S3" s="49"/>
      <c r="V3" s="51" t="s">
        <v>922</v>
      </c>
      <c r="W3" s="49"/>
      <c r="Y3" s="52" t="s">
        <v>996</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1359</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1360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1361</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14.1</v>
      </c>
      <c r="K26" s="71"/>
      <c r="L26" s="89">
        <v>14.1</v>
      </c>
      <c r="M26" s="71"/>
      <c r="N26" s="89">
        <v>14.1</v>
      </c>
      <c r="O26" s="71"/>
      <c r="P26" s="89">
        <v>14.1</v>
      </c>
      <c r="Q26" s="47"/>
      <c r="R26" s="71"/>
      <c r="S26" s="89">
        <v>14.1</v>
      </c>
      <c r="T26" s="71"/>
      <c r="U26" s="89">
        <v>15</v>
      </c>
      <c r="V26" s="71"/>
      <c r="W26" s="89">
        <v>15</v>
      </c>
      <c r="X26" s="47"/>
      <c r="Y26" s="47"/>
      <c r="Z26" s="47"/>
      <c r="AA26" s="71"/>
      <c r="AB26" s="3">
        <v>15</v>
      </c>
      <c r="AC26" s="72">
        <v>15</v>
      </c>
      <c r="AD26" s="47"/>
      <c r="AE26" s="71"/>
      <c r="AF26" s="4">
        <v>15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6.5</v>
      </c>
      <c r="K28" s="71"/>
      <c r="L28" s="89">
        <v>6.5</v>
      </c>
      <c r="M28" s="71"/>
      <c r="N28" s="89">
        <v>6.6</v>
      </c>
      <c r="O28" s="71"/>
      <c r="P28" s="89">
        <v>6.6</v>
      </c>
      <c r="Q28" s="47"/>
      <c r="R28" s="71"/>
      <c r="S28" s="89">
        <v>6.7</v>
      </c>
      <c r="T28" s="71"/>
      <c r="U28" s="89">
        <v>2.4</v>
      </c>
      <c r="V28" s="71"/>
      <c r="W28" s="89">
        <v>2.5</v>
      </c>
      <c r="X28" s="47"/>
      <c r="Y28" s="47"/>
      <c r="Z28" s="47"/>
      <c r="AA28" s="71"/>
      <c r="AB28" s="3">
        <v>2.5</v>
      </c>
      <c r="AC28" s="72">
        <v>2.5</v>
      </c>
      <c r="AD28" s="47"/>
      <c r="AE28" s="71"/>
      <c r="AF28" s="4">
        <v>2.5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0.98799999999999999</v>
      </c>
      <c r="K31" s="71"/>
      <c r="L31" s="91">
        <v>0.98799999999999999</v>
      </c>
      <c r="M31" s="71"/>
      <c r="N31" s="91">
        <v>0.98899999999999999</v>
      </c>
      <c r="O31" s="71"/>
      <c r="P31" s="91">
        <v>0.99</v>
      </c>
      <c r="Q31" s="47"/>
      <c r="R31" s="71"/>
      <c r="S31" s="91">
        <v>0.99099999999999999</v>
      </c>
      <c r="T31" s="71"/>
      <c r="U31" s="91">
        <v>0.93899999999999995</v>
      </c>
      <c r="V31" s="71"/>
      <c r="W31" s="91">
        <v>0.93899999999999995</v>
      </c>
      <c r="X31" s="47"/>
      <c r="Y31" s="47"/>
      <c r="Z31" s="47"/>
      <c r="AA31" s="71"/>
      <c r="AB31" s="7">
        <v>0.93899999999999995</v>
      </c>
      <c r="AC31" s="76">
        <v>0.93899999999999995</v>
      </c>
      <c r="AD31" s="47"/>
      <c r="AE31" s="71"/>
      <c r="AF31" s="8">
        <v>0.93899999999999995</v>
      </c>
    </row>
    <row r="32" spans="4:32" ht="13.15" customHeight="1" x14ac:dyDescent="0.25">
      <c r="E32" s="73" t="s">
        <v>42</v>
      </c>
      <c r="F32" s="47"/>
      <c r="G32" s="47"/>
      <c r="H32" s="47"/>
      <c r="I32" s="74"/>
      <c r="J32" s="89">
        <v>7.5</v>
      </c>
      <c r="K32" s="71"/>
      <c r="L32" s="89">
        <v>7.5</v>
      </c>
      <c r="M32" s="71"/>
      <c r="N32" s="89">
        <v>7.5</v>
      </c>
      <c r="O32" s="71"/>
      <c r="P32" s="89">
        <v>7.5</v>
      </c>
      <c r="Q32" s="47"/>
      <c r="R32" s="71"/>
      <c r="S32" s="89">
        <v>7.5</v>
      </c>
      <c r="T32" s="71"/>
      <c r="U32" s="89">
        <v>7.5</v>
      </c>
      <c r="V32" s="71"/>
      <c r="W32" s="89">
        <v>7.5</v>
      </c>
      <c r="X32" s="47"/>
      <c r="Y32" s="47"/>
      <c r="Z32" s="47"/>
      <c r="AA32" s="71"/>
      <c r="AB32" s="3">
        <v>7.5</v>
      </c>
      <c r="AC32" s="72">
        <v>7.5</v>
      </c>
      <c r="AD32" s="47"/>
      <c r="AE32" s="71"/>
      <c r="AF32" s="4">
        <v>7.5</v>
      </c>
    </row>
    <row r="33" spans="5:32" ht="13.15" customHeight="1" x14ac:dyDescent="0.25">
      <c r="E33" s="77" t="s">
        <v>46</v>
      </c>
      <c r="F33" s="47"/>
      <c r="G33" s="47"/>
      <c r="H33" s="47"/>
      <c r="I33" s="74"/>
      <c r="J33" s="92">
        <v>6.1</v>
      </c>
      <c r="K33" s="71"/>
      <c r="L33" s="92">
        <v>6.2</v>
      </c>
      <c r="M33" s="71"/>
      <c r="N33" s="92">
        <v>6.3</v>
      </c>
      <c r="O33" s="71"/>
      <c r="P33" s="92">
        <v>6.3</v>
      </c>
      <c r="Q33" s="47"/>
      <c r="R33" s="71"/>
      <c r="S33" s="92">
        <v>6.4</v>
      </c>
      <c r="T33" s="71"/>
      <c r="U33" s="92">
        <v>2.2999999999999998</v>
      </c>
      <c r="V33" s="71"/>
      <c r="W33" s="92">
        <v>2.2999999999999998</v>
      </c>
      <c r="X33" s="47"/>
      <c r="Y33" s="47"/>
      <c r="Z33" s="47"/>
      <c r="AA33" s="71"/>
      <c r="AB33" s="9">
        <v>2.2999999999999998</v>
      </c>
      <c r="AC33" s="78">
        <v>2.2999999999999998</v>
      </c>
      <c r="AD33" s="47"/>
      <c r="AE33" s="71"/>
      <c r="AF33" s="10">
        <v>2.4</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1226</v>
      </c>
      <c r="K35" s="71"/>
      <c r="L35" s="90" t="s">
        <v>1226</v>
      </c>
      <c r="M35" s="71"/>
      <c r="N35" s="90" t="s">
        <v>1226</v>
      </c>
      <c r="O35" s="71"/>
      <c r="P35" s="90" t="s">
        <v>1226</v>
      </c>
      <c r="Q35" s="47"/>
      <c r="R35" s="71"/>
      <c r="S35" s="90" t="s">
        <v>1226</v>
      </c>
      <c r="T35" s="71"/>
      <c r="U35" s="90" t="s">
        <v>1226</v>
      </c>
      <c r="V35" s="71"/>
      <c r="W35" s="90" t="s">
        <v>1226</v>
      </c>
      <c r="X35" s="47"/>
      <c r="Y35" s="47"/>
      <c r="Z35" s="47"/>
      <c r="AA35" s="71"/>
      <c r="AB35" s="5" t="s">
        <v>1226</v>
      </c>
      <c r="AC35" s="75" t="s">
        <v>1226</v>
      </c>
      <c r="AD35" s="47"/>
      <c r="AE35" s="71"/>
      <c r="AF35" s="6" t="s">
        <v>1226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1.5</v>
      </c>
      <c r="K39" s="71"/>
      <c r="L39" s="89">
        <v>1.5</v>
      </c>
      <c r="M39" s="71"/>
      <c r="N39" s="89">
        <v>1.5</v>
      </c>
      <c r="O39" s="71"/>
      <c r="P39" s="89">
        <v>1.5</v>
      </c>
      <c r="Q39" s="47"/>
      <c r="R39" s="71"/>
      <c r="S39" s="89">
        <v>1.5</v>
      </c>
      <c r="T39" s="71"/>
      <c r="U39" s="89">
        <v>1.5</v>
      </c>
      <c r="V39" s="71"/>
      <c r="W39" s="89">
        <v>1.5</v>
      </c>
      <c r="X39" s="47"/>
      <c r="Y39" s="47"/>
      <c r="Z39" s="47"/>
      <c r="AA39" s="71"/>
      <c r="AB39" s="3">
        <v>1.5</v>
      </c>
      <c r="AC39" s="72">
        <v>1.5</v>
      </c>
      <c r="AD39" s="47"/>
      <c r="AE39" s="71"/>
      <c r="AF39" s="4">
        <v>1.5</v>
      </c>
    </row>
    <row r="40" spans="5:32" x14ac:dyDescent="0.25">
      <c r="E40" s="73" t="s">
        <v>73</v>
      </c>
      <c r="F40" s="47"/>
      <c r="G40" s="47"/>
      <c r="H40" s="47"/>
      <c r="I40" s="74"/>
      <c r="J40" s="89">
        <v>0.3</v>
      </c>
      <c r="K40" s="71"/>
      <c r="L40" s="89">
        <v>0.3</v>
      </c>
      <c r="M40" s="71"/>
      <c r="N40" s="89">
        <v>0.3</v>
      </c>
      <c r="O40" s="71"/>
      <c r="P40" s="89">
        <v>0.3</v>
      </c>
      <c r="Q40" s="47"/>
      <c r="R40" s="71"/>
      <c r="S40" s="89">
        <v>0.3</v>
      </c>
      <c r="T40" s="71"/>
      <c r="U40" s="89">
        <v>0.3</v>
      </c>
      <c r="V40" s="71"/>
      <c r="W40" s="89">
        <v>0.3</v>
      </c>
      <c r="X40" s="47"/>
      <c r="Y40" s="47"/>
      <c r="Z40" s="47"/>
      <c r="AA40" s="71"/>
      <c r="AB40" s="3">
        <v>0.3</v>
      </c>
      <c r="AC40" s="72">
        <v>0.3</v>
      </c>
      <c r="AD40" s="47"/>
      <c r="AE40" s="71"/>
      <c r="AF40" s="4">
        <v>0.3</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hEGOAeYNrGGUtN2upcBoSdGD94NX4GE2oAZg0tyX0yAmOBKl1bQE8iC/Q5K0KLh98C+OrDV7k0Z1vQKmZ8zKA==" saltValue="V9NM0YSCpZNgszWg4egJa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4A65EB67-097C-4CAB-A1A7-4834DCB4862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ETON - Eton (33/11kV)</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1362</v>
      </c>
      <c r="J3" s="49"/>
      <c r="K3" s="49"/>
      <c r="L3" s="49"/>
      <c r="M3" s="49"/>
      <c r="N3" s="49"/>
      <c r="O3" s="49"/>
      <c r="P3" s="49"/>
      <c r="Q3" s="49"/>
      <c r="R3" s="49"/>
      <c r="S3" s="49"/>
      <c r="V3" s="51" t="s">
        <v>922</v>
      </c>
      <c r="W3" s="49"/>
      <c r="Y3" s="52" t="s">
        <v>1267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1363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1172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1364</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6.6</v>
      </c>
      <c r="K26" s="71"/>
      <c r="L26" s="89">
        <v>6.6</v>
      </c>
      <c r="M26" s="71"/>
      <c r="N26" s="89">
        <v>6.6</v>
      </c>
      <c r="O26" s="71"/>
      <c r="P26" s="89">
        <v>6.6</v>
      </c>
      <c r="Q26" s="47"/>
      <c r="R26" s="71"/>
      <c r="S26" s="89">
        <v>6.6</v>
      </c>
      <c r="T26" s="71"/>
      <c r="U26" s="89">
        <v>6.6</v>
      </c>
      <c r="V26" s="71"/>
      <c r="W26" s="89">
        <v>6.6</v>
      </c>
      <c r="X26" s="47"/>
      <c r="Y26" s="47"/>
      <c r="Z26" s="47"/>
      <c r="AA26" s="71"/>
      <c r="AB26" s="3">
        <v>6.6</v>
      </c>
      <c r="AC26" s="72">
        <v>6.6</v>
      </c>
      <c r="AD26" s="47"/>
      <c r="AE26" s="71"/>
      <c r="AF26" s="4">
        <v>6.6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0.9</v>
      </c>
      <c r="K28" s="71"/>
      <c r="L28" s="89">
        <v>0.9</v>
      </c>
      <c r="M28" s="71"/>
      <c r="N28" s="89">
        <v>1</v>
      </c>
      <c r="O28" s="71"/>
      <c r="P28" s="89">
        <v>1</v>
      </c>
      <c r="Q28" s="47"/>
      <c r="R28" s="71"/>
      <c r="S28" s="89">
        <v>1</v>
      </c>
      <c r="T28" s="71"/>
      <c r="U28" s="89">
        <v>0.9</v>
      </c>
      <c r="V28" s="71"/>
      <c r="W28" s="89">
        <v>0.9</v>
      </c>
      <c r="X28" s="47"/>
      <c r="Y28" s="47"/>
      <c r="Z28" s="47"/>
      <c r="AA28" s="71"/>
      <c r="AB28" s="3">
        <v>0.9</v>
      </c>
      <c r="AC28" s="72">
        <v>0.9</v>
      </c>
      <c r="AD28" s="47"/>
      <c r="AE28" s="71"/>
      <c r="AF28" s="4">
        <v>0.9</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0.878</v>
      </c>
      <c r="K31" s="71"/>
      <c r="L31" s="91">
        <v>0.878</v>
      </c>
      <c r="M31" s="71"/>
      <c r="N31" s="91">
        <v>0.878</v>
      </c>
      <c r="O31" s="71"/>
      <c r="P31" s="91">
        <v>0.878</v>
      </c>
      <c r="Q31" s="47"/>
      <c r="R31" s="71"/>
      <c r="S31" s="91">
        <v>0.878</v>
      </c>
      <c r="T31" s="71"/>
      <c r="U31" s="91">
        <v>0.878</v>
      </c>
      <c r="V31" s="71"/>
      <c r="W31" s="91">
        <v>0.878</v>
      </c>
      <c r="X31" s="47"/>
      <c r="Y31" s="47"/>
      <c r="Z31" s="47"/>
      <c r="AA31" s="71"/>
      <c r="AB31" s="7">
        <v>0.878</v>
      </c>
      <c r="AC31" s="76">
        <v>0.878</v>
      </c>
      <c r="AD31" s="47"/>
      <c r="AE31" s="71"/>
      <c r="AF31" s="8">
        <v>0.878</v>
      </c>
    </row>
    <row r="32" spans="4:32" ht="13.15" customHeight="1" x14ac:dyDescent="0.25">
      <c r="E32" s="73" t="s">
        <v>42</v>
      </c>
      <c r="F32" s="47"/>
      <c r="G32" s="47"/>
      <c r="H32" s="47"/>
      <c r="I32" s="74"/>
      <c r="J32" s="89">
        <v>1.1000000000000001</v>
      </c>
      <c r="K32" s="71"/>
      <c r="L32" s="89">
        <v>1.1000000000000001</v>
      </c>
      <c r="M32" s="71"/>
      <c r="N32" s="89">
        <v>1.1000000000000001</v>
      </c>
      <c r="O32" s="71"/>
      <c r="P32" s="89">
        <v>1.1000000000000001</v>
      </c>
      <c r="Q32" s="47"/>
      <c r="R32" s="71"/>
      <c r="S32" s="89">
        <v>1.1000000000000001</v>
      </c>
      <c r="T32" s="71"/>
      <c r="U32" s="89">
        <v>1.2</v>
      </c>
      <c r="V32" s="71"/>
      <c r="W32" s="89">
        <v>1.2</v>
      </c>
      <c r="X32" s="47"/>
      <c r="Y32" s="47"/>
      <c r="Z32" s="47"/>
      <c r="AA32" s="71"/>
      <c r="AB32" s="3">
        <v>1.2</v>
      </c>
      <c r="AC32" s="72">
        <v>1.2</v>
      </c>
      <c r="AD32" s="47"/>
      <c r="AE32" s="71"/>
      <c r="AF32" s="4">
        <v>1.2</v>
      </c>
    </row>
    <row r="33" spans="5:32" ht="13.15" customHeight="1" x14ac:dyDescent="0.25">
      <c r="E33" s="77" t="s">
        <v>46</v>
      </c>
      <c r="F33" s="47"/>
      <c r="G33" s="47"/>
      <c r="H33" s="47"/>
      <c r="I33" s="74"/>
      <c r="J33" s="92">
        <v>0.9</v>
      </c>
      <c r="K33" s="71"/>
      <c r="L33" s="92">
        <v>0.9</v>
      </c>
      <c r="M33" s="71"/>
      <c r="N33" s="92">
        <v>0.9</v>
      </c>
      <c r="O33" s="71"/>
      <c r="P33" s="92">
        <v>0.9</v>
      </c>
      <c r="Q33" s="47"/>
      <c r="R33" s="71"/>
      <c r="S33" s="92">
        <v>0.9</v>
      </c>
      <c r="T33" s="71"/>
      <c r="U33" s="92">
        <v>0.9</v>
      </c>
      <c r="V33" s="71"/>
      <c r="W33" s="92">
        <v>0.9</v>
      </c>
      <c r="X33" s="47"/>
      <c r="Y33" s="47"/>
      <c r="Z33" s="47"/>
      <c r="AA33" s="71"/>
      <c r="AB33" s="9">
        <v>0.9</v>
      </c>
      <c r="AC33" s="78">
        <v>0.9</v>
      </c>
      <c r="AD33" s="47"/>
      <c r="AE33" s="71"/>
      <c r="AF33" s="10">
        <v>0.9</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1365</v>
      </c>
      <c r="K35" s="71"/>
      <c r="L35" s="90" t="s">
        <v>1365</v>
      </c>
      <c r="M35" s="71"/>
      <c r="N35" s="90" t="s">
        <v>1365</v>
      </c>
      <c r="O35" s="71"/>
      <c r="P35" s="90" t="s">
        <v>1365</v>
      </c>
      <c r="Q35" s="47"/>
      <c r="R35" s="71"/>
      <c r="S35" s="90" t="s">
        <v>1365</v>
      </c>
      <c r="T35" s="71"/>
      <c r="U35" s="90" t="s">
        <v>1365</v>
      </c>
      <c r="V35" s="71"/>
      <c r="W35" s="90" t="s">
        <v>1365</v>
      </c>
      <c r="X35" s="47"/>
      <c r="Y35" s="47"/>
      <c r="Z35" s="47"/>
      <c r="AA35" s="71"/>
      <c r="AB35" s="5" t="s">
        <v>1365</v>
      </c>
      <c r="AC35" s="75" t="s">
        <v>1365</v>
      </c>
      <c r="AD35" s="47"/>
      <c r="AE35" s="71"/>
      <c r="AF35" s="6" t="s">
        <v>1365</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vg8mt5uwCF7sWrvT00HXGDnwMiiCTm6A/dMIHtpWKmg1vuxXy0PwAc1K3BT0R5T/sxpGP9IYSdnQKOuXDQ20w==" saltValue="DjWNRxC4w+QqjIkywTLj0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7EA10C3F-C27F-4193-9C0F-5E1AAC1A0AC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EUDA - Eungella Dam (66/11kV)</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1366</v>
      </c>
      <c r="J3" s="49"/>
      <c r="K3" s="49"/>
      <c r="L3" s="49"/>
      <c r="M3" s="49"/>
      <c r="N3" s="49"/>
      <c r="O3" s="49"/>
      <c r="P3" s="49"/>
      <c r="Q3" s="49"/>
      <c r="R3" s="49"/>
      <c r="S3" s="49"/>
      <c r="V3" s="51" t="s">
        <v>922</v>
      </c>
      <c r="W3" s="49"/>
      <c r="Y3" s="52" t="s">
        <v>975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1367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1368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1369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9.4</v>
      </c>
      <c r="K26" s="71"/>
      <c r="L26" s="89">
        <v>9.4</v>
      </c>
      <c r="M26" s="71"/>
      <c r="N26" s="89">
        <v>9.4</v>
      </c>
      <c r="O26" s="71"/>
      <c r="P26" s="89">
        <v>9.4</v>
      </c>
      <c r="Q26" s="47"/>
      <c r="R26" s="71"/>
      <c r="S26" s="89">
        <v>9.4</v>
      </c>
      <c r="T26" s="71"/>
      <c r="U26" s="89">
        <v>9.4</v>
      </c>
      <c r="V26" s="71"/>
      <c r="W26" s="89">
        <v>9.4</v>
      </c>
      <c r="X26" s="47"/>
      <c r="Y26" s="47"/>
      <c r="Z26" s="47"/>
      <c r="AA26" s="71"/>
      <c r="AB26" s="3">
        <v>9.4</v>
      </c>
      <c r="AC26" s="72">
        <v>9.4</v>
      </c>
      <c r="AD26" s="47"/>
      <c r="AE26" s="71"/>
      <c r="AF26" s="4">
        <v>9.4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1.5</v>
      </c>
      <c r="K28" s="71"/>
      <c r="L28" s="89">
        <v>1.5</v>
      </c>
      <c r="M28" s="71"/>
      <c r="N28" s="89">
        <v>1.5</v>
      </c>
      <c r="O28" s="71"/>
      <c r="P28" s="89">
        <v>1.5</v>
      </c>
      <c r="Q28" s="47"/>
      <c r="R28" s="71"/>
      <c r="S28" s="89">
        <v>1.6</v>
      </c>
      <c r="T28" s="71"/>
      <c r="U28" s="89">
        <v>1.4</v>
      </c>
      <c r="V28" s="71"/>
      <c r="W28" s="89">
        <v>1.4</v>
      </c>
      <c r="X28" s="47"/>
      <c r="Y28" s="47"/>
      <c r="Z28" s="47"/>
      <c r="AA28" s="71"/>
      <c r="AB28" s="3">
        <v>1.4</v>
      </c>
      <c r="AC28" s="72">
        <v>1.4</v>
      </c>
      <c r="AD28" s="47"/>
      <c r="AE28" s="71"/>
      <c r="AF28" s="4">
        <v>1.4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v>
      </c>
      <c r="K31" s="71"/>
      <c r="L31" s="91">
        <v>0.96</v>
      </c>
      <c r="M31" s="71"/>
      <c r="N31" s="91">
        <v>0.96</v>
      </c>
      <c r="O31" s="71"/>
      <c r="P31" s="91">
        <v>0.96</v>
      </c>
      <c r="Q31" s="47"/>
      <c r="R31" s="71"/>
      <c r="S31" s="91">
        <v>0.96</v>
      </c>
      <c r="T31" s="71"/>
      <c r="U31" s="91">
        <v>0.98299999999999998</v>
      </c>
      <c r="V31" s="71"/>
      <c r="W31" s="91">
        <v>0.98299999999999998</v>
      </c>
      <c r="X31" s="47"/>
      <c r="Y31" s="47"/>
      <c r="Z31" s="47"/>
      <c r="AA31" s="71"/>
      <c r="AB31" s="7">
        <v>0.98299999999999998</v>
      </c>
      <c r="AC31" s="76">
        <v>0.98299999999999998</v>
      </c>
      <c r="AD31" s="47"/>
      <c r="AE31" s="71"/>
      <c r="AF31" s="8">
        <v>0.98299999999999998</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1.5</v>
      </c>
      <c r="K33" s="71"/>
      <c r="L33" s="92">
        <v>1.5</v>
      </c>
      <c r="M33" s="71"/>
      <c r="N33" s="92">
        <v>1.5</v>
      </c>
      <c r="O33" s="71"/>
      <c r="P33" s="92">
        <v>1.5</v>
      </c>
      <c r="Q33" s="47"/>
      <c r="R33" s="71"/>
      <c r="S33" s="92">
        <v>1.5</v>
      </c>
      <c r="T33" s="71"/>
      <c r="U33" s="92">
        <v>1.3</v>
      </c>
      <c r="V33" s="71"/>
      <c r="W33" s="92">
        <v>1.3</v>
      </c>
      <c r="X33" s="47"/>
      <c r="Y33" s="47"/>
      <c r="Z33" s="47"/>
      <c r="AA33" s="71"/>
      <c r="AB33" s="9">
        <v>1.3</v>
      </c>
      <c r="AC33" s="78">
        <v>1.3</v>
      </c>
      <c r="AD33" s="47"/>
      <c r="AE33" s="71"/>
      <c r="AF33" s="10">
        <v>1.3</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1370</v>
      </c>
      <c r="K35" s="71"/>
      <c r="L35" s="90" t="s">
        <v>1370</v>
      </c>
      <c r="M35" s="71"/>
      <c r="N35" s="90" t="s">
        <v>1370</v>
      </c>
      <c r="O35" s="71"/>
      <c r="P35" s="90" t="s">
        <v>1370</v>
      </c>
      <c r="Q35" s="47"/>
      <c r="R35" s="71"/>
      <c r="S35" s="90" t="s">
        <v>1370</v>
      </c>
      <c r="T35" s="71"/>
      <c r="U35" s="90" t="s">
        <v>1370</v>
      </c>
      <c r="V35" s="71"/>
      <c r="W35" s="90" t="s">
        <v>1370</v>
      </c>
      <c r="X35" s="47"/>
      <c r="Y35" s="47"/>
      <c r="Z35" s="47"/>
      <c r="AA35" s="71"/>
      <c r="AB35" s="5" t="s">
        <v>1370</v>
      </c>
      <c r="AC35" s="75" t="s">
        <v>1370</v>
      </c>
      <c r="AD35" s="47"/>
      <c r="AE35" s="71"/>
      <c r="AF35" s="6" t="s">
        <v>1370</v>
      </c>
    </row>
    <row r="36" spans="5:32" ht="13.15" customHeight="1" x14ac:dyDescent="0.25">
      <c r="E36" s="73" t="s">
        <v>58</v>
      </c>
      <c r="F36" s="47"/>
      <c r="G36" s="47"/>
      <c r="H36" s="47"/>
      <c r="I36" s="74"/>
      <c r="J36" s="89">
        <v>1.5</v>
      </c>
      <c r="K36" s="71"/>
      <c r="L36" s="89">
        <v>1.5</v>
      </c>
      <c r="M36" s="71"/>
      <c r="N36" s="89">
        <v>1.5</v>
      </c>
      <c r="O36" s="71"/>
      <c r="P36" s="89">
        <v>1.5</v>
      </c>
      <c r="Q36" s="47"/>
      <c r="R36" s="71"/>
      <c r="S36" s="89">
        <v>1.5</v>
      </c>
      <c r="T36" s="71"/>
      <c r="U36" s="89">
        <v>1.3</v>
      </c>
      <c r="V36" s="71"/>
      <c r="W36" s="89">
        <v>1.3</v>
      </c>
      <c r="X36" s="47"/>
      <c r="Y36" s="47"/>
      <c r="Z36" s="47"/>
      <c r="AA36" s="71"/>
      <c r="AB36" s="3">
        <v>1.3</v>
      </c>
      <c r="AC36" s="72">
        <v>1.3</v>
      </c>
      <c r="AD36" s="47"/>
      <c r="AE36" s="71"/>
      <c r="AF36" s="4">
        <v>1.3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2.5</v>
      </c>
      <c r="K39" s="71"/>
      <c r="L39" s="89">
        <v>2.5</v>
      </c>
      <c r="M39" s="71"/>
      <c r="N39" s="89">
        <v>2.5</v>
      </c>
      <c r="O39" s="71"/>
      <c r="P39" s="89">
        <v>2.5</v>
      </c>
      <c r="Q39" s="47"/>
      <c r="R39" s="71"/>
      <c r="S39" s="89">
        <v>2.5</v>
      </c>
      <c r="T39" s="71"/>
      <c r="U39" s="89">
        <v>2.5</v>
      </c>
      <c r="V39" s="71"/>
      <c r="W39" s="89">
        <v>2.5</v>
      </c>
      <c r="X39" s="47"/>
      <c r="Y39" s="47"/>
      <c r="Z39" s="47"/>
      <c r="AA39" s="71"/>
      <c r="AB39" s="3">
        <v>2.5</v>
      </c>
      <c r="AC39" s="72">
        <v>2.5</v>
      </c>
      <c r="AD39" s="47"/>
      <c r="AE39" s="71"/>
      <c r="AF39" s="4">
        <v>2.5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1.29999995231628</v>
      </c>
      <c r="K42" s="71"/>
      <c r="L42" s="89">
        <v>1.29999995231628</v>
      </c>
      <c r="M42" s="71"/>
      <c r="N42" s="89">
        <v>1.29999995231628</v>
      </c>
      <c r="O42" s="71"/>
      <c r="P42" s="89">
        <v>1.29999995231628</v>
      </c>
      <c r="Q42" s="47"/>
      <c r="R42" s="71"/>
      <c r="S42" s="89">
        <v>1.29999995231628</v>
      </c>
      <c r="T42" s="71"/>
      <c r="U42" s="89">
        <v>1.29999995231628</v>
      </c>
      <c r="V42" s="71"/>
      <c r="W42" s="89">
        <v>1.29999995231628</v>
      </c>
      <c r="X42" s="47"/>
      <c r="Y42" s="47"/>
      <c r="Z42" s="47"/>
      <c r="AA42" s="71"/>
      <c r="AB42" s="3">
        <v>1.29999995231628</v>
      </c>
      <c r="AC42" s="72">
        <v>1.29999995231628</v>
      </c>
      <c r="AD42" s="47"/>
      <c r="AE42" s="71"/>
      <c r="AF42" s="4">
        <v>1.29999995231628</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XGV3M4gZuy76hPClt9c892rVHLcIKIC8tP9e1IflNSAWYkWgHjAjoDOQ8B82memyjhLt1K/W9dnAgbbMGFOc6Q==" saltValue="RQWTPWa7lbY5Be5E+Qr20Q=="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62BC6A7-507F-442E-BC82-6CEB516C5D9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EVEL - Evelyn (66/22kV)</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1371</v>
      </c>
      <c r="J3" s="49"/>
      <c r="K3" s="49"/>
      <c r="L3" s="49"/>
      <c r="M3" s="49"/>
      <c r="N3" s="49"/>
      <c r="O3" s="49"/>
      <c r="P3" s="49"/>
      <c r="Q3" s="49"/>
      <c r="R3" s="49"/>
      <c r="S3" s="49"/>
      <c r="V3" s="51" t="s">
        <v>922</v>
      </c>
      <c r="W3" s="49"/>
      <c r="Y3" s="52" t="s">
        <v>968</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1372</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1373</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1374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1375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11</v>
      </c>
      <c r="K26" s="71"/>
      <c r="L26" s="89">
        <v>11</v>
      </c>
      <c r="M26" s="71"/>
      <c r="N26" s="89">
        <v>11</v>
      </c>
      <c r="O26" s="71"/>
      <c r="P26" s="89">
        <v>11</v>
      </c>
      <c r="Q26" s="47"/>
      <c r="R26" s="71"/>
      <c r="S26" s="89">
        <v>11</v>
      </c>
      <c r="T26" s="71"/>
      <c r="U26" s="89">
        <v>11</v>
      </c>
      <c r="V26" s="71"/>
      <c r="W26" s="89">
        <v>11</v>
      </c>
      <c r="X26" s="47"/>
      <c r="Y26" s="47"/>
      <c r="Z26" s="47"/>
      <c r="AA26" s="71"/>
      <c r="AB26" s="3">
        <v>11</v>
      </c>
      <c r="AC26" s="72">
        <v>11</v>
      </c>
      <c r="AD26" s="47"/>
      <c r="AE26" s="71"/>
      <c r="AF26" s="4">
        <v>11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4.9000000000000004</v>
      </c>
      <c r="K28" s="71"/>
      <c r="L28" s="89">
        <v>5</v>
      </c>
      <c r="M28" s="71"/>
      <c r="N28" s="89">
        <v>5.0999999999999996</v>
      </c>
      <c r="O28" s="71"/>
      <c r="P28" s="89">
        <v>5.0999999999999996</v>
      </c>
      <c r="Q28" s="47"/>
      <c r="R28" s="71"/>
      <c r="S28" s="89">
        <v>5.2</v>
      </c>
      <c r="T28" s="71"/>
      <c r="U28" s="89">
        <v>4.3</v>
      </c>
      <c r="V28" s="71"/>
      <c r="W28" s="89">
        <v>4.3</v>
      </c>
      <c r="X28" s="47"/>
      <c r="Y28" s="47"/>
      <c r="Z28" s="47"/>
      <c r="AA28" s="71"/>
      <c r="AB28" s="3">
        <v>4.4000000000000004</v>
      </c>
      <c r="AC28" s="72">
        <v>4.4000000000000004</v>
      </c>
      <c r="AD28" s="47"/>
      <c r="AE28" s="71"/>
      <c r="AF28" s="4">
        <v>4.5</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0.98399999999999999</v>
      </c>
      <c r="K31" s="71"/>
      <c r="L31" s="91">
        <v>0.98399999999999999</v>
      </c>
      <c r="M31" s="71"/>
      <c r="N31" s="91">
        <v>0.98399999999999999</v>
      </c>
      <c r="O31" s="71"/>
      <c r="P31" s="91">
        <v>0.98399999999999999</v>
      </c>
      <c r="Q31" s="47"/>
      <c r="R31" s="71"/>
      <c r="S31" s="91">
        <v>0.98399999999999999</v>
      </c>
      <c r="T31" s="71"/>
      <c r="U31" s="91">
        <v>0.98499999999999999</v>
      </c>
      <c r="V31" s="71"/>
      <c r="W31" s="91">
        <v>0.98499999999999999</v>
      </c>
      <c r="X31" s="47"/>
      <c r="Y31" s="47"/>
      <c r="Z31" s="47"/>
      <c r="AA31" s="71"/>
      <c r="AB31" s="7">
        <v>0.98499999999999999</v>
      </c>
      <c r="AC31" s="76">
        <v>0.98499999999999999</v>
      </c>
      <c r="AD31" s="47"/>
      <c r="AE31" s="71"/>
      <c r="AF31" s="8">
        <v>0.98499999999999999</v>
      </c>
    </row>
    <row r="32" spans="4:32" ht="13.15" customHeight="1" x14ac:dyDescent="0.25">
      <c r="E32" s="73" t="s">
        <v>42</v>
      </c>
      <c r="F32" s="47"/>
      <c r="G32" s="47"/>
      <c r="H32" s="47"/>
      <c r="I32" s="74"/>
      <c r="J32" s="89">
        <v>6</v>
      </c>
      <c r="K32" s="71"/>
      <c r="L32" s="89">
        <v>6</v>
      </c>
      <c r="M32" s="71"/>
      <c r="N32" s="89">
        <v>6</v>
      </c>
      <c r="O32" s="71"/>
      <c r="P32" s="89">
        <v>6</v>
      </c>
      <c r="Q32" s="47"/>
      <c r="R32" s="71"/>
      <c r="S32" s="89">
        <v>6</v>
      </c>
      <c r="T32" s="71"/>
      <c r="U32" s="89">
        <v>6</v>
      </c>
      <c r="V32" s="71"/>
      <c r="W32" s="89">
        <v>6</v>
      </c>
      <c r="X32" s="47"/>
      <c r="Y32" s="47"/>
      <c r="Z32" s="47"/>
      <c r="AA32" s="71"/>
      <c r="AB32" s="3">
        <v>6</v>
      </c>
      <c r="AC32" s="72">
        <v>6</v>
      </c>
      <c r="AD32" s="47"/>
      <c r="AE32" s="71"/>
      <c r="AF32" s="4">
        <v>6</v>
      </c>
    </row>
    <row r="33" spans="5:32" ht="13.15" customHeight="1" x14ac:dyDescent="0.25">
      <c r="E33" s="77" t="s">
        <v>46</v>
      </c>
      <c r="F33" s="47"/>
      <c r="G33" s="47"/>
      <c r="H33" s="47"/>
      <c r="I33" s="74"/>
      <c r="J33" s="92">
        <v>4.4000000000000004</v>
      </c>
      <c r="K33" s="71"/>
      <c r="L33" s="92">
        <v>4.5</v>
      </c>
      <c r="M33" s="71"/>
      <c r="N33" s="92">
        <v>4.5999999999999996</v>
      </c>
      <c r="O33" s="71"/>
      <c r="P33" s="92">
        <v>4.5999999999999996</v>
      </c>
      <c r="Q33" s="47"/>
      <c r="R33" s="71"/>
      <c r="S33" s="92">
        <v>4.7</v>
      </c>
      <c r="T33" s="71"/>
      <c r="U33" s="92">
        <v>3.9</v>
      </c>
      <c r="V33" s="71"/>
      <c r="W33" s="92">
        <v>4</v>
      </c>
      <c r="X33" s="47"/>
      <c r="Y33" s="47"/>
      <c r="Z33" s="47"/>
      <c r="AA33" s="71"/>
      <c r="AB33" s="9">
        <v>4</v>
      </c>
      <c r="AC33" s="78">
        <v>4.0999999999999996</v>
      </c>
      <c r="AD33" s="47"/>
      <c r="AE33" s="71"/>
      <c r="AF33" s="10">
        <v>4.0999999999999996</v>
      </c>
    </row>
    <row r="34" spans="5:32" ht="20.25" customHeight="1" x14ac:dyDescent="0.25">
      <c r="E34" s="73" t="s">
        <v>940</v>
      </c>
      <c r="F34" s="47"/>
      <c r="G34" s="47"/>
      <c r="H34" s="47"/>
      <c r="I34" s="74"/>
      <c r="J34" s="90">
        <v>0.2</v>
      </c>
      <c r="K34" s="71"/>
      <c r="L34" s="90">
        <v>0.2</v>
      </c>
      <c r="M34" s="71"/>
      <c r="N34" s="90">
        <v>0.2</v>
      </c>
      <c r="O34" s="71"/>
      <c r="P34" s="90">
        <v>0.2</v>
      </c>
      <c r="Q34" s="47"/>
      <c r="R34" s="71"/>
      <c r="S34" s="90">
        <v>0.2</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1204</v>
      </c>
      <c r="K35" s="71"/>
      <c r="L35" s="90" t="s">
        <v>1204</v>
      </c>
      <c r="M35" s="71"/>
      <c r="N35" s="90" t="s">
        <v>1204</v>
      </c>
      <c r="O35" s="71"/>
      <c r="P35" s="90" t="s">
        <v>1204</v>
      </c>
      <c r="Q35" s="47"/>
      <c r="R35" s="71"/>
      <c r="S35" s="90" t="s">
        <v>1204</v>
      </c>
      <c r="T35" s="71"/>
      <c r="U35" s="90" t="s">
        <v>1204</v>
      </c>
      <c r="V35" s="71"/>
      <c r="W35" s="90" t="s">
        <v>1204</v>
      </c>
      <c r="X35" s="47"/>
      <c r="Y35" s="47"/>
      <c r="Z35" s="47"/>
      <c r="AA35" s="71"/>
      <c r="AB35" s="5" t="s">
        <v>1204</v>
      </c>
      <c r="AC35" s="75" t="s">
        <v>1204</v>
      </c>
      <c r="AD35" s="47"/>
      <c r="AE35" s="71"/>
      <c r="AF35" s="6" t="s">
        <v>1204</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2</v>
      </c>
      <c r="K39" s="71"/>
      <c r="L39" s="89">
        <v>2</v>
      </c>
      <c r="M39" s="71"/>
      <c r="N39" s="89">
        <v>2</v>
      </c>
      <c r="O39" s="71"/>
      <c r="P39" s="89">
        <v>2</v>
      </c>
      <c r="Q39" s="47"/>
      <c r="R39" s="71"/>
      <c r="S39" s="89">
        <v>2</v>
      </c>
      <c r="T39" s="71"/>
      <c r="U39" s="89">
        <v>2</v>
      </c>
      <c r="V39" s="71"/>
      <c r="W39" s="89">
        <v>2</v>
      </c>
      <c r="X39" s="47"/>
      <c r="Y39" s="47"/>
      <c r="Z39" s="47"/>
      <c r="AA39" s="71"/>
      <c r="AB39" s="3">
        <v>2</v>
      </c>
      <c r="AC39" s="72">
        <v>2</v>
      </c>
      <c r="AD39" s="47"/>
      <c r="AE39" s="71"/>
      <c r="AF39" s="4">
        <v>2</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90LwbkPqRnruToviymD7/9/qxKZjaXcW7GgzDDM0tlgojJdQmgERN6KURwn5FZi/GUqEaDu6gTNrzUQ3vcXTjQ==" saltValue="uv6IYyYMgUUdfU6EcPZrY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04261C2A-D65B-4F0B-B590-31C8949D70C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FARL - Farleigh (33/11kV)</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1376</v>
      </c>
      <c r="J3" s="49"/>
      <c r="K3" s="49"/>
      <c r="L3" s="49"/>
      <c r="M3" s="49"/>
      <c r="N3" s="49"/>
      <c r="O3" s="49"/>
      <c r="P3" s="49"/>
      <c r="Q3" s="49"/>
      <c r="R3" s="49"/>
      <c r="S3" s="49"/>
      <c r="V3" s="51" t="s">
        <v>922</v>
      </c>
      <c r="W3" s="49"/>
      <c r="Y3" s="52" t="s">
        <v>1181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1377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1378</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1379</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28.9</v>
      </c>
      <c r="K26" s="71"/>
      <c r="L26" s="89">
        <v>28.9</v>
      </c>
      <c r="M26" s="71"/>
      <c r="N26" s="89">
        <v>28.9</v>
      </c>
      <c r="O26" s="71"/>
      <c r="P26" s="89">
        <v>28.9</v>
      </c>
      <c r="Q26" s="47"/>
      <c r="R26" s="71"/>
      <c r="S26" s="89">
        <v>28.9</v>
      </c>
      <c r="T26" s="71"/>
      <c r="U26" s="89">
        <v>37.4</v>
      </c>
      <c r="V26" s="71"/>
      <c r="W26" s="89">
        <v>37.4</v>
      </c>
      <c r="X26" s="47"/>
      <c r="Y26" s="47"/>
      <c r="Z26" s="47"/>
      <c r="AA26" s="71"/>
      <c r="AB26" s="3">
        <v>37.4</v>
      </c>
      <c r="AC26" s="72">
        <v>37.4</v>
      </c>
      <c r="AD26" s="47"/>
      <c r="AE26" s="71"/>
      <c r="AF26" s="4">
        <v>37.4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12.3</v>
      </c>
      <c r="K28" s="71"/>
      <c r="L28" s="89">
        <v>12.4</v>
      </c>
      <c r="M28" s="71"/>
      <c r="N28" s="89">
        <v>12.5</v>
      </c>
      <c r="O28" s="71"/>
      <c r="P28" s="89">
        <v>12.6</v>
      </c>
      <c r="Q28" s="47"/>
      <c r="R28" s="71"/>
      <c r="S28" s="89">
        <v>12.7</v>
      </c>
      <c r="T28" s="71"/>
      <c r="U28" s="89">
        <v>7.1</v>
      </c>
      <c r="V28" s="71"/>
      <c r="W28" s="89">
        <v>7.1</v>
      </c>
      <c r="X28" s="47"/>
      <c r="Y28" s="47"/>
      <c r="Z28" s="47"/>
      <c r="AA28" s="71"/>
      <c r="AB28" s="3">
        <v>7.1</v>
      </c>
      <c r="AC28" s="72">
        <v>7.2</v>
      </c>
      <c r="AD28" s="47"/>
      <c r="AE28" s="71"/>
      <c r="AF28" s="4">
        <v>7.3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0.85299999999999998</v>
      </c>
      <c r="K31" s="71"/>
      <c r="L31" s="91">
        <v>0.85299999999999998</v>
      </c>
      <c r="M31" s="71"/>
      <c r="N31" s="91">
        <v>0.85299999999999998</v>
      </c>
      <c r="O31" s="71"/>
      <c r="P31" s="91">
        <v>0.85299999999999998</v>
      </c>
      <c r="Q31" s="47"/>
      <c r="R31" s="71"/>
      <c r="S31" s="91">
        <v>0.85299999999999998</v>
      </c>
      <c r="T31" s="71"/>
      <c r="U31" s="91">
        <v>0.83899999999999997</v>
      </c>
      <c r="V31" s="71"/>
      <c r="W31" s="91">
        <v>0.83899999999999997</v>
      </c>
      <c r="X31" s="47"/>
      <c r="Y31" s="47"/>
      <c r="Z31" s="47"/>
      <c r="AA31" s="71"/>
      <c r="AB31" s="7">
        <v>0.83899999999999997</v>
      </c>
      <c r="AC31" s="76">
        <v>0.83899999999999997</v>
      </c>
      <c r="AD31" s="47"/>
      <c r="AE31" s="71"/>
      <c r="AF31" s="8">
        <v>0.83899999999999997</v>
      </c>
    </row>
    <row r="32" spans="4:32" ht="13.15" customHeight="1" x14ac:dyDescent="0.25">
      <c r="E32" s="73" t="s">
        <v>42</v>
      </c>
      <c r="F32" s="47"/>
      <c r="G32" s="47"/>
      <c r="H32" s="47"/>
      <c r="I32" s="74"/>
      <c r="J32" s="89">
        <v>15.9</v>
      </c>
      <c r="K32" s="71"/>
      <c r="L32" s="89">
        <v>15.9</v>
      </c>
      <c r="M32" s="71"/>
      <c r="N32" s="89">
        <v>15.9</v>
      </c>
      <c r="O32" s="71"/>
      <c r="P32" s="89">
        <v>15.9</v>
      </c>
      <c r="Q32" s="47"/>
      <c r="R32" s="71"/>
      <c r="S32" s="89">
        <v>15.9</v>
      </c>
      <c r="T32" s="71"/>
      <c r="U32" s="89">
        <v>18.7</v>
      </c>
      <c r="V32" s="71"/>
      <c r="W32" s="89">
        <v>18.7</v>
      </c>
      <c r="X32" s="47"/>
      <c r="Y32" s="47"/>
      <c r="Z32" s="47"/>
      <c r="AA32" s="71"/>
      <c r="AB32" s="3">
        <v>18.7</v>
      </c>
      <c r="AC32" s="72">
        <v>18.7</v>
      </c>
      <c r="AD32" s="47"/>
      <c r="AE32" s="71"/>
      <c r="AF32" s="4">
        <v>18.7</v>
      </c>
    </row>
    <row r="33" spans="5:32" ht="13.15" customHeight="1" x14ac:dyDescent="0.25">
      <c r="E33" s="77" t="s">
        <v>46</v>
      </c>
      <c r="F33" s="47"/>
      <c r="G33" s="47"/>
      <c r="H33" s="47"/>
      <c r="I33" s="74"/>
      <c r="J33" s="92">
        <v>11.5</v>
      </c>
      <c r="K33" s="71"/>
      <c r="L33" s="92">
        <v>11.6</v>
      </c>
      <c r="M33" s="71"/>
      <c r="N33" s="92">
        <v>11.7</v>
      </c>
      <c r="O33" s="71"/>
      <c r="P33" s="92">
        <v>11.8</v>
      </c>
      <c r="Q33" s="47"/>
      <c r="R33" s="71"/>
      <c r="S33" s="92">
        <v>11.9</v>
      </c>
      <c r="T33" s="71"/>
      <c r="U33" s="92">
        <v>6.9</v>
      </c>
      <c r="V33" s="71"/>
      <c r="W33" s="92">
        <v>6.9</v>
      </c>
      <c r="X33" s="47"/>
      <c r="Y33" s="47"/>
      <c r="Z33" s="47"/>
      <c r="AA33" s="71"/>
      <c r="AB33" s="9">
        <v>6.9</v>
      </c>
      <c r="AC33" s="78">
        <v>7</v>
      </c>
      <c r="AD33" s="47"/>
      <c r="AE33" s="71"/>
      <c r="AF33" s="10">
        <v>7.1</v>
      </c>
    </row>
    <row r="34" spans="5:32" ht="20.25" customHeight="1" x14ac:dyDescent="0.25">
      <c r="E34" s="73" t="s">
        <v>940</v>
      </c>
      <c r="F34" s="47"/>
      <c r="G34" s="47"/>
      <c r="H34" s="47"/>
      <c r="I34" s="74"/>
      <c r="J34" s="90">
        <v>0.6</v>
      </c>
      <c r="K34" s="71"/>
      <c r="L34" s="90">
        <v>0.6</v>
      </c>
      <c r="M34" s="71"/>
      <c r="N34" s="90">
        <v>0.6</v>
      </c>
      <c r="O34" s="71"/>
      <c r="P34" s="90">
        <v>0.6</v>
      </c>
      <c r="Q34" s="47"/>
      <c r="R34" s="71"/>
      <c r="S34" s="90">
        <v>0.6</v>
      </c>
      <c r="T34" s="71"/>
      <c r="U34" s="90">
        <v>0.3</v>
      </c>
      <c r="V34" s="71"/>
      <c r="W34" s="90">
        <v>0.3</v>
      </c>
      <c r="X34" s="47"/>
      <c r="Y34" s="47"/>
      <c r="Z34" s="47"/>
      <c r="AA34" s="71"/>
      <c r="AB34" s="5">
        <v>0.3</v>
      </c>
      <c r="AC34" s="75">
        <v>0.4</v>
      </c>
      <c r="AD34" s="47"/>
      <c r="AE34" s="71"/>
      <c r="AF34" s="6">
        <v>0.4</v>
      </c>
    </row>
    <row r="35" spans="5:32" ht="20.25" customHeight="1" x14ac:dyDescent="0.25">
      <c r="E35" s="73" t="s">
        <v>941</v>
      </c>
      <c r="F35" s="47"/>
      <c r="G35" s="47"/>
      <c r="H35" s="47"/>
      <c r="I35" s="74"/>
      <c r="J35" s="90" t="s">
        <v>1336</v>
      </c>
      <c r="K35" s="71"/>
      <c r="L35" s="90" t="s">
        <v>1336</v>
      </c>
      <c r="M35" s="71"/>
      <c r="N35" s="90" t="s">
        <v>1336</v>
      </c>
      <c r="O35" s="71"/>
      <c r="P35" s="90" t="s">
        <v>1336</v>
      </c>
      <c r="Q35" s="47"/>
      <c r="R35" s="71"/>
      <c r="S35" s="90" t="s">
        <v>1336</v>
      </c>
      <c r="T35" s="71"/>
      <c r="U35" s="90" t="s">
        <v>1336</v>
      </c>
      <c r="V35" s="71"/>
      <c r="W35" s="90" t="s">
        <v>1336</v>
      </c>
      <c r="X35" s="47"/>
      <c r="Y35" s="47"/>
      <c r="Z35" s="47"/>
      <c r="AA35" s="71"/>
      <c r="AB35" s="5" t="s">
        <v>1336</v>
      </c>
      <c r="AC35" s="75" t="s">
        <v>1336</v>
      </c>
      <c r="AD35" s="47"/>
      <c r="AE35" s="71"/>
      <c r="AF35" s="6" t="s">
        <v>1336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IERZV85aTakhi/QpjtLVvfT7TlPrzcbb6OATIa1Y42R3fDMTyO0GTi7qGcUNp1mDMJtVDglfs2vqxbikqM5uw==" saltValue="x8DWAZKf/EaHJda0EyUWo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B93A94F-5612-4475-BEAF-53FAFAA74E3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FARN - Farnsfield (66/11kV)</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974</v>
      </c>
      <c r="J3" s="49"/>
      <c r="K3" s="49"/>
      <c r="L3" s="49"/>
      <c r="M3" s="49"/>
      <c r="N3" s="49"/>
      <c r="O3" s="49"/>
      <c r="P3" s="49"/>
      <c r="Q3" s="49"/>
      <c r="R3" s="49"/>
      <c r="S3" s="49"/>
      <c r="V3" s="51" t="s">
        <v>922</v>
      </c>
      <c r="W3" s="49"/>
      <c r="Y3" s="52" t="s">
        <v>975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977</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978</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979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980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88.1</v>
      </c>
      <c r="K26" s="71"/>
      <c r="L26" s="89">
        <v>88.1</v>
      </c>
      <c r="M26" s="71"/>
      <c r="N26" s="89">
        <v>88.1</v>
      </c>
      <c r="O26" s="71"/>
      <c r="P26" s="89">
        <v>88.1</v>
      </c>
      <c r="Q26" s="47"/>
      <c r="R26" s="71"/>
      <c r="S26" s="89">
        <v>88.1</v>
      </c>
      <c r="T26" s="71"/>
      <c r="U26" s="89">
        <v>97.4</v>
      </c>
      <c r="V26" s="71"/>
      <c r="W26" s="89">
        <v>97.4</v>
      </c>
      <c r="X26" s="47"/>
      <c r="Y26" s="47"/>
      <c r="Z26" s="47"/>
      <c r="AA26" s="71"/>
      <c r="AB26" s="3">
        <v>97.4</v>
      </c>
      <c r="AC26" s="72">
        <v>97.4</v>
      </c>
      <c r="AD26" s="47"/>
      <c r="AE26" s="71"/>
      <c r="AF26" s="4">
        <v>97.4</v>
      </c>
    </row>
    <row r="27" spans="4:32" ht="20.25" customHeight="1" x14ac:dyDescent="0.25">
      <c r="E27" s="73" t="s">
        <v>21</v>
      </c>
      <c r="F27" s="47"/>
      <c r="G27" s="47"/>
      <c r="H27" s="47"/>
      <c r="I27" s="74"/>
      <c r="J27" s="89">
        <v>0.8</v>
      </c>
      <c r="K27" s="71"/>
      <c r="L27" s="89">
        <v>0.8</v>
      </c>
      <c r="M27" s="71"/>
      <c r="N27" s="89">
        <v>0.8</v>
      </c>
      <c r="O27" s="71"/>
      <c r="P27" s="89">
        <v>0.8</v>
      </c>
      <c r="Q27" s="47"/>
      <c r="R27" s="71"/>
      <c r="S27" s="89">
        <v>0.8</v>
      </c>
      <c r="T27" s="71"/>
      <c r="U27" s="89">
        <v>1</v>
      </c>
      <c r="V27" s="71"/>
      <c r="W27" s="89">
        <v>1</v>
      </c>
      <c r="X27" s="47"/>
      <c r="Y27" s="47"/>
      <c r="Z27" s="47"/>
      <c r="AA27" s="71"/>
      <c r="AB27" s="3">
        <v>1</v>
      </c>
      <c r="AC27" s="72">
        <v>1</v>
      </c>
      <c r="AD27" s="47"/>
      <c r="AE27" s="71"/>
      <c r="AF27" s="4">
        <v>1</v>
      </c>
    </row>
    <row r="28" spans="4:32" ht="13.15" customHeight="1" x14ac:dyDescent="0.25">
      <c r="E28" s="73" t="s">
        <v>25</v>
      </c>
      <c r="F28" s="47"/>
      <c r="G28" s="47"/>
      <c r="H28" s="47"/>
      <c r="I28" s="74"/>
      <c r="J28" s="89">
        <v>24.1</v>
      </c>
      <c r="K28" s="71"/>
      <c r="L28" s="89">
        <v>24.3</v>
      </c>
      <c r="M28" s="71"/>
      <c r="N28" s="89">
        <v>24.7</v>
      </c>
      <c r="O28" s="71"/>
      <c r="P28" s="89">
        <v>25.1</v>
      </c>
      <c r="Q28" s="47"/>
      <c r="R28" s="71"/>
      <c r="S28" s="89">
        <v>25.5</v>
      </c>
      <c r="T28" s="71"/>
      <c r="U28" s="89">
        <v>25.1</v>
      </c>
      <c r="V28" s="71"/>
      <c r="W28" s="89">
        <v>25.3</v>
      </c>
      <c r="X28" s="47"/>
      <c r="Y28" s="47"/>
      <c r="Z28" s="47"/>
      <c r="AA28" s="71"/>
      <c r="AB28" s="3">
        <v>25.5</v>
      </c>
      <c r="AC28" s="72">
        <v>25.9</v>
      </c>
      <c r="AD28" s="47"/>
      <c r="AE28" s="71"/>
      <c r="AF28" s="4">
        <v>26.4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0.999</v>
      </c>
      <c r="K31" s="71"/>
      <c r="L31" s="91">
        <v>0.999</v>
      </c>
      <c r="M31" s="71"/>
      <c r="N31" s="91">
        <v>0.999</v>
      </c>
      <c r="O31" s="71"/>
      <c r="P31" s="91">
        <v>0.999</v>
      </c>
      <c r="Q31" s="47"/>
      <c r="R31" s="71"/>
      <c r="S31" s="91">
        <v>0.999</v>
      </c>
      <c r="T31" s="71"/>
      <c r="U31" s="91">
        <v>1</v>
      </c>
      <c r="V31" s="71"/>
      <c r="W31" s="91">
        <v>1</v>
      </c>
      <c r="X31" s="47"/>
      <c r="Y31" s="47"/>
      <c r="Z31" s="47"/>
      <c r="AA31" s="71"/>
      <c r="AB31" s="7">
        <v>1</v>
      </c>
      <c r="AC31" s="76">
        <v>1</v>
      </c>
      <c r="AD31" s="47"/>
      <c r="AE31" s="71"/>
      <c r="AF31" s="8">
        <v>1</v>
      </c>
    </row>
    <row r="32" spans="4:32" ht="13.15" customHeight="1" x14ac:dyDescent="0.25">
      <c r="E32" s="73" t="s">
        <v>42</v>
      </c>
      <c r="F32" s="47"/>
      <c r="G32" s="47"/>
      <c r="H32" s="47"/>
      <c r="I32" s="74"/>
      <c r="J32" s="89">
        <v>50.8</v>
      </c>
      <c r="K32" s="71"/>
      <c r="L32" s="89">
        <v>50.8</v>
      </c>
      <c r="M32" s="71"/>
      <c r="N32" s="89">
        <v>50.8</v>
      </c>
      <c r="O32" s="71"/>
      <c r="P32" s="89">
        <v>50.8</v>
      </c>
      <c r="Q32" s="47"/>
      <c r="R32" s="71"/>
      <c r="S32" s="89">
        <v>50.8</v>
      </c>
      <c r="T32" s="71"/>
      <c r="U32" s="89">
        <v>53.5</v>
      </c>
      <c r="V32" s="71"/>
      <c r="W32" s="89">
        <v>53.5</v>
      </c>
      <c r="X32" s="47"/>
      <c r="Y32" s="47"/>
      <c r="Z32" s="47"/>
      <c r="AA32" s="71"/>
      <c r="AB32" s="3">
        <v>53.5</v>
      </c>
      <c r="AC32" s="72">
        <v>53.5</v>
      </c>
      <c r="AD32" s="47"/>
      <c r="AE32" s="71"/>
      <c r="AF32" s="4">
        <v>53.5</v>
      </c>
    </row>
    <row r="33" spans="5:32" ht="13.15" customHeight="1" x14ac:dyDescent="0.25">
      <c r="E33" s="77" t="s">
        <v>46</v>
      </c>
      <c r="F33" s="47"/>
      <c r="G33" s="47"/>
      <c r="H33" s="47"/>
      <c r="I33" s="74"/>
      <c r="J33" s="92">
        <v>23.7</v>
      </c>
      <c r="K33" s="71"/>
      <c r="L33" s="92">
        <v>24</v>
      </c>
      <c r="M33" s="71"/>
      <c r="N33" s="92">
        <v>24.4</v>
      </c>
      <c r="O33" s="71"/>
      <c r="P33" s="92">
        <v>24.7</v>
      </c>
      <c r="Q33" s="47"/>
      <c r="R33" s="71"/>
      <c r="S33" s="92">
        <v>25.2</v>
      </c>
      <c r="T33" s="71"/>
      <c r="U33" s="92">
        <v>24.2</v>
      </c>
      <c r="V33" s="71"/>
      <c r="W33" s="92">
        <v>24.5</v>
      </c>
      <c r="X33" s="47"/>
      <c r="Y33" s="47"/>
      <c r="Z33" s="47"/>
      <c r="AA33" s="71"/>
      <c r="AB33" s="9">
        <v>24.5</v>
      </c>
      <c r="AC33" s="78">
        <v>24.9</v>
      </c>
      <c r="AD33" s="47"/>
      <c r="AE33" s="71"/>
      <c r="AF33" s="10">
        <v>25.3</v>
      </c>
    </row>
    <row r="34" spans="5:32" ht="20.25" customHeight="1" x14ac:dyDescent="0.25">
      <c r="E34" s="73" t="s">
        <v>940</v>
      </c>
      <c r="F34" s="47"/>
      <c r="G34" s="47"/>
      <c r="H34" s="47"/>
      <c r="I34" s="74"/>
      <c r="J34" s="90">
        <v>1.2</v>
      </c>
      <c r="K34" s="71"/>
      <c r="L34" s="90">
        <v>1.2</v>
      </c>
      <c r="M34" s="71"/>
      <c r="N34" s="90">
        <v>1.2</v>
      </c>
      <c r="O34" s="71"/>
      <c r="P34" s="90">
        <v>1.2</v>
      </c>
      <c r="Q34" s="47"/>
      <c r="R34" s="71"/>
      <c r="S34" s="90">
        <v>1.3</v>
      </c>
      <c r="T34" s="71"/>
      <c r="U34" s="90">
        <v>1.2</v>
      </c>
      <c r="V34" s="71"/>
      <c r="W34" s="90">
        <v>1.2</v>
      </c>
      <c r="X34" s="47"/>
      <c r="Y34" s="47"/>
      <c r="Z34" s="47"/>
      <c r="AA34" s="71"/>
      <c r="AB34" s="5">
        <v>1.2</v>
      </c>
      <c r="AC34" s="75">
        <v>1.2</v>
      </c>
      <c r="AD34" s="47"/>
      <c r="AE34" s="71"/>
      <c r="AF34" s="6">
        <v>1.3</v>
      </c>
    </row>
    <row r="35" spans="5:32" ht="20.25" customHeight="1" x14ac:dyDescent="0.25">
      <c r="E35" s="73" t="s">
        <v>941</v>
      </c>
      <c r="F35" s="47"/>
      <c r="G35" s="47"/>
      <c r="H35" s="47"/>
      <c r="I35" s="74"/>
      <c r="J35" s="90" t="s">
        <v>981</v>
      </c>
      <c r="K35" s="71"/>
      <c r="L35" s="90" t="s">
        <v>981</v>
      </c>
      <c r="M35" s="71"/>
      <c r="N35" s="90" t="s">
        <v>981</v>
      </c>
      <c r="O35" s="71"/>
      <c r="P35" s="90" t="s">
        <v>981</v>
      </c>
      <c r="Q35" s="47"/>
      <c r="R35" s="71"/>
      <c r="S35" s="90" t="s">
        <v>981</v>
      </c>
      <c r="T35" s="71"/>
      <c r="U35" s="90" t="s">
        <v>981</v>
      </c>
      <c r="V35" s="71"/>
      <c r="W35" s="90" t="s">
        <v>981</v>
      </c>
      <c r="X35" s="47"/>
      <c r="Y35" s="47"/>
      <c r="Z35" s="47"/>
      <c r="AA35" s="71"/>
      <c r="AB35" s="5" t="s">
        <v>981</v>
      </c>
      <c r="AC35" s="75" t="s">
        <v>981</v>
      </c>
      <c r="AD35" s="47"/>
      <c r="AE35" s="71"/>
      <c r="AF35" s="6" t="s">
        <v>981</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dotcqPARE9DA+KfUL298o8jMW5a328x/ojRtVqfiL2afX5rS7IkBW3zu2sWWNK90wI6LttogUbeEanpLfs+Lng==" saltValue="aOVA0iZB1VjTbozGxP4of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F3B821E0-1439-42D7-85F0-E0B0C1A80B7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ATHE - Atherton (66/22kV)</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1380</v>
      </c>
      <c r="J3" s="49"/>
      <c r="K3" s="49"/>
      <c r="L3" s="49"/>
      <c r="M3" s="49"/>
      <c r="N3" s="49"/>
      <c r="O3" s="49"/>
      <c r="P3" s="49"/>
      <c r="Q3" s="49"/>
      <c r="R3" s="49"/>
      <c r="S3" s="49"/>
      <c r="V3" s="51" t="s">
        <v>922</v>
      </c>
      <c r="W3" s="49"/>
      <c r="Y3" s="52" t="s">
        <v>1031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925</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1381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1382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1383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48</v>
      </c>
      <c r="K26" s="71"/>
      <c r="L26" s="89">
        <v>48</v>
      </c>
      <c r="M26" s="71"/>
      <c r="N26" s="89">
        <v>48</v>
      </c>
      <c r="O26" s="71"/>
      <c r="P26" s="89">
        <v>48</v>
      </c>
      <c r="Q26" s="47"/>
      <c r="R26" s="71"/>
      <c r="S26" s="89">
        <v>48</v>
      </c>
      <c r="T26" s="71"/>
      <c r="U26" s="89">
        <v>48</v>
      </c>
      <c r="V26" s="71"/>
      <c r="W26" s="89">
        <v>48</v>
      </c>
      <c r="X26" s="47"/>
      <c r="Y26" s="47"/>
      <c r="Z26" s="47"/>
      <c r="AA26" s="71"/>
      <c r="AB26" s="3">
        <v>48</v>
      </c>
      <c r="AC26" s="72">
        <v>48</v>
      </c>
      <c r="AD26" s="47"/>
      <c r="AE26" s="71"/>
      <c r="AF26" s="4">
        <v>48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20.5</v>
      </c>
      <c r="K28" s="71"/>
      <c r="L28" s="89">
        <v>20.6</v>
      </c>
      <c r="M28" s="71"/>
      <c r="N28" s="89">
        <v>20.9</v>
      </c>
      <c r="O28" s="71"/>
      <c r="P28" s="89">
        <v>21</v>
      </c>
      <c r="Q28" s="47"/>
      <c r="R28" s="71"/>
      <c r="S28" s="89">
        <v>21.3</v>
      </c>
      <c r="T28" s="71"/>
      <c r="U28" s="89">
        <v>12</v>
      </c>
      <c r="V28" s="71"/>
      <c r="W28" s="89">
        <v>12</v>
      </c>
      <c r="X28" s="47"/>
      <c r="Y28" s="47"/>
      <c r="Z28" s="47"/>
      <c r="AA28" s="71"/>
      <c r="AB28" s="3">
        <v>12</v>
      </c>
      <c r="AC28" s="72">
        <v>12.2</v>
      </c>
      <c r="AD28" s="47"/>
      <c r="AE28" s="71"/>
      <c r="AF28" s="4">
        <v>12.3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0.98699999999999999</v>
      </c>
      <c r="K31" s="71"/>
      <c r="L31" s="91">
        <v>0.98699999999999999</v>
      </c>
      <c r="M31" s="71"/>
      <c r="N31" s="91">
        <v>0.98699999999999999</v>
      </c>
      <c r="O31" s="71"/>
      <c r="P31" s="91">
        <v>0.98699999999999999</v>
      </c>
      <c r="Q31" s="47"/>
      <c r="R31" s="71"/>
      <c r="S31" s="91">
        <v>0.98699999999999999</v>
      </c>
      <c r="T31" s="71"/>
      <c r="U31" s="91">
        <v>0.995</v>
      </c>
      <c r="V31" s="71"/>
      <c r="W31" s="91">
        <v>0.995</v>
      </c>
      <c r="X31" s="47"/>
      <c r="Y31" s="47"/>
      <c r="Z31" s="47"/>
      <c r="AA31" s="71"/>
      <c r="AB31" s="7">
        <v>0.995</v>
      </c>
      <c r="AC31" s="76">
        <v>0.995</v>
      </c>
      <c r="AD31" s="47"/>
      <c r="AE31" s="71"/>
      <c r="AF31" s="8">
        <v>0.995</v>
      </c>
    </row>
    <row r="32" spans="4:32" ht="13.15" customHeight="1" x14ac:dyDescent="0.25">
      <c r="E32" s="73" t="s">
        <v>42</v>
      </c>
      <c r="F32" s="47"/>
      <c r="G32" s="47"/>
      <c r="H32" s="47"/>
      <c r="I32" s="74"/>
      <c r="J32" s="89">
        <v>24</v>
      </c>
      <c r="K32" s="71"/>
      <c r="L32" s="89">
        <v>24</v>
      </c>
      <c r="M32" s="71"/>
      <c r="N32" s="89">
        <v>24</v>
      </c>
      <c r="O32" s="71"/>
      <c r="P32" s="89">
        <v>24</v>
      </c>
      <c r="Q32" s="47"/>
      <c r="R32" s="71"/>
      <c r="S32" s="89">
        <v>24</v>
      </c>
      <c r="T32" s="71"/>
      <c r="U32" s="89">
        <v>24</v>
      </c>
      <c r="V32" s="71"/>
      <c r="W32" s="89">
        <v>24</v>
      </c>
      <c r="X32" s="47"/>
      <c r="Y32" s="47"/>
      <c r="Z32" s="47"/>
      <c r="AA32" s="71"/>
      <c r="AB32" s="3">
        <v>24</v>
      </c>
      <c r="AC32" s="72">
        <v>24</v>
      </c>
      <c r="AD32" s="47"/>
      <c r="AE32" s="71"/>
      <c r="AF32" s="4">
        <v>24</v>
      </c>
    </row>
    <row r="33" spans="5:32" ht="13.15" customHeight="1" x14ac:dyDescent="0.25">
      <c r="E33" s="77" t="s">
        <v>46</v>
      </c>
      <c r="F33" s="47"/>
      <c r="G33" s="47"/>
      <c r="H33" s="47"/>
      <c r="I33" s="74"/>
      <c r="J33" s="92">
        <v>18.2</v>
      </c>
      <c r="K33" s="71"/>
      <c r="L33" s="92">
        <v>18.3</v>
      </c>
      <c r="M33" s="71"/>
      <c r="N33" s="92">
        <v>18.5</v>
      </c>
      <c r="O33" s="71"/>
      <c r="P33" s="92">
        <v>18.7</v>
      </c>
      <c r="Q33" s="47"/>
      <c r="R33" s="71"/>
      <c r="S33" s="92">
        <v>18.899999999999999</v>
      </c>
      <c r="T33" s="71"/>
      <c r="U33" s="92">
        <v>11.5</v>
      </c>
      <c r="V33" s="71"/>
      <c r="W33" s="92">
        <v>11.5</v>
      </c>
      <c r="X33" s="47"/>
      <c r="Y33" s="47"/>
      <c r="Z33" s="47"/>
      <c r="AA33" s="71"/>
      <c r="AB33" s="9">
        <v>11.5</v>
      </c>
      <c r="AC33" s="78">
        <v>11.7</v>
      </c>
      <c r="AD33" s="47"/>
      <c r="AE33" s="71"/>
      <c r="AF33" s="10">
        <v>11.8</v>
      </c>
    </row>
    <row r="34" spans="5:32" ht="20.25" customHeight="1" x14ac:dyDescent="0.25">
      <c r="E34" s="73" t="s">
        <v>940</v>
      </c>
      <c r="F34" s="47"/>
      <c r="G34" s="47"/>
      <c r="H34" s="47"/>
      <c r="I34" s="74"/>
      <c r="J34" s="90">
        <v>0.9</v>
      </c>
      <c r="K34" s="71"/>
      <c r="L34" s="90">
        <v>0.9</v>
      </c>
      <c r="M34" s="71"/>
      <c r="N34" s="90">
        <v>0.9</v>
      </c>
      <c r="O34" s="71"/>
      <c r="P34" s="90">
        <v>0.9</v>
      </c>
      <c r="Q34" s="47"/>
      <c r="R34" s="71"/>
      <c r="S34" s="90">
        <v>0.9</v>
      </c>
      <c r="T34" s="71"/>
      <c r="U34" s="90">
        <v>0.6</v>
      </c>
      <c r="V34" s="71"/>
      <c r="W34" s="90">
        <v>0.6</v>
      </c>
      <c r="X34" s="47"/>
      <c r="Y34" s="47"/>
      <c r="Z34" s="47"/>
      <c r="AA34" s="71"/>
      <c r="AB34" s="5">
        <v>0.6</v>
      </c>
      <c r="AC34" s="75">
        <v>0.6</v>
      </c>
      <c r="AD34" s="47"/>
      <c r="AE34" s="71"/>
      <c r="AF34" s="6">
        <v>0.6</v>
      </c>
    </row>
    <row r="35" spans="5:32" ht="20.25" customHeight="1" x14ac:dyDescent="0.25">
      <c r="E35" s="73" t="s">
        <v>941</v>
      </c>
      <c r="F35" s="47"/>
      <c r="G35" s="47"/>
      <c r="H35" s="47"/>
      <c r="I35" s="74"/>
      <c r="J35" s="90" t="s">
        <v>1000</v>
      </c>
      <c r="K35" s="71"/>
      <c r="L35" s="90" t="s">
        <v>1000</v>
      </c>
      <c r="M35" s="71"/>
      <c r="N35" s="90" t="s">
        <v>1000</v>
      </c>
      <c r="O35" s="71"/>
      <c r="P35" s="90" t="s">
        <v>1000</v>
      </c>
      <c r="Q35" s="47"/>
      <c r="R35" s="71"/>
      <c r="S35" s="90" t="s">
        <v>1000</v>
      </c>
      <c r="T35" s="71"/>
      <c r="U35" s="90" t="s">
        <v>1000</v>
      </c>
      <c r="V35" s="71"/>
      <c r="W35" s="90" t="s">
        <v>1000</v>
      </c>
      <c r="X35" s="47"/>
      <c r="Y35" s="47"/>
      <c r="Z35" s="47"/>
      <c r="AA35" s="71"/>
      <c r="AB35" s="5" t="s">
        <v>1000</v>
      </c>
      <c r="AC35" s="75" t="s">
        <v>1000</v>
      </c>
      <c r="AD35" s="47"/>
      <c r="AE35" s="71"/>
      <c r="AF35" s="6" t="s">
        <v>1000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I/Z+blfvxglVdaou2EBQm9juuHGjpg0IvgpR7VZkRfdTJjpfUoLPTkIk+4z1ay9YxSHnXzKtGn/1dhCjYstnxg==" saltValue="LLf5BI9Uk7JjZ6KK+prNQ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CE308F1C-1EA9-476B-BF94-9620CE70C4B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FREN - Frenchville (66/11kV)</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1384</v>
      </c>
      <c r="J3" s="49"/>
      <c r="K3" s="49"/>
      <c r="L3" s="49"/>
      <c r="M3" s="49"/>
      <c r="N3" s="49"/>
      <c r="O3" s="49"/>
      <c r="P3" s="49"/>
      <c r="Q3" s="49"/>
      <c r="R3" s="49"/>
      <c r="S3" s="49"/>
      <c r="V3" s="51" t="s">
        <v>922</v>
      </c>
      <c r="W3" s="49"/>
      <c r="Y3" s="52" t="s">
        <v>947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1385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1386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1387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53.8</v>
      </c>
      <c r="K26" s="71"/>
      <c r="L26" s="89">
        <v>53.8</v>
      </c>
      <c r="M26" s="71"/>
      <c r="N26" s="89">
        <v>53.8</v>
      </c>
      <c r="O26" s="71"/>
      <c r="P26" s="89">
        <v>53.8</v>
      </c>
      <c r="Q26" s="47"/>
      <c r="R26" s="71"/>
      <c r="S26" s="89">
        <v>53.8</v>
      </c>
      <c r="T26" s="71"/>
      <c r="U26" s="89">
        <v>54</v>
      </c>
      <c r="V26" s="71"/>
      <c r="W26" s="89">
        <v>54</v>
      </c>
      <c r="X26" s="47"/>
      <c r="Y26" s="47"/>
      <c r="Z26" s="47"/>
      <c r="AA26" s="71"/>
      <c r="AB26" s="3">
        <v>54</v>
      </c>
      <c r="AC26" s="72">
        <v>54</v>
      </c>
      <c r="AD26" s="47"/>
      <c r="AE26" s="71"/>
      <c r="AF26" s="4">
        <v>54</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31.5</v>
      </c>
      <c r="K28" s="71"/>
      <c r="L28" s="89">
        <v>31.3</v>
      </c>
      <c r="M28" s="71"/>
      <c r="N28" s="89">
        <v>31.3</v>
      </c>
      <c r="O28" s="71"/>
      <c r="P28" s="89">
        <v>31.1</v>
      </c>
      <c r="Q28" s="47"/>
      <c r="R28" s="71"/>
      <c r="S28" s="89">
        <v>31.1</v>
      </c>
      <c r="T28" s="71"/>
      <c r="U28" s="89">
        <v>18.600000000000001</v>
      </c>
      <c r="V28" s="71"/>
      <c r="W28" s="89">
        <v>18.5</v>
      </c>
      <c r="X28" s="47"/>
      <c r="Y28" s="47"/>
      <c r="Z28" s="47"/>
      <c r="AA28" s="71"/>
      <c r="AB28" s="3">
        <v>18.3</v>
      </c>
      <c r="AC28" s="72">
        <v>18.399999999999999</v>
      </c>
      <c r="AD28" s="47"/>
      <c r="AE28" s="71"/>
      <c r="AF28" s="4">
        <v>18.3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0.95</v>
      </c>
      <c r="K31" s="71"/>
      <c r="L31" s="91">
        <v>0.95</v>
      </c>
      <c r="M31" s="71"/>
      <c r="N31" s="91">
        <v>0.95</v>
      </c>
      <c r="O31" s="71"/>
      <c r="P31" s="91">
        <v>0.95</v>
      </c>
      <c r="Q31" s="47"/>
      <c r="R31" s="71"/>
      <c r="S31" s="91">
        <v>0.95</v>
      </c>
      <c r="T31" s="71"/>
      <c r="U31" s="91">
        <v>0.93899999999999995</v>
      </c>
      <c r="V31" s="71"/>
      <c r="W31" s="91">
        <v>0.93899999999999995</v>
      </c>
      <c r="X31" s="47"/>
      <c r="Y31" s="47"/>
      <c r="Z31" s="47"/>
      <c r="AA31" s="71"/>
      <c r="AB31" s="7">
        <v>0.93899999999999995</v>
      </c>
      <c r="AC31" s="76">
        <v>0.93899999999999995</v>
      </c>
      <c r="AD31" s="47"/>
      <c r="AE31" s="71"/>
      <c r="AF31" s="8">
        <v>0.93899999999999995</v>
      </c>
    </row>
    <row r="32" spans="4:32" ht="13.15" customHeight="1" x14ac:dyDescent="0.25">
      <c r="E32" s="73" t="s">
        <v>42</v>
      </c>
      <c r="F32" s="47"/>
      <c r="G32" s="47"/>
      <c r="H32" s="47"/>
      <c r="I32" s="74"/>
      <c r="J32" s="89">
        <v>29.8</v>
      </c>
      <c r="K32" s="71"/>
      <c r="L32" s="89">
        <v>29.8</v>
      </c>
      <c r="M32" s="71"/>
      <c r="N32" s="89">
        <v>29.8</v>
      </c>
      <c r="O32" s="71"/>
      <c r="P32" s="89">
        <v>29.8</v>
      </c>
      <c r="Q32" s="47"/>
      <c r="R32" s="71"/>
      <c r="S32" s="89">
        <v>29.8</v>
      </c>
      <c r="T32" s="71"/>
      <c r="U32" s="89">
        <v>30.8</v>
      </c>
      <c r="V32" s="71"/>
      <c r="W32" s="89">
        <v>30.8</v>
      </c>
      <c r="X32" s="47"/>
      <c r="Y32" s="47"/>
      <c r="Z32" s="47"/>
      <c r="AA32" s="71"/>
      <c r="AB32" s="3">
        <v>30.8</v>
      </c>
      <c r="AC32" s="72">
        <v>30.8</v>
      </c>
      <c r="AD32" s="47"/>
      <c r="AE32" s="71"/>
      <c r="AF32" s="4">
        <v>30.8</v>
      </c>
    </row>
    <row r="33" spans="5:32" ht="13.15" customHeight="1" x14ac:dyDescent="0.25">
      <c r="E33" s="77" t="s">
        <v>46</v>
      </c>
      <c r="F33" s="47"/>
      <c r="G33" s="47"/>
      <c r="H33" s="47"/>
      <c r="I33" s="74"/>
      <c r="J33" s="92">
        <v>28.8</v>
      </c>
      <c r="K33" s="71"/>
      <c r="L33" s="92">
        <v>28.7</v>
      </c>
      <c r="M33" s="71"/>
      <c r="N33" s="92">
        <v>28.7</v>
      </c>
      <c r="O33" s="71"/>
      <c r="P33" s="92">
        <v>28.5</v>
      </c>
      <c r="Q33" s="47"/>
      <c r="R33" s="71"/>
      <c r="S33" s="92">
        <v>28.5</v>
      </c>
      <c r="T33" s="71"/>
      <c r="U33" s="92">
        <v>17.899999999999999</v>
      </c>
      <c r="V33" s="71"/>
      <c r="W33" s="92">
        <v>17.8</v>
      </c>
      <c r="X33" s="47"/>
      <c r="Y33" s="47"/>
      <c r="Z33" s="47"/>
      <c r="AA33" s="71"/>
      <c r="AB33" s="9">
        <v>17.600000000000001</v>
      </c>
      <c r="AC33" s="78">
        <v>17.600000000000001</v>
      </c>
      <c r="AD33" s="47"/>
      <c r="AE33" s="71"/>
      <c r="AF33" s="10">
        <v>17.600000000000001</v>
      </c>
    </row>
    <row r="34" spans="5:32" ht="20.25" customHeight="1" x14ac:dyDescent="0.25">
      <c r="E34" s="73" t="s">
        <v>940</v>
      </c>
      <c r="F34" s="47"/>
      <c r="G34" s="47"/>
      <c r="H34" s="47"/>
      <c r="I34" s="74"/>
      <c r="J34" s="90">
        <v>1.4</v>
      </c>
      <c r="K34" s="71"/>
      <c r="L34" s="90">
        <v>1.4</v>
      </c>
      <c r="M34" s="71"/>
      <c r="N34" s="90">
        <v>1.4</v>
      </c>
      <c r="O34" s="71"/>
      <c r="P34" s="90">
        <v>1.4</v>
      </c>
      <c r="Q34" s="47"/>
      <c r="R34" s="71"/>
      <c r="S34" s="90">
        <v>1.4</v>
      </c>
      <c r="T34" s="71"/>
      <c r="U34" s="90">
        <v>0.9</v>
      </c>
      <c r="V34" s="71"/>
      <c r="W34" s="90">
        <v>0.9</v>
      </c>
      <c r="X34" s="47"/>
      <c r="Y34" s="47"/>
      <c r="Z34" s="47"/>
      <c r="AA34" s="71"/>
      <c r="AB34" s="5">
        <v>0.9</v>
      </c>
      <c r="AC34" s="75">
        <v>0.9</v>
      </c>
      <c r="AD34" s="47"/>
      <c r="AE34" s="71"/>
      <c r="AF34" s="6">
        <v>0.9</v>
      </c>
    </row>
    <row r="35" spans="5:32" ht="20.25" customHeight="1" x14ac:dyDescent="0.25">
      <c r="E35" s="73" t="s">
        <v>941</v>
      </c>
      <c r="F35" s="47"/>
      <c r="G35" s="47"/>
      <c r="H35" s="47"/>
      <c r="I35" s="74"/>
      <c r="J35" s="90" t="s">
        <v>1226</v>
      </c>
      <c r="K35" s="71"/>
      <c r="L35" s="90" t="s">
        <v>1226</v>
      </c>
      <c r="M35" s="71"/>
      <c r="N35" s="90" t="s">
        <v>1226</v>
      </c>
      <c r="O35" s="71"/>
      <c r="P35" s="90" t="s">
        <v>1226</v>
      </c>
      <c r="Q35" s="47"/>
      <c r="R35" s="71"/>
      <c r="S35" s="90" t="s">
        <v>1226</v>
      </c>
      <c r="T35" s="71"/>
      <c r="U35" s="90" t="s">
        <v>1226</v>
      </c>
      <c r="V35" s="71"/>
      <c r="W35" s="90" t="s">
        <v>1226</v>
      </c>
      <c r="X35" s="47"/>
      <c r="Y35" s="47"/>
      <c r="Z35" s="47"/>
      <c r="AA35" s="71"/>
      <c r="AB35" s="5" t="s">
        <v>1226</v>
      </c>
      <c r="AC35" s="75" t="s">
        <v>1226</v>
      </c>
      <c r="AD35" s="47"/>
      <c r="AE35" s="71"/>
      <c r="AF35" s="6" t="s">
        <v>1226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11.8</v>
      </c>
      <c r="K39" s="71"/>
      <c r="L39" s="89">
        <v>11.8</v>
      </c>
      <c r="M39" s="71"/>
      <c r="N39" s="89">
        <v>11.8</v>
      </c>
      <c r="O39" s="71"/>
      <c r="P39" s="89">
        <v>11.8</v>
      </c>
      <c r="Q39" s="47"/>
      <c r="R39" s="71"/>
      <c r="S39" s="89">
        <v>11.8</v>
      </c>
      <c r="T39" s="71"/>
      <c r="U39" s="89">
        <v>11.8</v>
      </c>
      <c r="V39" s="71"/>
      <c r="W39" s="89">
        <v>11.8</v>
      </c>
      <c r="X39" s="47"/>
      <c r="Y39" s="47"/>
      <c r="Z39" s="47"/>
      <c r="AA39" s="71"/>
      <c r="AB39" s="3">
        <v>11.8</v>
      </c>
      <c r="AC39" s="72">
        <v>11.8</v>
      </c>
      <c r="AD39" s="47"/>
      <c r="AE39" s="71"/>
      <c r="AF39" s="4">
        <v>11.8</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6</v>
      </c>
      <c r="K42" s="71"/>
      <c r="L42" s="89">
        <v>6</v>
      </c>
      <c r="M42" s="71"/>
      <c r="N42" s="89">
        <v>6</v>
      </c>
      <c r="O42" s="71"/>
      <c r="P42" s="89">
        <v>6</v>
      </c>
      <c r="Q42" s="47"/>
      <c r="R42" s="71"/>
      <c r="S42" s="89">
        <v>6</v>
      </c>
      <c r="T42" s="71"/>
      <c r="U42" s="89">
        <v>6</v>
      </c>
      <c r="V42" s="71"/>
      <c r="W42" s="89">
        <v>6</v>
      </c>
      <c r="X42" s="47"/>
      <c r="Y42" s="47"/>
      <c r="Z42" s="47"/>
      <c r="AA42" s="71"/>
      <c r="AB42" s="3">
        <v>6</v>
      </c>
      <c r="AC42" s="72">
        <v>6</v>
      </c>
      <c r="AD42" s="47"/>
      <c r="AE42" s="71"/>
      <c r="AF42" s="4">
        <v>6</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ZMaZ58vtf8cwGiom3Zs4ZR3VUGTsUhPpY1M5fKZO4lCHQ4jgLVO4GMatwLRaAMJ/HpFFEKL1R9QgV4XscKXUbg==" saltValue="jQHQmfJLDUMLmXb2Q4ebD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5868AE44-C9A6-4916-A663-F36AB4A6BE7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GARB - Garbutt (66/11kV)</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1388</v>
      </c>
      <c r="J3" s="49"/>
      <c r="K3" s="49"/>
      <c r="L3" s="49"/>
      <c r="M3" s="49"/>
      <c r="N3" s="49"/>
      <c r="O3" s="49"/>
      <c r="P3" s="49"/>
      <c r="Q3" s="49"/>
      <c r="R3" s="49"/>
      <c r="S3" s="49"/>
      <c r="V3" s="51" t="s">
        <v>922</v>
      </c>
      <c r="W3" s="49"/>
      <c r="Y3" s="52" t="s">
        <v>1181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991</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1389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1390</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24.6</v>
      </c>
      <c r="K26" s="71"/>
      <c r="L26" s="89">
        <v>24.6</v>
      </c>
      <c r="M26" s="71"/>
      <c r="N26" s="89">
        <v>24.6</v>
      </c>
      <c r="O26" s="71"/>
      <c r="P26" s="89">
        <v>24.6</v>
      </c>
      <c r="Q26" s="47"/>
      <c r="R26" s="71"/>
      <c r="S26" s="89">
        <v>24.6</v>
      </c>
      <c r="T26" s="71"/>
      <c r="U26" s="89">
        <v>27.1</v>
      </c>
      <c r="V26" s="71"/>
      <c r="W26" s="89">
        <v>27.1</v>
      </c>
      <c r="X26" s="47"/>
      <c r="Y26" s="47"/>
      <c r="Z26" s="47"/>
      <c r="AA26" s="71"/>
      <c r="AB26" s="3">
        <v>27.1</v>
      </c>
      <c r="AC26" s="72">
        <v>27.1</v>
      </c>
      <c r="AD26" s="47"/>
      <c r="AE26" s="71"/>
      <c r="AF26" s="4">
        <v>27.1</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7.1</v>
      </c>
      <c r="K28" s="71"/>
      <c r="L28" s="89">
        <v>7.1</v>
      </c>
      <c r="M28" s="71"/>
      <c r="N28" s="89">
        <v>7.1</v>
      </c>
      <c r="O28" s="71"/>
      <c r="P28" s="89">
        <v>7.2</v>
      </c>
      <c r="Q28" s="47"/>
      <c r="R28" s="71"/>
      <c r="S28" s="89">
        <v>7.2</v>
      </c>
      <c r="T28" s="71"/>
      <c r="U28" s="89">
        <v>4.5</v>
      </c>
      <c r="V28" s="71"/>
      <c r="W28" s="89">
        <v>4.4000000000000004</v>
      </c>
      <c r="X28" s="47"/>
      <c r="Y28" s="47"/>
      <c r="Z28" s="47"/>
      <c r="AA28" s="71"/>
      <c r="AB28" s="3">
        <v>4.4000000000000004</v>
      </c>
      <c r="AC28" s="72">
        <v>4.4000000000000004</v>
      </c>
      <c r="AD28" s="47"/>
      <c r="AE28" s="71"/>
      <c r="AF28" s="4">
        <v>4.4000000000000004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0.94199999999999995</v>
      </c>
      <c r="K31" s="71"/>
      <c r="L31" s="91">
        <v>0.94199999999999995</v>
      </c>
      <c r="M31" s="71"/>
      <c r="N31" s="91">
        <v>0.94199999999999995</v>
      </c>
      <c r="O31" s="71"/>
      <c r="P31" s="91">
        <v>0.94299999999999995</v>
      </c>
      <c r="Q31" s="47"/>
      <c r="R31" s="71"/>
      <c r="S31" s="91">
        <v>0.94299999999999995</v>
      </c>
      <c r="T31" s="71"/>
      <c r="U31" s="91">
        <v>0.95799999999999996</v>
      </c>
      <c r="V31" s="71"/>
      <c r="W31" s="91">
        <v>0.95799999999999996</v>
      </c>
      <c r="X31" s="47"/>
      <c r="Y31" s="47"/>
      <c r="Z31" s="47"/>
      <c r="AA31" s="71"/>
      <c r="AB31" s="7">
        <v>0.95799999999999996</v>
      </c>
      <c r="AC31" s="76">
        <v>0.95799999999999996</v>
      </c>
      <c r="AD31" s="47"/>
      <c r="AE31" s="71"/>
      <c r="AF31" s="8">
        <v>0.95799999999999996</v>
      </c>
    </row>
    <row r="32" spans="4:32" ht="13.15" customHeight="1" x14ac:dyDescent="0.25">
      <c r="E32" s="73" t="s">
        <v>42</v>
      </c>
      <c r="F32" s="47"/>
      <c r="G32" s="47"/>
      <c r="H32" s="47"/>
      <c r="I32" s="74"/>
      <c r="J32" s="89">
        <v>14.3</v>
      </c>
      <c r="K32" s="71"/>
      <c r="L32" s="89">
        <v>14.3</v>
      </c>
      <c r="M32" s="71"/>
      <c r="N32" s="89">
        <v>14.3</v>
      </c>
      <c r="O32" s="71"/>
      <c r="P32" s="89">
        <v>14.3</v>
      </c>
      <c r="Q32" s="47"/>
      <c r="R32" s="71"/>
      <c r="S32" s="89">
        <v>14.3</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6.5</v>
      </c>
      <c r="K33" s="71"/>
      <c r="L33" s="92">
        <v>6.5</v>
      </c>
      <c r="M33" s="71"/>
      <c r="N33" s="92">
        <v>6.5</v>
      </c>
      <c r="O33" s="71"/>
      <c r="P33" s="92">
        <v>6.6</v>
      </c>
      <c r="Q33" s="47"/>
      <c r="R33" s="71"/>
      <c r="S33" s="92">
        <v>6.6</v>
      </c>
      <c r="T33" s="71"/>
      <c r="U33" s="92">
        <v>4.2</v>
      </c>
      <c r="V33" s="71"/>
      <c r="W33" s="92">
        <v>4.2</v>
      </c>
      <c r="X33" s="47"/>
      <c r="Y33" s="47"/>
      <c r="Z33" s="47"/>
      <c r="AA33" s="71"/>
      <c r="AB33" s="9">
        <v>4.2</v>
      </c>
      <c r="AC33" s="78">
        <v>4.2</v>
      </c>
      <c r="AD33" s="47"/>
      <c r="AE33" s="71"/>
      <c r="AF33" s="10">
        <v>4.2</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0.2</v>
      </c>
      <c r="V34" s="71"/>
      <c r="W34" s="90">
        <v>0.2</v>
      </c>
      <c r="X34" s="47"/>
      <c r="Y34" s="47"/>
      <c r="Z34" s="47"/>
      <c r="AA34" s="71"/>
      <c r="AB34" s="5">
        <v>0.2</v>
      </c>
      <c r="AC34" s="75">
        <v>0.2</v>
      </c>
      <c r="AD34" s="47"/>
      <c r="AE34" s="71"/>
      <c r="AF34" s="6">
        <v>0.2</v>
      </c>
    </row>
    <row r="35" spans="5:32" ht="20.25" customHeight="1" x14ac:dyDescent="0.25">
      <c r="E35" s="73" t="s">
        <v>941</v>
      </c>
      <c r="F35" s="47"/>
      <c r="G35" s="47"/>
      <c r="H35" s="47"/>
      <c r="I35" s="74"/>
      <c r="J35" s="90" t="s">
        <v>1210</v>
      </c>
      <c r="K35" s="71"/>
      <c r="L35" s="90" t="s">
        <v>1210</v>
      </c>
      <c r="M35" s="71"/>
      <c r="N35" s="90" t="s">
        <v>1210</v>
      </c>
      <c r="O35" s="71"/>
      <c r="P35" s="90" t="s">
        <v>1210</v>
      </c>
      <c r="Q35" s="47"/>
      <c r="R35" s="71"/>
      <c r="S35" s="90" t="s">
        <v>1210</v>
      </c>
      <c r="T35" s="71"/>
      <c r="U35" s="90" t="s">
        <v>1210</v>
      </c>
      <c r="V35" s="71"/>
      <c r="W35" s="90" t="s">
        <v>1210</v>
      </c>
      <c r="X35" s="47"/>
      <c r="Y35" s="47"/>
      <c r="Z35" s="47"/>
      <c r="AA35" s="71"/>
      <c r="AB35" s="5" t="s">
        <v>1210</v>
      </c>
      <c r="AC35" s="75" t="s">
        <v>1210</v>
      </c>
      <c r="AD35" s="47"/>
      <c r="AE35" s="71"/>
      <c r="AF35" s="6" t="s">
        <v>1210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H/Hrk4pCuwf9fCr4zdJzIogng2ULhn+LQBqwBdqm+8hzplUTA0Vi64cMISDzVCUjn5EtpKz4Xhq2R2vn7oRbLg==" saltValue="dzClGk/mplSGpfRwPxNrL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6FC4264-02A3-4E12-B712-DEC3B1C25A8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GAYN - Gayndah (66/11kV)</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AJ51"/>
  <sheetViews>
    <sheetView showGridLines="0" topLeftCell="A19"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1391</v>
      </c>
      <c r="J3" s="49"/>
      <c r="K3" s="49"/>
      <c r="L3" s="49"/>
      <c r="M3" s="49"/>
      <c r="N3" s="49"/>
      <c r="O3" s="49"/>
      <c r="P3" s="49"/>
      <c r="Q3" s="49"/>
      <c r="R3" s="49"/>
      <c r="S3" s="49"/>
      <c r="V3" s="51" t="s">
        <v>922</v>
      </c>
      <c r="W3" s="49"/>
      <c r="Y3" s="52" t="s">
        <v>1277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976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1253</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1392</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1393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5.5</v>
      </c>
      <c r="K26" s="71"/>
      <c r="L26" s="89">
        <v>5.5</v>
      </c>
      <c r="M26" s="71"/>
      <c r="N26" s="89">
        <v>5.5</v>
      </c>
      <c r="O26" s="71"/>
      <c r="P26" s="89">
        <v>5.5</v>
      </c>
      <c r="Q26" s="47"/>
      <c r="R26" s="71"/>
      <c r="S26" s="89">
        <v>5.5</v>
      </c>
      <c r="T26" s="71"/>
      <c r="U26" s="89">
        <v>6</v>
      </c>
      <c r="V26" s="71"/>
      <c r="W26" s="89">
        <v>6</v>
      </c>
      <c r="X26" s="47"/>
      <c r="Y26" s="47"/>
      <c r="Z26" s="47"/>
      <c r="AA26" s="71"/>
      <c r="AB26" s="3">
        <v>6</v>
      </c>
      <c r="AC26" s="72">
        <v>6</v>
      </c>
      <c r="AD26" s="47"/>
      <c r="AE26" s="71"/>
      <c r="AF26" s="4">
        <v>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1.9</v>
      </c>
      <c r="K28" s="71"/>
      <c r="L28" s="89">
        <v>1.9</v>
      </c>
      <c r="M28" s="71"/>
      <c r="N28" s="89">
        <v>1.9</v>
      </c>
      <c r="O28" s="71"/>
      <c r="P28" s="89">
        <v>1.9</v>
      </c>
      <c r="Q28" s="47"/>
      <c r="R28" s="71"/>
      <c r="S28" s="89">
        <v>1.9</v>
      </c>
      <c r="T28" s="71"/>
      <c r="U28" s="89">
        <v>1.3</v>
      </c>
      <c r="V28" s="71"/>
      <c r="W28" s="89">
        <v>1.3</v>
      </c>
      <c r="X28" s="47"/>
      <c r="Y28" s="47"/>
      <c r="Z28" s="47"/>
      <c r="AA28" s="71"/>
      <c r="AB28" s="3">
        <v>1.3</v>
      </c>
      <c r="AC28" s="72">
        <v>1.4</v>
      </c>
      <c r="AD28" s="47"/>
      <c r="AE28" s="71"/>
      <c r="AF28" s="4">
        <v>1.4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0.98099999999999998</v>
      </c>
      <c r="K31" s="71"/>
      <c r="L31" s="91">
        <v>0.98099999999999998</v>
      </c>
      <c r="M31" s="71"/>
      <c r="N31" s="91">
        <v>0.98099999999999998</v>
      </c>
      <c r="O31" s="71"/>
      <c r="P31" s="91">
        <v>0.98099999999999998</v>
      </c>
      <c r="Q31" s="47"/>
      <c r="R31" s="71"/>
      <c r="S31" s="91">
        <v>0.98099999999999998</v>
      </c>
      <c r="T31" s="71"/>
      <c r="U31" s="91">
        <v>0.95599999999999996</v>
      </c>
      <c r="V31" s="71"/>
      <c r="W31" s="91">
        <v>0.95599999999999996</v>
      </c>
      <c r="X31" s="47"/>
      <c r="Y31" s="47"/>
      <c r="Z31" s="47"/>
      <c r="AA31" s="71"/>
      <c r="AB31" s="7">
        <v>0.95599999999999996</v>
      </c>
      <c r="AC31" s="76">
        <v>0.95599999999999996</v>
      </c>
      <c r="AD31" s="47"/>
      <c r="AE31" s="71"/>
      <c r="AF31" s="8">
        <v>0.95599999999999996</v>
      </c>
    </row>
    <row r="32" spans="4:32" ht="13.15" customHeight="1" x14ac:dyDescent="0.25">
      <c r="E32" s="73" t="s">
        <v>42</v>
      </c>
      <c r="F32" s="47"/>
      <c r="G32" s="47"/>
      <c r="H32" s="47"/>
      <c r="I32" s="74"/>
      <c r="J32" s="89">
        <v>3</v>
      </c>
      <c r="K32" s="71"/>
      <c r="L32" s="89">
        <v>3</v>
      </c>
      <c r="M32" s="71"/>
      <c r="N32" s="89">
        <v>3</v>
      </c>
      <c r="O32" s="71"/>
      <c r="P32" s="89">
        <v>3</v>
      </c>
      <c r="Q32" s="47"/>
      <c r="R32" s="71"/>
      <c r="S32" s="89">
        <v>3</v>
      </c>
      <c r="T32" s="71"/>
      <c r="U32" s="89">
        <v>3</v>
      </c>
      <c r="V32" s="71"/>
      <c r="W32" s="89">
        <v>3</v>
      </c>
      <c r="X32" s="47"/>
      <c r="Y32" s="47"/>
      <c r="Z32" s="47"/>
      <c r="AA32" s="71"/>
      <c r="AB32" s="3">
        <v>3</v>
      </c>
      <c r="AC32" s="72">
        <v>3</v>
      </c>
      <c r="AD32" s="47"/>
      <c r="AE32" s="71"/>
      <c r="AF32" s="4">
        <v>3</v>
      </c>
    </row>
    <row r="33" spans="5:32" ht="13.15" customHeight="1" x14ac:dyDescent="0.25">
      <c r="E33" s="77" t="s">
        <v>46</v>
      </c>
      <c r="F33" s="47"/>
      <c r="G33" s="47"/>
      <c r="H33" s="47"/>
      <c r="I33" s="74"/>
      <c r="J33" s="92">
        <v>1.8</v>
      </c>
      <c r="K33" s="71"/>
      <c r="L33" s="92">
        <v>1.8</v>
      </c>
      <c r="M33" s="71"/>
      <c r="N33" s="92">
        <v>1.8</v>
      </c>
      <c r="O33" s="71"/>
      <c r="P33" s="92">
        <v>1.8</v>
      </c>
      <c r="Q33" s="47"/>
      <c r="R33" s="71"/>
      <c r="S33" s="92">
        <v>1.8</v>
      </c>
      <c r="T33" s="71"/>
      <c r="U33" s="92">
        <v>1.3</v>
      </c>
      <c r="V33" s="71"/>
      <c r="W33" s="92">
        <v>1.3</v>
      </c>
      <c r="X33" s="47"/>
      <c r="Y33" s="47"/>
      <c r="Z33" s="47"/>
      <c r="AA33" s="71"/>
      <c r="AB33" s="9">
        <v>1.3</v>
      </c>
      <c r="AC33" s="78">
        <v>1.3</v>
      </c>
      <c r="AD33" s="47"/>
      <c r="AE33" s="71"/>
      <c r="AF33" s="10">
        <v>1.3</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1336</v>
      </c>
      <c r="K35" s="71"/>
      <c r="L35" s="90" t="s">
        <v>1336</v>
      </c>
      <c r="M35" s="71"/>
      <c r="N35" s="90" t="s">
        <v>1336</v>
      </c>
      <c r="O35" s="71"/>
      <c r="P35" s="90" t="s">
        <v>1336</v>
      </c>
      <c r="Q35" s="47"/>
      <c r="R35" s="71"/>
      <c r="S35" s="90" t="s">
        <v>1336</v>
      </c>
      <c r="T35" s="71"/>
      <c r="U35" s="90" t="s">
        <v>1336</v>
      </c>
      <c r="V35" s="71"/>
      <c r="W35" s="90" t="s">
        <v>1336</v>
      </c>
      <c r="X35" s="47"/>
      <c r="Y35" s="47"/>
      <c r="Z35" s="47"/>
      <c r="AA35" s="71"/>
      <c r="AB35" s="5" t="s">
        <v>1336</v>
      </c>
      <c r="AC35" s="75" t="s">
        <v>1336</v>
      </c>
      <c r="AD35" s="47"/>
      <c r="AE35" s="71"/>
      <c r="AF35" s="6" t="s">
        <v>1336</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c/TGVgUq1MVs6rGOoiYfLJxsSpcJ646YQIC/qwEVf3DaOLCkY5vOS4Dn0y4MuKs2Qf03E1ta32xo3FPnLLyCZQ==" saltValue="XqHXpV98Qw788wnEQRROK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185AF773-ECE3-48A8-8ECF-F1D0C4B50CF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GEOR - Georgetown (66/22kV)</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dimension ref="B1:AI49"/>
  <sheetViews>
    <sheetView showGridLines="0" topLeftCell="A13"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99" t="s">
        <v>1103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48" t="s">
        <v>10</v>
      </c>
      <c r="C3" s="49"/>
      <c r="D3" s="49"/>
      <c r="E3" s="49"/>
      <c r="H3" s="50" t="s">
        <v>1394</v>
      </c>
      <c r="I3" s="49"/>
      <c r="J3" s="49"/>
      <c r="K3" s="49"/>
      <c r="L3" s="49"/>
      <c r="M3" s="49"/>
      <c r="N3" s="49"/>
      <c r="O3" s="49"/>
      <c r="P3" s="49"/>
      <c r="Q3" s="49"/>
      <c r="R3" s="49"/>
      <c r="U3" s="51" t="s">
        <v>922</v>
      </c>
      <c r="V3" s="49"/>
      <c r="X3" s="52" t="s">
        <v>1395</v>
      </c>
      <c r="Y3" s="49"/>
      <c r="Z3" s="49"/>
      <c r="AA3" s="49"/>
      <c r="AB3" s="49"/>
      <c r="AC3" s="49"/>
      <c r="AD3" s="49"/>
      <c r="AE3" s="49"/>
      <c r="AF3" s="49"/>
      <c r="AG3" s="49"/>
      <c r="AH3" s="49"/>
    </row>
    <row r="4" spans="2:35" x14ac:dyDescent="0.25">
      <c r="H4" s="49"/>
      <c r="I4" s="49"/>
      <c r="J4" s="49"/>
      <c r="K4" s="49"/>
      <c r="L4" s="49"/>
      <c r="M4" s="49"/>
      <c r="N4" s="49"/>
      <c r="O4" s="49"/>
      <c r="P4" s="49"/>
      <c r="Q4" s="49"/>
      <c r="R4" s="49"/>
      <c r="U4" s="49"/>
      <c r="V4" s="49"/>
      <c r="X4" s="49"/>
      <c r="Y4" s="49"/>
      <c r="Z4" s="49"/>
      <c r="AA4" s="49"/>
      <c r="AB4" s="49"/>
      <c r="AC4" s="49"/>
      <c r="AD4" s="49"/>
      <c r="AE4" s="49"/>
      <c r="AF4" s="49"/>
      <c r="AG4" s="49"/>
      <c r="AH4" s="49"/>
    </row>
    <row r="5" spans="2:35" x14ac:dyDescent="0.25">
      <c r="H5" s="49"/>
      <c r="I5" s="49"/>
      <c r="J5" s="49"/>
      <c r="K5" s="49"/>
      <c r="L5" s="49"/>
      <c r="M5" s="49"/>
      <c r="N5" s="49"/>
      <c r="O5" s="49"/>
      <c r="P5" s="49"/>
      <c r="Q5" s="49"/>
      <c r="R5" s="49"/>
      <c r="X5" s="49"/>
      <c r="Y5" s="49"/>
      <c r="Z5" s="49"/>
      <c r="AA5" s="49"/>
      <c r="AB5" s="49"/>
      <c r="AC5" s="49"/>
      <c r="AD5" s="49"/>
      <c r="AE5" s="49"/>
      <c r="AF5" s="49"/>
      <c r="AG5" s="49"/>
      <c r="AH5" s="49"/>
    </row>
    <row r="6" spans="2:35" ht="2.1" customHeight="1" x14ac:dyDescent="0.25"/>
    <row r="7" spans="2:35" x14ac:dyDescent="0.25">
      <c r="B7" s="48" t="s">
        <v>924</v>
      </c>
      <c r="C7" s="49"/>
      <c r="D7" s="49"/>
      <c r="E7" s="49"/>
      <c r="H7" s="57" t="s">
        <v>976</v>
      </c>
      <c r="I7" s="49"/>
      <c r="J7" s="49"/>
      <c r="K7" s="49"/>
      <c r="L7" s="49"/>
      <c r="M7" s="49"/>
      <c r="N7" s="49"/>
      <c r="O7" s="49"/>
      <c r="P7" s="49"/>
      <c r="Q7" s="49"/>
      <c r="R7" s="49"/>
      <c r="S7" s="49"/>
      <c r="T7" s="49"/>
      <c r="U7" s="49"/>
      <c r="V7" s="49"/>
      <c r="W7" s="49"/>
      <c r="X7" s="49"/>
      <c r="Y7" s="49"/>
      <c r="Z7" s="49"/>
      <c r="AA7" s="49"/>
      <c r="AB7" s="49"/>
      <c r="AC7" s="49"/>
      <c r="AD7" s="49"/>
      <c r="AE7" s="49"/>
      <c r="AF7" s="49"/>
      <c r="AG7" s="49"/>
    </row>
    <row r="8" spans="2:35" x14ac:dyDescent="0.25">
      <c r="B8" s="49"/>
      <c r="C8" s="49"/>
      <c r="D8" s="49"/>
      <c r="E8" s="49"/>
    </row>
    <row r="9" spans="2:35" x14ac:dyDescent="0.25">
      <c r="B9" s="49"/>
      <c r="C9" s="49"/>
      <c r="D9" s="49"/>
      <c r="E9" s="49"/>
      <c r="H9" s="57" t="s">
        <v>1396</v>
      </c>
      <c r="I9" s="49"/>
      <c r="J9" s="49"/>
      <c r="K9" s="49"/>
      <c r="L9" s="49"/>
      <c r="M9" s="49"/>
      <c r="N9" s="49"/>
      <c r="O9" s="49"/>
      <c r="P9" s="49"/>
      <c r="Q9" s="49"/>
      <c r="R9" s="49"/>
      <c r="S9" s="49"/>
      <c r="T9" s="49"/>
      <c r="U9" s="49"/>
      <c r="V9" s="49"/>
      <c r="W9" s="49"/>
      <c r="X9" s="49"/>
      <c r="Y9" s="49"/>
      <c r="Z9" s="49"/>
      <c r="AA9" s="49"/>
      <c r="AB9" s="49"/>
      <c r="AC9" s="49"/>
      <c r="AD9" s="49"/>
      <c r="AE9" s="49"/>
      <c r="AF9" s="49"/>
      <c r="AG9" s="49"/>
    </row>
    <row r="10" spans="2:35" ht="11.45" customHeight="1" x14ac:dyDescent="0.25">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row>
    <row r="11" spans="2:35" ht="1.7" customHeight="1" x14ac:dyDescent="0.25"/>
    <row r="12" spans="2:35" ht="12" customHeight="1" x14ac:dyDescent="0.25">
      <c r="H12" s="57" t="s">
        <v>1397</v>
      </c>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row>
    <row r="13" spans="2:35" ht="10.5" customHeight="1" x14ac:dyDescent="0.25"/>
    <row r="14" spans="2:35" ht="13.5" customHeight="1" x14ac:dyDescent="0.25">
      <c r="D14" s="48" t="s">
        <v>930</v>
      </c>
      <c r="E14" s="49"/>
      <c r="F14" s="49"/>
      <c r="G14" s="49"/>
      <c r="H14" s="49"/>
      <c r="I14" s="49"/>
      <c r="J14" s="49"/>
      <c r="K14" s="49"/>
      <c r="N14" s="53" t="s">
        <v>1398</v>
      </c>
      <c r="O14" s="49"/>
      <c r="P14" s="49"/>
      <c r="Q14" s="49"/>
      <c r="R14" s="49"/>
      <c r="S14" s="49"/>
      <c r="T14" s="49"/>
      <c r="U14" s="49"/>
      <c r="V14" s="49"/>
      <c r="W14" s="49"/>
      <c r="X14" s="49"/>
    </row>
    <row r="15" spans="2:35" ht="0.75" customHeight="1" x14ac:dyDescent="0.25">
      <c r="D15" s="49"/>
      <c r="E15" s="49"/>
      <c r="F15" s="49"/>
      <c r="G15" s="49"/>
      <c r="H15" s="49"/>
      <c r="I15" s="49"/>
      <c r="J15" s="49"/>
      <c r="K15" s="49"/>
    </row>
    <row r="16" spans="2:35" ht="15.95" customHeight="1" x14ac:dyDescent="0.25"/>
    <row r="17" spans="4:31" ht="15.95" customHeight="1" x14ac:dyDescent="0.25">
      <c r="Q17" s="54" t="s">
        <v>932</v>
      </c>
      <c r="R17" s="49"/>
      <c r="S17" s="49"/>
      <c r="T17" s="49"/>
      <c r="U17" s="49"/>
      <c r="V17" s="49"/>
      <c r="W17" s="49"/>
      <c r="X17" s="49"/>
      <c r="Y17" s="49"/>
      <c r="Z17" s="55" t="s">
        <v>933</v>
      </c>
      <c r="AA17" s="49"/>
      <c r="AB17" s="49"/>
      <c r="AC17" s="49"/>
    </row>
    <row r="18" spans="4:31" ht="0.95" customHeight="1" x14ac:dyDescent="0.25">
      <c r="D18" s="54" t="s">
        <v>932</v>
      </c>
      <c r="E18" s="49"/>
      <c r="F18" s="49"/>
      <c r="G18" s="49"/>
      <c r="H18" s="49"/>
      <c r="I18" s="49"/>
      <c r="J18" s="49"/>
      <c r="K18" s="49"/>
      <c r="N18" s="56" t="s">
        <v>933</v>
      </c>
      <c r="O18" s="49"/>
      <c r="Q18" s="49"/>
      <c r="R18" s="49"/>
      <c r="S18" s="49"/>
      <c r="T18" s="49"/>
      <c r="U18" s="49"/>
      <c r="V18" s="49"/>
      <c r="W18" s="49"/>
      <c r="X18" s="49"/>
      <c r="Y18" s="49"/>
      <c r="Z18" s="49"/>
      <c r="AA18" s="49"/>
      <c r="AB18" s="49"/>
      <c r="AC18" s="49"/>
    </row>
    <row r="19" spans="4:31" ht="0.95" customHeight="1" x14ac:dyDescent="0.25">
      <c r="D19" s="49"/>
      <c r="E19" s="49"/>
      <c r="F19" s="49"/>
      <c r="G19" s="49"/>
      <c r="H19" s="49"/>
      <c r="I19" s="49"/>
      <c r="J19" s="49"/>
      <c r="K19" s="49"/>
      <c r="N19" s="49"/>
      <c r="O19" s="49"/>
    </row>
    <row r="20" spans="4:31" ht="0.95" customHeight="1" x14ac:dyDescent="0.25"/>
    <row r="21" spans="4:31" ht="15" customHeight="1" x14ac:dyDescent="0.25"/>
    <row r="22" spans="4:31" ht="15" customHeight="1" x14ac:dyDescent="0.25">
      <c r="E22" s="58" t="s">
        <v>934</v>
      </c>
      <c r="F22" s="59"/>
      <c r="G22" s="59"/>
      <c r="H22" s="60"/>
      <c r="I22" s="64" t="s">
        <v>2</v>
      </c>
      <c r="J22" s="65"/>
      <c r="K22" s="65"/>
      <c r="L22" s="65"/>
      <c r="M22" s="65"/>
      <c r="N22" s="65"/>
      <c r="O22" s="65"/>
      <c r="P22" s="65"/>
      <c r="Q22" s="65"/>
      <c r="R22" s="65"/>
      <c r="S22" s="66"/>
      <c r="T22" s="67" t="s">
        <v>3</v>
      </c>
      <c r="U22" s="68"/>
      <c r="V22" s="68"/>
      <c r="W22" s="68"/>
      <c r="X22" s="68"/>
      <c r="Y22" s="68"/>
      <c r="Z22" s="68"/>
      <c r="AA22" s="68"/>
      <c r="AB22" s="68"/>
      <c r="AC22" s="68"/>
      <c r="AD22" s="68"/>
      <c r="AE22" s="69"/>
    </row>
    <row r="23" spans="4:31" ht="15" customHeight="1" x14ac:dyDescent="0.25">
      <c r="E23" s="61"/>
      <c r="F23" s="62"/>
      <c r="G23" s="62"/>
      <c r="H23" s="63"/>
      <c r="I23" s="88" t="s">
        <v>4</v>
      </c>
      <c r="J23" s="71"/>
      <c r="K23" s="88" t="s">
        <v>5</v>
      </c>
      <c r="L23" s="71"/>
      <c r="M23" s="88" t="s">
        <v>6</v>
      </c>
      <c r="N23" s="71"/>
      <c r="O23" s="88" t="s">
        <v>7</v>
      </c>
      <c r="P23" s="47"/>
      <c r="Q23" s="71"/>
      <c r="R23" s="88" t="s">
        <v>8</v>
      </c>
      <c r="S23" s="71"/>
      <c r="T23" s="88" t="s">
        <v>935</v>
      </c>
      <c r="U23" s="71"/>
      <c r="V23" s="88" t="s">
        <v>936</v>
      </c>
      <c r="W23" s="47"/>
      <c r="X23" s="47"/>
      <c r="Y23" s="47"/>
      <c r="Z23" s="71"/>
      <c r="AA23" s="1" t="s">
        <v>937</v>
      </c>
      <c r="AB23" s="70" t="s">
        <v>938</v>
      </c>
      <c r="AC23" s="47"/>
      <c r="AD23" s="71"/>
      <c r="AE23" s="2" t="s">
        <v>939</v>
      </c>
    </row>
    <row r="24" spans="4:31" ht="13.15" customHeight="1" x14ac:dyDescent="0.25">
      <c r="E24" s="73" t="s">
        <v>0</v>
      </c>
      <c r="F24" s="47"/>
      <c r="G24" s="47"/>
      <c r="H24" s="74"/>
      <c r="I24" s="89">
        <v>16.7</v>
      </c>
      <c r="J24" s="71"/>
      <c r="K24" s="89">
        <v>16.7</v>
      </c>
      <c r="L24" s="71"/>
      <c r="M24" s="89">
        <v>16.7</v>
      </c>
      <c r="N24" s="71"/>
      <c r="O24" s="89">
        <v>16.7</v>
      </c>
      <c r="P24" s="47"/>
      <c r="Q24" s="71"/>
      <c r="R24" s="89">
        <v>16.7</v>
      </c>
      <c r="S24" s="71"/>
      <c r="T24" s="89">
        <v>18</v>
      </c>
      <c r="U24" s="71"/>
      <c r="V24" s="89">
        <v>18</v>
      </c>
      <c r="W24" s="47"/>
      <c r="X24" s="47"/>
      <c r="Y24" s="47"/>
      <c r="Z24" s="71"/>
      <c r="AA24" s="3">
        <v>18</v>
      </c>
      <c r="AB24" s="72">
        <v>18</v>
      </c>
      <c r="AC24" s="47"/>
      <c r="AD24" s="71"/>
      <c r="AE24" s="4">
        <v>18</v>
      </c>
    </row>
    <row r="25" spans="4:31" ht="20.25" customHeight="1" x14ac:dyDescent="0.25">
      <c r="E25" s="73" t="s">
        <v>21</v>
      </c>
      <c r="F25" s="47"/>
      <c r="G25" s="47"/>
      <c r="H25" s="74"/>
      <c r="I25" s="89">
        <v>0</v>
      </c>
      <c r="J25" s="71"/>
      <c r="K25" s="89">
        <v>0</v>
      </c>
      <c r="L25" s="71"/>
      <c r="M25" s="89">
        <v>0</v>
      </c>
      <c r="N25" s="71"/>
      <c r="O25" s="89">
        <v>0</v>
      </c>
      <c r="P25" s="47"/>
      <c r="Q25" s="71"/>
      <c r="R25" s="89">
        <v>0</v>
      </c>
      <c r="S25" s="71"/>
      <c r="T25" s="89">
        <v>0</v>
      </c>
      <c r="U25" s="71"/>
      <c r="V25" s="89">
        <v>0</v>
      </c>
      <c r="W25" s="47"/>
      <c r="X25" s="47"/>
      <c r="Y25" s="47"/>
      <c r="Z25" s="71"/>
      <c r="AA25" s="3">
        <v>0</v>
      </c>
      <c r="AB25" s="72">
        <v>0</v>
      </c>
      <c r="AC25" s="47"/>
      <c r="AD25" s="71"/>
      <c r="AE25" s="4">
        <v>0</v>
      </c>
    </row>
    <row r="26" spans="4:31" ht="13.15" customHeight="1" x14ac:dyDescent="0.25">
      <c r="E26" s="73" t="s">
        <v>25</v>
      </c>
      <c r="F26" s="47"/>
      <c r="G26" s="47"/>
      <c r="H26" s="74"/>
      <c r="I26" s="89">
        <v>8.4</v>
      </c>
      <c r="J26" s="71"/>
      <c r="K26" s="89">
        <v>8.3000000000000007</v>
      </c>
      <c r="L26" s="71"/>
      <c r="M26" s="89">
        <v>8.4</v>
      </c>
      <c r="N26" s="71"/>
      <c r="O26" s="89">
        <v>8.4</v>
      </c>
      <c r="P26" s="47"/>
      <c r="Q26" s="71"/>
      <c r="R26" s="89">
        <v>8.5</v>
      </c>
      <c r="S26" s="71"/>
      <c r="T26" s="89">
        <v>6.7</v>
      </c>
      <c r="U26" s="71"/>
      <c r="V26" s="89">
        <v>6.6</v>
      </c>
      <c r="W26" s="47"/>
      <c r="X26" s="47"/>
      <c r="Y26" s="47"/>
      <c r="Z26" s="71"/>
      <c r="AA26" s="3">
        <v>6.6</v>
      </c>
      <c r="AB26" s="72">
        <v>6.6</v>
      </c>
      <c r="AC26" s="47"/>
      <c r="AD26" s="71"/>
      <c r="AE26" s="4">
        <v>6.7</v>
      </c>
    </row>
    <row r="27" spans="4:31" ht="13.15" customHeight="1" x14ac:dyDescent="0.25">
      <c r="E27" s="73" t="s">
        <v>29</v>
      </c>
      <c r="F27" s="47"/>
      <c r="G27" s="47"/>
      <c r="H27" s="74"/>
      <c r="I27" s="90"/>
      <c r="J27" s="71"/>
      <c r="K27" s="90"/>
      <c r="L27" s="71"/>
      <c r="M27" s="90"/>
      <c r="N27" s="71"/>
      <c r="O27" s="90"/>
      <c r="P27" s="47"/>
      <c r="Q27" s="71"/>
      <c r="R27" s="90"/>
      <c r="S27" s="71"/>
      <c r="T27" s="90"/>
      <c r="U27" s="71"/>
      <c r="V27" s="90"/>
      <c r="W27" s="47"/>
      <c r="X27" s="47"/>
      <c r="Y27" s="47"/>
      <c r="Z27" s="71"/>
      <c r="AA27" s="5"/>
      <c r="AB27" s="75"/>
      <c r="AC27" s="47"/>
      <c r="AD27" s="71"/>
      <c r="AE27" s="6"/>
    </row>
    <row r="28" spans="4:31" ht="13.15" customHeight="1" x14ac:dyDescent="0.25">
      <c r="E28" s="73" t="s">
        <v>34</v>
      </c>
      <c r="F28" s="47"/>
      <c r="G28" s="47"/>
      <c r="H28" s="74"/>
      <c r="I28" s="90"/>
      <c r="J28" s="71"/>
      <c r="K28" s="90"/>
      <c r="L28" s="71"/>
      <c r="M28" s="90"/>
      <c r="N28" s="71"/>
      <c r="O28" s="90"/>
      <c r="P28" s="47"/>
      <c r="Q28" s="71"/>
      <c r="R28" s="90"/>
      <c r="S28" s="71"/>
      <c r="T28" s="90"/>
      <c r="U28" s="71"/>
      <c r="V28" s="90"/>
      <c r="W28" s="47"/>
      <c r="X28" s="47"/>
      <c r="Y28" s="47"/>
      <c r="Z28" s="71"/>
      <c r="AA28" s="5"/>
      <c r="AB28" s="75"/>
      <c r="AC28" s="47"/>
      <c r="AD28" s="71"/>
      <c r="AE28" s="6"/>
    </row>
    <row r="29" spans="4:31" ht="20.25" customHeight="1" x14ac:dyDescent="0.25">
      <c r="E29" s="73" t="s">
        <v>38</v>
      </c>
      <c r="F29" s="47"/>
      <c r="G29" s="47"/>
      <c r="H29" s="74"/>
      <c r="I29" s="91">
        <v>0.90100000000000002</v>
      </c>
      <c r="J29" s="71"/>
      <c r="K29" s="91">
        <v>0.90100000000000002</v>
      </c>
      <c r="L29" s="71"/>
      <c r="M29" s="91">
        <v>0.90100000000000002</v>
      </c>
      <c r="N29" s="71"/>
      <c r="O29" s="91">
        <v>0.90100000000000002</v>
      </c>
      <c r="P29" s="47"/>
      <c r="Q29" s="71"/>
      <c r="R29" s="91">
        <v>0.90100000000000002</v>
      </c>
      <c r="S29" s="71"/>
      <c r="T29" s="91">
        <v>0.871</v>
      </c>
      <c r="U29" s="71"/>
      <c r="V29" s="91">
        <v>0.871</v>
      </c>
      <c r="W29" s="47"/>
      <c r="X29" s="47"/>
      <c r="Y29" s="47"/>
      <c r="Z29" s="71"/>
      <c r="AA29" s="7">
        <v>0.871</v>
      </c>
      <c r="AB29" s="76">
        <v>0.871</v>
      </c>
      <c r="AC29" s="47"/>
      <c r="AD29" s="71"/>
      <c r="AE29" s="8">
        <v>0.871</v>
      </c>
    </row>
    <row r="30" spans="4:31" ht="13.15" customHeight="1" x14ac:dyDescent="0.25">
      <c r="E30" s="73" t="s">
        <v>42</v>
      </c>
      <c r="F30" s="47"/>
      <c r="G30" s="47"/>
      <c r="H30" s="74"/>
      <c r="I30" s="89">
        <v>9.6</v>
      </c>
      <c r="J30" s="71"/>
      <c r="K30" s="89">
        <v>9.6</v>
      </c>
      <c r="L30" s="71"/>
      <c r="M30" s="89">
        <v>9.6</v>
      </c>
      <c r="N30" s="71"/>
      <c r="O30" s="89">
        <v>9.6</v>
      </c>
      <c r="P30" s="47"/>
      <c r="Q30" s="71"/>
      <c r="R30" s="89">
        <v>9.6</v>
      </c>
      <c r="S30" s="71"/>
      <c r="T30" s="89">
        <v>10</v>
      </c>
      <c r="U30" s="71"/>
      <c r="V30" s="89">
        <v>10</v>
      </c>
      <c r="W30" s="47"/>
      <c r="X30" s="47"/>
      <c r="Y30" s="47"/>
      <c r="Z30" s="71"/>
      <c r="AA30" s="3">
        <v>10</v>
      </c>
      <c r="AB30" s="72">
        <v>10</v>
      </c>
      <c r="AC30" s="47"/>
      <c r="AD30" s="71"/>
      <c r="AE30" s="4">
        <v>10</v>
      </c>
    </row>
    <row r="31" spans="4:31" ht="13.15" customHeight="1" x14ac:dyDescent="0.25">
      <c r="E31" s="77" t="s">
        <v>46</v>
      </c>
      <c r="F31" s="47"/>
      <c r="G31" s="47"/>
      <c r="H31" s="74"/>
      <c r="I31" s="92">
        <v>7.9</v>
      </c>
      <c r="J31" s="71"/>
      <c r="K31" s="92">
        <v>7.9</v>
      </c>
      <c r="L31" s="71"/>
      <c r="M31" s="92">
        <v>7.9</v>
      </c>
      <c r="N31" s="71"/>
      <c r="O31" s="92">
        <v>8</v>
      </c>
      <c r="P31" s="47"/>
      <c r="Q31" s="71"/>
      <c r="R31" s="92">
        <v>8</v>
      </c>
      <c r="S31" s="71"/>
      <c r="T31" s="92">
        <v>6.4</v>
      </c>
      <c r="U31" s="71"/>
      <c r="V31" s="92">
        <v>6.3</v>
      </c>
      <c r="W31" s="47"/>
      <c r="X31" s="47"/>
      <c r="Y31" s="47"/>
      <c r="Z31" s="71"/>
      <c r="AA31" s="9">
        <v>6.2</v>
      </c>
      <c r="AB31" s="78">
        <v>6.3</v>
      </c>
      <c r="AC31" s="47"/>
      <c r="AD31" s="71"/>
      <c r="AE31" s="10">
        <v>6.3</v>
      </c>
    </row>
    <row r="32" spans="4:31" ht="20.25" customHeight="1" x14ac:dyDescent="0.25">
      <c r="E32" s="73" t="s">
        <v>940</v>
      </c>
      <c r="F32" s="47"/>
      <c r="G32" s="47"/>
      <c r="H32" s="74"/>
      <c r="I32" s="90">
        <v>0.4</v>
      </c>
      <c r="J32" s="71"/>
      <c r="K32" s="90">
        <v>0.4</v>
      </c>
      <c r="L32" s="71"/>
      <c r="M32" s="90">
        <v>0.4</v>
      </c>
      <c r="N32" s="71"/>
      <c r="O32" s="90">
        <v>0.4</v>
      </c>
      <c r="P32" s="47"/>
      <c r="Q32" s="71"/>
      <c r="R32" s="90">
        <v>0.4</v>
      </c>
      <c r="S32" s="71"/>
      <c r="T32" s="90">
        <v>0.3</v>
      </c>
      <c r="U32" s="71"/>
      <c r="V32" s="90">
        <v>0.3</v>
      </c>
      <c r="W32" s="47"/>
      <c r="X32" s="47"/>
      <c r="Y32" s="47"/>
      <c r="Z32" s="71"/>
      <c r="AA32" s="5">
        <v>0.3</v>
      </c>
      <c r="AB32" s="75">
        <v>0.3</v>
      </c>
      <c r="AC32" s="47"/>
      <c r="AD32" s="71"/>
      <c r="AE32" s="6">
        <v>0.3</v>
      </c>
    </row>
    <row r="33" spans="5:31" ht="20.25" customHeight="1" x14ac:dyDescent="0.25">
      <c r="E33" s="73" t="s">
        <v>941</v>
      </c>
      <c r="F33" s="47"/>
      <c r="G33" s="47"/>
      <c r="H33" s="74"/>
      <c r="I33" s="90" t="s">
        <v>1078</v>
      </c>
      <c r="J33" s="71"/>
      <c r="K33" s="90" t="s">
        <v>1078</v>
      </c>
      <c r="L33" s="71"/>
      <c r="M33" s="90" t="s">
        <v>1078</v>
      </c>
      <c r="N33" s="71"/>
      <c r="O33" s="90" t="s">
        <v>1078</v>
      </c>
      <c r="P33" s="47"/>
      <c r="Q33" s="71"/>
      <c r="R33" s="90" t="s">
        <v>1078</v>
      </c>
      <c r="S33" s="71"/>
      <c r="T33" s="90" t="s">
        <v>1078</v>
      </c>
      <c r="U33" s="71"/>
      <c r="V33" s="90" t="s">
        <v>1078</v>
      </c>
      <c r="W33" s="47"/>
      <c r="X33" s="47"/>
      <c r="Y33" s="47"/>
      <c r="Z33" s="71"/>
      <c r="AA33" s="5" t="s">
        <v>1078</v>
      </c>
      <c r="AB33" s="75" t="s">
        <v>1078</v>
      </c>
      <c r="AC33" s="47"/>
      <c r="AD33" s="71"/>
      <c r="AE33" s="6" t="s">
        <v>1078</v>
      </c>
    </row>
    <row r="34" spans="5:31" ht="13.15" customHeight="1" x14ac:dyDescent="0.25">
      <c r="E34" s="73" t="s">
        <v>58</v>
      </c>
      <c r="F34" s="47"/>
      <c r="G34" s="47"/>
      <c r="H34" s="74"/>
      <c r="I34" s="90"/>
      <c r="J34" s="71"/>
      <c r="K34" s="90"/>
      <c r="L34" s="71"/>
      <c r="M34" s="90"/>
      <c r="N34" s="71"/>
      <c r="O34" s="90"/>
      <c r="P34" s="47"/>
      <c r="Q34" s="71"/>
      <c r="R34" s="90"/>
      <c r="S34" s="71"/>
      <c r="T34" s="90"/>
      <c r="U34" s="71"/>
      <c r="V34" s="90"/>
      <c r="W34" s="47"/>
      <c r="X34" s="47"/>
      <c r="Y34" s="47"/>
      <c r="Z34" s="71"/>
      <c r="AA34" s="5"/>
      <c r="AB34" s="75"/>
      <c r="AC34" s="47"/>
      <c r="AD34" s="71"/>
      <c r="AE34" s="6"/>
    </row>
    <row r="35" spans="5:31" x14ac:dyDescent="0.25">
      <c r="E35" s="73" t="s">
        <v>62</v>
      </c>
      <c r="F35" s="47"/>
      <c r="G35" s="47"/>
      <c r="H35" s="74"/>
      <c r="I35" s="89">
        <v>0</v>
      </c>
      <c r="J35" s="71"/>
      <c r="K35" s="89">
        <v>0</v>
      </c>
      <c r="L35" s="71"/>
      <c r="M35" s="89">
        <v>0</v>
      </c>
      <c r="N35" s="71"/>
      <c r="O35" s="89">
        <v>0</v>
      </c>
      <c r="P35" s="47"/>
      <c r="Q35" s="71"/>
      <c r="R35" s="89">
        <v>0</v>
      </c>
      <c r="S35" s="71"/>
      <c r="T35" s="89">
        <v>0</v>
      </c>
      <c r="U35" s="71"/>
      <c r="V35" s="89">
        <v>0</v>
      </c>
      <c r="W35" s="47"/>
      <c r="X35" s="47"/>
      <c r="Y35" s="47"/>
      <c r="Z35" s="71"/>
      <c r="AA35" s="3">
        <v>0</v>
      </c>
      <c r="AB35" s="72">
        <v>0</v>
      </c>
      <c r="AC35" s="47"/>
      <c r="AD35" s="71"/>
      <c r="AE35" s="4">
        <v>0</v>
      </c>
    </row>
    <row r="36" spans="5:31" ht="20.25" customHeight="1" x14ac:dyDescent="0.25">
      <c r="E36" s="73" t="s">
        <v>66</v>
      </c>
      <c r="F36" s="47"/>
      <c r="G36" s="47"/>
      <c r="H36" s="74"/>
      <c r="I36" s="89">
        <v>0</v>
      </c>
      <c r="J36" s="71"/>
      <c r="K36" s="89">
        <v>0</v>
      </c>
      <c r="L36" s="71"/>
      <c r="M36" s="89">
        <v>0</v>
      </c>
      <c r="N36" s="71"/>
      <c r="O36" s="89">
        <v>0</v>
      </c>
      <c r="P36" s="47"/>
      <c r="Q36" s="71"/>
      <c r="R36" s="89">
        <v>0</v>
      </c>
      <c r="S36" s="71"/>
      <c r="T36" s="89">
        <v>0</v>
      </c>
      <c r="U36" s="71"/>
      <c r="V36" s="89">
        <v>0</v>
      </c>
      <c r="W36" s="47"/>
      <c r="X36" s="47"/>
      <c r="Y36" s="47"/>
      <c r="Z36" s="71"/>
      <c r="AA36" s="3">
        <v>0</v>
      </c>
      <c r="AB36" s="72">
        <v>0</v>
      </c>
      <c r="AC36" s="47"/>
      <c r="AD36" s="71"/>
      <c r="AE36" s="4">
        <v>0</v>
      </c>
    </row>
    <row r="37" spans="5:31" x14ac:dyDescent="0.25">
      <c r="E37" s="73" t="s">
        <v>70</v>
      </c>
      <c r="F37" s="47"/>
      <c r="G37" s="47"/>
      <c r="H37" s="74"/>
      <c r="I37" s="89">
        <v>0</v>
      </c>
      <c r="J37" s="71"/>
      <c r="K37" s="89">
        <v>0</v>
      </c>
      <c r="L37" s="71"/>
      <c r="M37" s="89">
        <v>0</v>
      </c>
      <c r="N37" s="71"/>
      <c r="O37" s="89">
        <v>0</v>
      </c>
      <c r="P37" s="47"/>
      <c r="Q37" s="71"/>
      <c r="R37" s="89">
        <v>0</v>
      </c>
      <c r="S37" s="71"/>
      <c r="T37" s="89">
        <v>0</v>
      </c>
      <c r="U37" s="71"/>
      <c r="V37" s="89">
        <v>0</v>
      </c>
      <c r="W37" s="47"/>
      <c r="X37" s="47"/>
      <c r="Y37" s="47"/>
      <c r="Z37" s="71"/>
      <c r="AA37" s="3">
        <v>0</v>
      </c>
      <c r="AB37" s="72">
        <v>0</v>
      </c>
      <c r="AC37" s="47"/>
      <c r="AD37" s="71"/>
      <c r="AE37" s="4">
        <v>0</v>
      </c>
    </row>
    <row r="38" spans="5:31" x14ac:dyDescent="0.25">
      <c r="E38" s="73" t="s">
        <v>73</v>
      </c>
      <c r="F38" s="47"/>
      <c r="G38" s="47"/>
      <c r="H38" s="74"/>
      <c r="I38" s="89">
        <v>0</v>
      </c>
      <c r="J38" s="71"/>
      <c r="K38" s="89">
        <v>0</v>
      </c>
      <c r="L38" s="71"/>
      <c r="M38" s="89">
        <v>0</v>
      </c>
      <c r="N38" s="71"/>
      <c r="O38" s="89">
        <v>0</v>
      </c>
      <c r="P38" s="47"/>
      <c r="Q38" s="71"/>
      <c r="R38" s="89">
        <v>0</v>
      </c>
      <c r="S38" s="71"/>
      <c r="T38" s="89">
        <v>0</v>
      </c>
      <c r="U38" s="71"/>
      <c r="V38" s="89">
        <v>0</v>
      </c>
      <c r="W38" s="47"/>
      <c r="X38" s="47"/>
      <c r="Y38" s="47"/>
      <c r="Z38" s="71"/>
      <c r="AA38" s="3">
        <v>0</v>
      </c>
      <c r="AB38" s="72">
        <v>0</v>
      </c>
      <c r="AC38" s="47"/>
      <c r="AD38" s="71"/>
      <c r="AE38" s="4">
        <v>0</v>
      </c>
    </row>
    <row r="39" spans="5:31" x14ac:dyDescent="0.25">
      <c r="E39" s="73" t="s">
        <v>77</v>
      </c>
      <c r="F39" s="47"/>
      <c r="G39" s="47"/>
      <c r="H39" s="74"/>
      <c r="I39" s="89">
        <v>0</v>
      </c>
      <c r="J39" s="71"/>
      <c r="K39" s="89">
        <v>0</v>
      </c>
      <c r="L39" s="71"/>
      <c r="M39" s="89">
        <v>0</v>
      </c>
      <c r="N39" s="71"/>
      <c r="O39" s="89">
        <v>0</v>
      </c>
      <c r="P39" s="47"/>
      <c r="Q39" s="71"/>
      <c r="R39" s="89">
        <v>0</v>
      </c>
      <c r="S39" s="71"/>
      <c r="T39" s="89">
        <v>0</v>
      </c>
      <c r="U39" s="71"/>
      <c r="V39" s="89">
        <v>0</v>
      </c>
      <c r="W39" s="47"/>
      <c r="X39" s="47"/>
      <c r="Y39" s="47"/>
      <c r="Z39" s="71"/>
      <c r="AA39" s="3">
        <v>0</v>
      </c>
      <c r="AB39" s="72">
        <v>0</v>
      </c>
      <c r="AC39" s="47"/>
      <c r="AD39" s="71"/>
      <c r="AE39" s="4">
        <v>0</v>
      </c>
    </row>
    <row r="40" spans="5:31" x14ac:dyDescent="0.25">
      <c r="E40" s="73" t="s">
        <v>81</v>
      </c>
      <c r="F40" s="47"/>
      <c r="G40" s="47"/>
      <c r="H40" s="74"/>
      <c r="I40" s="89">
        <v>0</v>
      </c>
      <c r="J40" s="71"/>
      <c r="K40" s="89">
        <v>0</v>
      </c>
      <c r="L40" s="71"/>
      <c r="M40" s="89">
        <v>0</v>
      </c>
      <c r="N40" s="71"/>
      <c r="O40" s="89">
        <v>0</v>
      </c>
      <c r="P40" s="47"/>
      <c r="Q40" s="71"/>
      <c r="R40" s="89">
        <v>0</v>
      </c>
      <c r="S40" s="71"/>
      <c r="T40" s="89">
        <v>0</v>
      </c>
      <c r="U40" s="71"/>
      <c r="V40" s="89">
        <v>0</v>
      </c>
      <c r="W40" s="47"/>
      <c r="X40" s="47"/>
      <c r="Y40" s="47"/>
      <c r="Z40" s="71"/>
      <c r="AA40" s="3">
        <v>0</v>
      </c>
      <c r="AB40" s="72">
        <v>0</v>
      </c>
      <c r="AC40" s="47"/>
      <c r="AD40" s="71"/>
      <c r="AE40" s="4">
        <v>0</v>
      </c>
    </row>
    <row r="41" spans="5:31" x14ac:dyDescent="0.25">
      <c r="E41" s="73" t="s">
        <v>85</v>
      </c>
      <c r="F41" s="47"/>
      <c r="G41" s="47"/>
      <c r="H41" s="74"/>
      <c r="I41" s="90"/>
      <c r="J41" s="71"/>
      <c r="K41" s="90"/>
      <c r="L41" s="71"/>
      <c r="M41" s="90"/>
      <c r="N41" s="71"/>
      <c r="O41" s="90"/>
      <c r="P41" s="47"/>
      <c r="Q41" s="71"/>
      <c r="R41" s="90"/>
      <c r="S41" s="71"/>
      <c r="T41" s="90"/>
      <c r="U41" s="71"/>
      <c r="V41" s="90"/>
      <c r="W41" s="47"/>
      <c r="X41" s="47"/>
      <c r="Y41" s="47"/>
      <c r="Z41" s="71"/>
      <c r="AA41" s="5"/>
      <c r="AB41" s="75"/>
      <c r="AC41" s="47"/>
      <c r="AD41" s="71"/>
      <c r="AE41" s="6"/>
    </row>
    <row r="42" spans="5:31" x14ac:dyDescent="0.25">
      <c r="E42" s="73" t="s">
        <v>89</v>
      </c>
      <c r="F42" s="47"/>
      <c r="G42" s="47"/>
      <c r="H42" s="74"/>
      <c r="I42" s="90"/>
      <c r="J42" s="71"/>
      <c r="K42" s="90"/>
      <c r="L42" s="71"/>
      <c r="M42" s="90"/>
      <c r="N42" s="71"/>
      <c r="O42" s="90"/>
      <c r="P42" s="47"/>
      <c r="Q42" s="71"/>
      <c r="R42" s="90"/>
      <c r="S42" s="71"/>
      <c r="T42" s="90"/>
      <c r="U42" s="71"/>
      <c r="V42" s="90"/>
      <c r="W42" s="47"/>
      <c r="X42" s="47"/>
      <c r="Y42" s="47"/>
      <c r="Z42" s="71"/>
      <c r="AA42" s="5"/>
      <c r="AB42" s="75"/>
      <c r="AC42" s="47"/>
      <c r="AD42" s="71"/>
      <c r="AE42" s="6"/>
    </row>
    <row r="43" spans="5:31" ht="18" x14ac:dyDescent="0.25">
      <c r="E43" s="73" t="s">
        <v>93</v>
      </c>
      <c r="F43" s="47"/>
      <c r="G43" s="47"/>
      <c r="H43" s="74"/>
      <c r="I43" s="90" t="s">
        <v>943</v>
      </c>
      <c r="J43" s="71"/>
      <c r="K43" s="90" t="s">
        <v>943</v>
      </c>
      <c r="L43" s="71"/>
      <c r="M43" s="90" t="s">
        <v>943</v>
      </c>
      <c r="N43" s="71"/>
      <c r="O43" s="90" t="s">
        <v>943</v>
      </c>
      <c r="P43" s="47"/>
      <c r="Q43" s="71"/>
      <c r="R43" s="90" t="s">
        <v>943</v>
      </c>
      <c r="S43" s="71"/>
      <c r="T43" s="90" t="s">
        <v>943</v>
      </c>
      <c r="U43" s="71"/>
      <c r="V43" s="90" t="s">
        <v>943</v>
      </c>
      <c r="W43" s="47"/>
      <c r="X43" s="47"/>
      <c r="Y43" s="47"/>
      <c r="Z43" s="71"/>
      <c r="AA43" s="5" t="s">
        <v>943</v>
      </c>
      <c r="AB43" s="75" t="s">
        <v>943</v>
      </c>
      <c r="AC43" s="47"/>
      <c r="AD43" s="71"/>
      <c r="AE43" s="6" t="s">
        <v>943</v>
      </c>
    </row>
    <row r="44" spans="5:31" x14ac:dyDescent="0.25">
      <c r="E44" s="84" t="s">
        <v>97</v>
      </c>
      <c r="F44" s="85"/>
      <c r="G44" s="85"/>
      <c r="H44" s="86"/>
      <c r="I44" s="93" t="s">
        <v>944</v>
      </c>
      <c r="J44" s="80"/>
      <c r="K44" s="93" t="s">
        <v>944</v>
      </c>
      <c r="L44" s="80"/>
      <c r="M44" s="93" t="s">
        <v>944</v>
      </c>
      <c r="N44" s="80"/>
      <c r="O44" s="93" t="s">
        <v>944</v>
      </c>
      <c r="P44" s="87"/>
      <c r="Q44" s="80"/>
      <c r="R44" s="93" t="s">
        <v>944</v>
      </c>
      <c r="S44" s="80"/>
      <c r="T44" s="94" t="s">
        <v>944</v>
      </c>
      <c r="U44" s="82"/>
      <c r="V44" s="94" t="s">
        <v>944</v>
      </c>
      <c r="W44" s="83"/>
      <c r="X44" s="83"/>
      <c r="Y44" s="83"/>
      <c r="Z44" s="82"/>
      <c r="AA44" s="12" t="s">
        <v>944</v>
      </c>
      <c r="AB44" s="81" t="s">
        <v>944</v>
      </c>
      <c r="AC44" s="83"/>
      <c r="AD44" s="82"/>
      <c r="AE44" s="13" t="s">
        <v>944</v>
      </c>
    </row>
    <row r="45" spans="5:31" ht="0" hidden="1" customHeight="1" x14ac:dyDescent="0.25"/>
    <row r="46" spans="5:31" ht="15.95" customHeight="1" x14ac:dyDescent="0.25">
      <c r="E46" s="18" t="s">
        <v>945</v>
      </c>
    </row>
    <row r="47" spans="5:31" ht="2.4500000000000002" customHeight="1" x14ac:dyDescent="0.25"/>
    <row r="48" spans="5:31" ht="0.6" customHeight="1" x14ac:dyDescent="0.25"/>
    <row r="49" ht="0" hidden="1" customHeight="1" x14ac:dyDescent="0.25"/>
  </sheetData>
  <sheetProtection algorithmName="SHA-512" hashValue="5io8YyjZNm1buLRSdHf+TyRxcMJCvxCoG3jKbU5oxyTO4ATfqBhEfDj87ys57trf/93FTSf3igNfeO7XfOT1kg==" saltValue="76E6I2bfS5S+5WxrvQ1igQ==" spinCount="100000" sheet="1" objects="1" scenarios="1"/>
  <mergeCells count="214">
    <mergeCell ref="R44:S44"/>
    <mergeCell ref="T44:U44"/>
    <mergeCell ref="V44:Z44"/>
    <mergeCell ref="AB44:AD44"/>
    <mergeCell ref="E44:H44"/>
    <mergeCell ref="I44:J44"/>
    <mergeCell ref="K44:L44"/>
    <mergeCell ref="M44:N44"/>
    <mergeCell ref="O44:Q44"/>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6" location="INDEX!A1" display="Return to Index" xr:uid="{0D4D7BE2-A951-4CE2-BE0D-4FE3C36968F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GEOR - Georgetown BSP (132/66kV)</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AJ51"/>
  <sheetViews>
    <sheetView showGridLines="0" topLeftCell="A16"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1399</v>
      </c>
      <c r="J3" s="49"/>
      <c r="K3" s="49"/>
      <c r="L3" s="49"/>
      <c r="M3" s="49"/>
      <c r="N3" s="49"/>
      <c r="O3" s="49"/>
      <c r="P3" s="49"/>
      <c r="Q3" s="49"/>
      <c r="R3" s="49"/>
      <c r="S3" s="49"/>
      <c r="V3" s="51" t="s">
        <v>922</v>
      </c>
      <c r="W3" s="49"/>
      <c r="Y3" s="52" t="s">
        <v>990</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1400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1401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1402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9.5</v>
      </c>
      <c r="K26" s="71"/>
      <c r="L26" s="89">
        <v>9.5</v>
      </c>
      <c r="M26" s="71"/>
      <c r="N26" s="89">
        <v>9.5</v>
      </c>
      <c r="O26" s="71"/>
      <c r="P26" s="89">
        <v>9.5</v>
      </c>
      <c r="Q26" s="47"/>
      <c r="R26" s="71"/>
      <c r="S26" s="89">
        <v>9.5</v>
      </c>
      <c r="T26" s="71"/>
      <c r="U26" s="89">
        <v>10.5</v>
      </c>
      <c r="V26" s="71"/>
      <c r="W26" s="89">
        <v>10.5</v>
      </c>
      <c r="X26" s="47"/>
      <c r="Y26" s="47"/>
      <c r="Z26" s="47"/>
      <c r="AA26" s="71"/>
      <c r="AB26" s="3">
        <v>10.5</v>
      </c>
      <c r="AC26" s="72">
        <v>10.5</v>
      </c>
      <c r="AD26" s="47"/>
      <c r="AE26" s="71"/>
      <c r="AF26" s="4">
        <v>10.5</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2.8</v>
      </c>
      <c r="K28" s="71"/>
      <c r="L28" s="89">
        <v>2.8</v>
      </c>
      <c r="M28" s="71"/>
      <c r="N28" s="89">
        <v>2.9</v>
      </c>
      <c r="O28" s="71"/>
      <c r="P28" s="89">
        <v>2.9</v>
      </c>
      <c r="Q28" s="47"/>
      <c r="R28" s="71"/>
      <c r="S28" s="89">
        <v>2.9</v>
      </c>
      <c r="T28" s="71"/>
      <c r="U28" s="89">
        <v>1.3</v>
      </c>
      <c r="V28" s="71"/>
      <c r="W28" s="89">
        <v>1.3</v>
      </c>
      <c r="X28" s="47"/>
      <c r="Y28" s="47"/>
      <c r="Z28" s="47"/>
      <c r="AA28" s="71"/>
      <c r="AB28" s="3">
        <v>1.3</v>
      </c>
      <c r="AC28" s="72">
        <v>1.3</v>
      </c>
      <c r="AD28" s="47"/>
      <c r="AE28" s="71"/>
      <c r="AF28" s="4">
        <v>1.3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0.89900000000000002</v>
      </c>
      <c r="K31" s="71"/>
      <c r="L31" s="91">
        <v>0.89900000000000002</v>
      </c>
      <c r="M31" s="71"/>
      <c r="N31" s="91">
        <v>0.89900000000000002</v>
      </c>
      <c r="O31" s="71"/>
      <c r="P31" s="91">
        <v>0.89900000000000002</v>
      </c>
      <c r="Q31" s="47"/>
      <c r="R31" s="71"/>
      <c r="S31" s="91">
        <v>0.89900000000000002</v>
      </c>
      <c r="T31" s="71"/>
      <c r="U31" s="91">
        <v>0.90600000000000003</v>
      </c>
      <c r="V31" s="71"/>
      <c r="W31" s="91">
        <v>0.90600000000000003</v>
      </c>
      <c r="X31" s="47"/>
      <c r="Y31" s="47"/>
      <c r="Z31" s="47"/>
      <c r="AA31" s="71"/>
      <c r="AB31" s="7">
        <v>0.90600000000000003</v>
      </c>
      <c r="AC31" s="76">
        <v>0.90600000000000003</v>
      </c>
      <c r="AD31" s="47"/>
      <c r="AE31" s="71"/>
      <c r="AF31" s="8">
        <v>0.90600000000000003</v>
      </c>
    </row>
    <row r="32" spans="4:32" ht="13.15" customHeight="1" x14ac:dyDescent="0.25">
      <c r="E32" s="73" t="s">
        <v>42</v>
      </c>
      <c r="F32" s="47"/>
      <c r="G32" s="47"/>
      <c r="H32" s="47"/>
      <c r="I32" s="74"/>
      <c r="J32" s="89">
        <v>5</v>
      </c>
      <c r="K32" s="71"/>
      <c r="L32" s="89">
        <v>5</v>
      </c>
      <c r="M32" s="71"/>
      <c r="N32" s="89">
        <v>5</v>
      </c>
      <c r="O32" s="71"/>
      <c r="P32" s="89">
        <v>5</v>
      </c>
      <c r="Q32" s="47"/>
      <c r="R32" s="71"/>
      <c r="S32" s="89">
        <v>5</v>
      </c>
      <c r="T32" s="71"/>
      <c r="U32" s="89">
        <v>5.4</v>
      </c>
      <c r="V32" s="71"/>
      <c r="W32" s="89">
        <v>5.4</v>
      </c>
      <c r="X32" s="47"/>
      <c r="Y32" s="47"/>
      <c r="Z32" s="47"/>
      <c r="AA32" s="71"/>
      <c r="AB32" s="3">
        <v>5.4</v>
      </c>
      <c r="AC32" s="72">
        <v>5.4</v>
      </c>
      <c r="AD32" s="47"/>
      <c r="AE32" s="71"/>
      <c r="AF32" s="4">
        <v>5.4</v>
      </c>
    </row>
    <row r="33" spans="5:32" ht="13.15" customHeight="1" x14ac:dyDescent="0.25">
      <c r="E33" s="77" t="s">
        <v>46</v>
      </c>
      <c r="F33" s="47"/>
      <c r="G33" s="47"/>
      <c r="H33" s="47"/>
      <c r="I33" s="74"/>
      <c r="J33" s="92">
        <v>2.7</v>
      </c>
      <c r="K33" s="71"/>
      <c r="L33" s="92">
        <v>2.7</v>
      </c>
      <c r="M33" s="71"/>
      <c r="N33" s="92">
        <v>2.7</v>
      </c>
      <c r="O33" s="71"/>
      <c r="P33" s="92">
        <v>2.7</v>
      </c>
      <c r="Q33" s="47"/>
      <c r="R33" s="71"/>
      <c r="S33" s="92">
        <v>2.7</v>
      </c>
      <c r="T33" s="71"/>
      <c r="U33" s="92">
        <v>1.2</v>
      </c>
      <c r="V33" s="71"/>
      <c r="W33" s="92">
        <v>1.2</v>
      </c>
      <c r="X33" s="47"/>
      <c r="Y33" s="47"/>
      <c r="Z33" s="47"/>
      <c r="AA33" s="71"/>
      <c r="AB33" s="9">
        <v>1.2</v>
      </c>
      <c r="AC33" s="78">
        <v>1.2</v>
      </c>
      <c r="AD33" s="47"/>
      <c r="AE33" s="71"/>
      <c r="AF33" s="10">
        <v>1.2</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1403</v>
      </c>
      <c r="K35" s="71"/>
      <c r="L35" s="90" t="s">
        <v>1403</v>
      </c>
      <c r="M35" s="71"/>
      <c r="N35" s="90" t="s">
        <v>1403</v>
      </c>
      <c r="O35" s="71"/>
      <c r="P35" s="90" t="s">
        <v>1403</v>
      </c>
      <c r="Q35" s="47"/>
      <c r="R35" s="71"/>
      <c r="S35" s="90" t="s">
        <v>1403</v>
      </c>
      <c r="T35" s="71"/>
      <c r="U35" s="90" t="s">
        <v>1403</v>
      </c>
      <c r="V35" s="71"/>
      <c r="W35" s="90" t="s">
        <v>1403</v>
      </c>
      <c r="X35" s="47"/>
      <c r="Y35" s="47"/>
      <c r="Z35" s="47"/>
      <c r="AA35" s="71"/>
      <c r="AB35" s="5" t="s">
        <v>1403</v>
      </c>
      <c r="AC35" s="75" t="s">
        <v>1403</v>
      </c>
      <c r="AD35" s="47"/>
      <c r="AE35" s="71"/>
      <c r="AF35" s="6" t="s">
        <v>1403</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7EO+55ojg31pa+pIvq96YenBvaHemPgG5EcW3onM8Gtyg8R8h7aTSUL2TOUgF9As5DKkYZboWSBbs9sxayGA/A==" saltValue="ySH6SpDg3Phbap4iFyOcg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DE487408-5A34-472B-83A4-D2C9122D6E4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GIRU - Giru (66/11kV)</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1404</v>
      </c>
      <c r="J3" s="49"/>
      <c r="K3" s="49"/>
      <c r="L3" s="49"/>
      <c r="M3" s="49"/>
      <c r="N3" s="49"/>
      <c r="O3" s="49"/>
      <c r="P3" s="49"/>
      <c r="Q3" s="49"/>
      <c r="R3" s="49"/>
      <c r="S3" s="49"/>
      <c r="V3" s="51" t="s">
        <v>922</v>
      </c>
      <c r="W3" s="49"/>
      <c r="Y3" s="52" t="s">
        <v>1015</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1016</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1405</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1406</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1407</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24.4</v>
      </c>
      <c r="K26" s="71"/>
      <c r="L26" s="89">
        <v>24.4</v>
      </c>
      <c r="M26" s="71"/>
      <c r="N26" s="89">
        <v>24.4</v>
      </c>
      <c r="O26" s="71"/>
      <c r="P26" s="89">
        <v>24.4</v>
      </c>
      <c r="Q26" s="47"/>
      <c r="R26" s="71"/>
      <c r="S26" s="89">
        <v>24.4</v>
      </c>
      <c r="T26" s="71"/>
      <c r="U26" s="89">
        <v>29.6</v>
      </c>
      <c r="V26" s="71"/>
      <c r="W26" s="89">
        <v>29.6</v>
      </c>
      <c r="X26" s="47"/>
      <c r="Y26" s="47"/>
      <c r="Z26" s="47"/>
      <c r="AA26" s="71"/>
      <c r="AB26" s="3">
        <v>29.6</v>
      </c>
      <c r="AC26" s="72">
        <v>29.6</v>
      </c>
      <c r="AD26" s="47"/>
      <c r="AE26" s="71"/>
      <c r="AF26" s="4">
        <v>29.6</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6.6</v>
      </c>
      <c r="K28" s="71"/>
      <c r="L28" s="89">
        <v>6.6</v>
      </c>
      <c r="M28" s="71"/>
      <c r="N28" s="89">
        <v>6.7</v>
      </c>
      <c r="O28" s="71"/>
      <c r="P28" s="89">
        <v>6.7</v>
      </c>
      <c r="Q28" s="47"/>
      <c r="R28" s="71"/>
      <c r="S28" s="89">
        <v>6.7</v>
      </c>
      <c r="T28" s="71"/>
      <c r="U28" s="89">
        <v>6.2</v>
      </c>
      <c r="V28" s="71"/>
      <c r="W28" s="89">
        <v>6.2</v>
      </c>
      <c r="X28" s="47"/>
      <c r="Y28" s="47"/>
      <c r="Z28" s="47"/>
      <c r="AA28" s="71"/>
      <c r="AB28" s="3">
        <v>6.2</v>
      </c>
      <c r="AC28" s="72">
        <v>6.3</v>
      </c>
      <c r="AD28" s="47"/>
      <c r="AE28" s="71"/>
      <c r="AF28" s="4">
        <v>6.3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0.86699999999999999</v>
      </c>
      <c r="K31" s="71"/>
      <c r="L31" s="91">
        <v>0.86699999999999999</v>
      </c>
      <c r="M31" s="71"/>
      <c r="N31" s="91">
        <v>0.86699999999999999</v>
      </c>
      <c r="O31" s="71"/>
      <c r="P31" s="91">
        <v>0.86699999999999999</v>
      </c>
      <c r="Q31" s="47"/>
      <c r="R31" s="71"/>
      <c r="S31" s="91">
        <v>0.86699999999999999</v>
      </c>
      <c r="T31" s="71"/>
      <c r="U31" s="91">
        <v>0.86299999999999999</v>
      </c>
      <c r="V31" s="71"/>
      <c r="W31" s="91">
        <v>0.86299999999999999</v>
      </c>
      <c r="X31" s="47"/>
      <c r="Y31" s="47"/>
      <c r="Z31" s="47"/>
      <c r="AA31" s="71"/>
      <c r="AB31" s="7">
        <v>0.86299999999999999</v>
      </c>
      <c r="AC31" s="76">
        <v>0.86299999999999999</v>
      </c>
      <c r="AD31" s="47"/>
      <c r="AE31" s="71"/>
      <c r="AF31" s="8">
        <v>0.86299999999999999</v>
      </c>
    </row>
    <row r="32" spans="4:32" ht="13.15" customHeight="1" x14ac:dyDescent="0.25">
      <c r="E32" s="73" t="s">
        <v>42</v>
      </c>
      <c r="F32" s="47"/>
      <c r="G32" s="47"/>
      <c r="H32" s="47"/>
      <c r="I32" s="74"/>
      <c r="J32" s="89">
        <v>14.3</v>
      </c>
      <c r="K32" s="71"/>
      <c r="L32" s="89">
        <v>14.3</v>
      </c>
      <c r="M32" s="71"/>
      <c r="N32" s="89">
        <v>14.3</v>
      </c>
      <c r="O32" s="71"/>
      <c r="P32" s="89">
        <v>14.3</v>
      </c>
      <c r="Q32" s="47"/>
      <c r="R32" s="71"/>
      <c r="S32" s="89">
        <v>14.3</v>
      </c>
      <c r="T32" s="71"/>
      <c r="U32" s="89">
        <v>15</v>
      </c>
      <c r="V32" s="71"/>
      <c r="W32" s="89">
        <v>15</v>
      </c>
      <c r="X32" s="47"/>
      <c r="Y32" s="47"/>
      <c r="Z32" s="47"/>
      <c r="AA32" s="71"/>
      <c r="AB32" s="3">
        <v>15</v>
      </c>
      <c r="AC32" s="72">
        <v>15</v>
      </c>
      <c r="AD32" s="47"/>
      <c r="AE32" s="71"/>
      <c r="AF32" s="4">
        <v>15</v>
      </c>
    </row>
    <row r="33" spans="5:32" ht="13.15" customHeight="1" x14ac:dyDescent="0.25">
      <c r="E33" s="77" t="s">
        <v>46</v>
      </c>
      <c r="F33" s="47"/>
      <c r="G33" s="47"/>
      <c r="H33" s="47"/>
      <c r="I33" s="74"/>
      <c r="J33" s="92">
        <v>6.5</v>
      </c>
      <c r="K33" s="71"/>
      <c r="L33" s="92">
        <v>6.5</v>
      </c>
      <c r="M33" s="71"/>
      <c r="N33" s="92">
        <v>6.6</v>
      </c>
      <c r="O33" s="71"/>
      <c r="P33" s="92">
        <v>6.6</v>
      </c>
      <c r="Q33" s="47"/>
      <c r="R33" s="71"/>
      <c r="S33" s="92">
        <v>6.7</v>
      </c>
      <c r="T33" s="71"/>
      <c r="U33" s="92">
        <v>5.9</v>
      </c>
      <c r="V33" s="71"/>
      <c r="W33" s="92">
        <v>5.9</v>
      </c>
      <c r="X33" s="47"/>
      <c r="Y33" s="47"/>
      <c r="Z33" s="47"/>
      <c r="AA33" s="71"/>
      <c r="AB33" s="9">
        <v>5.9</v>
      </c>
      <c r="AC33" s="78">
        <v>6</v>
      </c>
      <c r="AD33" s="47"/>
      <c r="AE33" s="71"/>
      <c r="AF33" s="10">
        <v>6</v>
      </c>
    </row>
    <row r="34" spans="5:32" ht="20.25" customHeight="1" x14ac:dyDescent="0.25">
      <c r="E34" s="73" t="s">
        <v>940</v>
      </c>
      <c r="F34" s="47"/>
      <c r="G34" s="47"/>
      <c r="H34" s="47"/>
      <c r="I34" s="74"/>
      <c r="J34" s="90">
        <v>0.3</v>
      </c>
      <c r="K34" s="71"/>
      <c r="L34" s="90">
        <v>0.3</v>
      </c>
      <c r="M34" s="71"/>
      <c r="N34" s="90">
        <v>0.3</v>
      </c>
      <c r="O34" s="71"/>
      <c r="P34" s="90">
        <v>0.3</v>
      </c>
      <c r="Q34" s="47"/>
      <c r="R34" s="71"/>
      <c r="S34" s="90">
        <v>0.3</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1408</v>
      </c>
      <c r="K35" s="71"/>
      <c r="L35" s="90" t="s">
        <v>1408</v>
      </c>
      <c r="M35" s="71"/>
      <c r="N35" s="90" t="s">
        <v>1408</v>
      </c>
      <c r="O35" s="71"/>
      <c r="P35" s="90" t="s">
        <v>1408</v>
      </c>
      <c r="Q35" s="47"/>
      <c r="R35" s="71"/>
      <c r="S35" s="90" t="s">
        <v>1408</v>
      </c>
      <c r="T35" s="71"/>
      <c r="U35" s="90" t="s">
        <v>1408</v>
      </c>
      <c r="V35" s="71"/>
      <c r="W35" s="90" t="s">
        <v>1408</v>
      </c>
      <c r="X35" s="47"/>
      <c r="Y35" s="47"/>
      <c r="Z35" s="47"/>
      <c r="AA35" s="71"/>
      <c r="AB35" s="5" t="s">
        <v>1408</v>
      </c>
      <c r="AC35" s="75" t="s">
        <v>1408</v>
      </c>
      <c r="AD35" s="47"/>
      <c r="AE35" s="71"/>
      <c r="AF35" s="6" t="s">
        <v>1408</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2UeSV4ERynt1UZpoFYNU0oATzSimStrUzlhffZHxmFWKugjJUnp5H1nWXdGulNjeufZphAPGdfPB+e5I+I5fQ==" saltValue="5Ou+gaQQ2fO1mPFNAr2BA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469898C-0946-4FE7-973A-3E69FAFF6C8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GIVE - Givelda (66/11kV)</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1409</v>
      </c>
      <c r="J3" s="49"/>
      <c r="K3" s="49"/>
      <c r="L3" s="49"/>
      <c r="M3" s="49"/>
      <c r="N3" s="49"/>
      <c r="O3" s="49"/>
      <c r="P3" s="49"/>
      <c r="Q3" s="49"/>
      <c r="R3" s="49"/>
      <c r="S3" s="49"/>
      <c r="V3" s="51" t="s">
        <v>922</v>
      </c>
      <c r="W3" s="49"/>
      <c r="Y3" s="52" t="s">
        <v>1141</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948</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1410</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1411</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1412</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0.7</v>
      </c>
      <c r="K26" s="71"/>
      <c r="L26" s="89">
        <v>0.7</v>
      </c>
      <c r="M26" s="71"/>
      <c r="N26" s="89">
        <v>0.7</v>
      </c>
      <c r="O26" s="71"/>
      <c r="P26" s="89">
        <v>0.7</v>
      </c>
      <c r="Q26" s="47"/>
      <c r="R26" s="71"/>
      <c r="S26" s="89">
        <v>0.7</v>
      </c>
      <c r="T26" s="71"/>
      <c r="U26" s="89">
        <v>0.7</v>
      </c>
      <c r="V26" s="71"/>
      <c r="W26" s="89">
        <v>0.7</v>
      </c>
      <c r="X26" s="47"/>
      <c r="Y26" s="47"/>
      <c r="Z26" s="47"/>
      <c r="AA26" s="71"/>
      <c r="AB26" s="3">
        <v>0.7</v>
      </c>
      <c r="AC26" s="72">
        <v>0.7</v>
      </c>
      <c r="AD26" s="47"/>
      <c r="AE26" s="71"/>
      <c r="AF26" s="4">
        <v>0.7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0.6</v>
      </c>
      <c r="K28" s="71"/>
      <c r="L28" s="89">
        <v>0.6</v>
      </c>
      <c r="M28" s="71"/>
      <c r="N28" s="89">
        <v>0.6</v>
      </c>
      <c r="O28" s="71"/>
      <c r="P28" s="89">
        <v>0.6</v>
      </c>
      <c r="Q28" s="47"/>
      <c r="R28" s="71"/>
      <c r="S28" s="89">
        <v>0.6</v>
      </c>
      <c r="T28" s="71"/>
      <c r="U28" s="89">
        <v>0.4</v>
      </c>
      <c r="V28" s="71"/>
      <c r="W28" s="89">
        <v>0.4</v>
      </c>
      <c r="X28" s="47"/>
      <c r="Y28" s="47"/>
      <c r="Z28" s="47"/>
      <c r="AA28" s="71"/>
      <c r="AB28" s="3">
        <v>0.4</v>
      </c>
      <c r="AC28" s="72">
        <v>0.4</v>
      </c>
      <c r="AD28" s="47"/>
      <c r="AE28" s="71"/>
      <c r="AF28" s="4">
        <v>0.4</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0.96499999999999997</v>
      </c>
      <c r="K31" s="71"/>
      <c r="L31" s="91">
        <v>0.96499999999999997</v>
      </c>
      <c r="M31" s="71"/>
      <c r="N31" s="91">
        <v>0.96099999999999997</v>
      </c>
      <c r="O31" s="71"/>
      <c r="P31" s="91">
        <v>0.96099999999999997</v>
      </c>
      <c r="Q31" s="47"/>
      <c r="R31" s="71"/>
      <c r="S31" s="91">
        <v>0.96099999999999997</v>
      </c>
      <c r="T31" s="71"/>
      <c r="U31" s="91">
        <v>0.9</v>
      </c>
      <c r="V31" s="71"/>
      <c r="W31" s="91">
        <v>0.9</v>
      </c>
      <c r="X31" s="47"/>
      <c r="Y31" s="47"/>
      <c r="Z31" s="47"/>
      <c r="AA31" s="71"/>
      <c r="AB31" s="7">
        <v>0.9</v>
      </c>
      <c r="AC31" s="76">
        <v>0.9</v>
      </c>
      <c r="AD31" s="47"/>
      <c r="AE31" s="71"/>
      <c r="AF31" s="8">
        <v>0.9</v>
      </c>
    </row>
    <row r="32" spans="4:32" ht="13.15" customHeight="1" x14ac:dyDescent="0.25">
      <c r="E32" s="73" t="s">
        <v>42</v>
      </c>
      <c r="F32" s="47"/>
      <c r="G32" s="47"/>
      <c r="H32" s="47"/>
      <c r="I32" s="74"/>
      <c r="J32" s="89">
        <v>0</v>
      </c>
      <c r="K32" s="71"/>
      <c r="L32" s="89">
        <v>0</v>
      </c>
      <c r="M32" s="71"/>
      <c r="N32" s="89">
        <v>0</v>
      </c>
      <c r="O32" s="71"/>
      <c r="P32" s="89">
        <v>0</v>
      </c>
      <c r="Q32" s="47"/>
      <c r="R32" s="71"/>
      <c r="S32" s="89">
        <v>0</v>
      </c>
      <c r="T32" s="71"/>
      <c r="U32" s="89">
        <v>0</v>
      </c>
      <c r="V32" s="71"/>
      <c r="W32" s="89">
        <v>0</v>
      </c>
      <c r="X32" s="47"/>
      <c r="Y32" s="47"/>
      <c r="Z32" s="47"/>
      <c r="AA32" s="71"/>
      <c r="AB32" s="3">
        <v>0</v>
      </c>
      <c r="AC32" s="72">
        <v>0</v>
      </c>
      <c r="AD32" s="47"/>
      <c r="AE32" s="71"/>
      <c r="AF32" s="4">
        <v>0</v>
      </c>
    </row>
    <row r="33" spans="5:32" ht="13.15" customHeight="1" x14ac:dyDescent="0.25">
      <c r="E33" s="77" t="s">
        <v>46</v>
      </c>
      <c r="F33" s="47"/>
      <c r="G33" s="47"/>
      <c r="H33" s="47"/>
      <c r="I33" s="74"/>
      <c r="J33" s="92">
        <v>0.6</v>
      </c>
      <c r="K33" s="71"/>
      <c r="L33" s="92">
        <v>0.6</v>
      </c>
      <c r="M33" s="71"/>
      <c r="N33" s="92">
        <v>0.6</v>
      </c>
      <c r="O33" s="71"/>
      <c r="P33" s="92">
        <v>0.6</v>
      </c>
      <c r="Q33" s="47"/>
      <c r="R33" s="71"/>
      <c r="S33" s="92">
        <v>0.6</v>
      </c>
      <c r="T33" s="71"/>
      <c r="U33" s="92">
        <v>0.3</v>
      </c>
      <c r="V33" s="71"/>
      <c r="W33" s="92">
        <v>0.3</v>
      </c>
      <c r="X33" s="47"/>
      <c r="Y33" s="47"/>
      <c r="Z33" s="47"/>
      <c r="AA33" s="71"/>
      <c r="AB33" s="9">
        <v>0.3</v>
      </c>
      <c r="AC33" s="78">
        <v>0.3</v>
      </c>
      <c r="AD33" s="47"/>
      <c r="AE33" s="71"/>
      <c r="AF33" s="10">
        <v>0.3</v>
      </c>
    </row>
    <row r="34" spans="5:32" ht="20.25" customHeight="1" x14ac:dyDescent="0.25">
      <c r="E34" s="73" t="s">
        <v>940</v>
      </c>
      <c r="F34" s="47"/>
      <c r="G34" s="47"/>
      <c r="H34" s="47"/>
      <c r="I34" s="74"/>
      <c r="J34" s="90">
        <v>0</v>
      </c>
      <c r="K34" s="71"/>
      <c r="L34" s="90">
        <v>0</v>
      </c>
      <c r="M34" s="71"/>
      <c r="N34" s="90">
        <v>0</v>
      </c>
      <c r="O34" s="71"/>
      <c r="P34" s="90">
        <v>0</v>
      </c>
      <c r="Q34" s="47"/>
      <c r="R34" s="71"/>
      <c r="S34" s="90">
        <v>0</v>
      </c>
      <c r="T34" s="71"/>
      <c r="U34" s="90">
        <v>0</v>
      </c>
      <c r="V34" s="71"/>
      <c r="W34" s="90">
        <v>0</v>
      </c>
      <c r="X34" s="47"/>
      <c r="Y34" s="47"/>
      <c r="Z34" s="47"/>
      <c r="AA34" s="71"/>
      <c r="AB34" s="5">
        <v>0</v>
      </c>
      <c r="AC34" s="75">
        <v>0</v>
      </c>
      <c r="AD34" s="47"/>
      <c r="AE34" s="71"/>
      <c r="AF34" s="6">
        <v>0</v>
      </c>
    </row>
    <row r="35" spans="5:32" ht="20.25" customHeight="1" x14ac:dyDescent="0.25">
      <c r="E35" s="73" t="s">
        <v>941</v>
      </c>
      <c r="F35" s="47"/>
      <c r="G35" s="47"/>
      <c r="H35" s="47"/>
      <c r="I35" s="74"/>
      <c r="J35" s="90" t="s">
        <v>952</v>
      </c>
      <c r="K35" s="71"/>
      <c r="L35" s="90" t="s">
        <v>952</v>
      </c>
      <c r="M35" s="71"/>
      <c r="N35" s="90" t="s">
        <v>952</v>
      </c>
      <c r="O35" s="71"/>
      <c r="P35" s="90" t="s">
        <v>952</v>
      </c>
      <c r="Q35" s="47"/>
      <c r="R35" s="71"/>
      <c r="S35" s="90" t="s">
        <v>952</v>
      </c>
      <c r="T35" s="71"/>
      <c r="U35" s="90" t="s">
        <v>952</v>
      </c>
      <c r="V35" s="71"/>
      <c r="W35" s="90" t="s">
        <v>952</v>
      </c>
      <c r="X35" s="47"/>
      <c r="Y35" s="47"/>
      <c r="Z35" s="47"/>
      <c r="AA35" s="71"/>
      <c r="AB35" s="5" t="s">
        <v>952</v>
      </c>
      <c r="AC35" s="75" t="s">
        <v>952</v>
      </c>
      <c r="AD35" s="47"/>
      <c r="AE35" s="71"/>
      <c r="AF35" s="6" t="s">
        <v>952</v>
      </c>
    </row>
    <row r="36" spans="5:32" ht="13.15" customHeight="1" x14ac:dyDescent="0.25">
      <c r="E36" s="73" t="s">
        <v>58</v>
      </c>
      <c r="F36" s="47"/>
      <c r="G36" s="47"/>
      <c r="H36" s="47"/>
      <c r="I36" s="74"/>
      <c r="J36" s="89">
        <v>0.6</v>
      </c>
      <c r="K36" s="71"/>
      <c r="L36" s="89">
        <v>0.6</v>
      </c>
      <c r="M36" s="71"/>
      <c r="N36" s="89">
        <v>0.6</v>
      </c>
      <c r="O36" s="71"/>
      <c r="P36" s="89">
        <v>0.6</v>
      </c>
      <c r="Q36" s="47"/>
      <c r="R36" s="71"/>
      <c r="S36" s="89">
        <v>0.6</v>
      </c>
      <c r="T36" s="71"/>
      <c r="U36" s="89">
        <v>0.3</v>
      </c>
      <c r="V36" s="71"/>
      <c r="W36" s="89">
        <v>0.3</v>
      </c>
      <c r="X36" s="47"/>
      <c r="Y36" s="47"/>
      <c r="Z36" s="47"/>
      <c r="AA36" s="71"/>
      <c r="AB36" s="3">
        <v>0.3</v>
      </c>
      <c r="AC36" s="72">
        <v>0.3</v>
      </c>
      <c r="AD36" s="47"/>
      <c r="AE36" s="71"/>
      <c r="AF36" s="4">
        <v>0.3</v>
      </c>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0.6</v>
      </c>
      <c r="K39" s="71"/>
      <c r="L39" s="89">
        <v>0.6</v>
      </c>
      <c r="M39" s="71"/>
      <c r="N39" s="89">
        <v>0.6</v>
      </c>
      <c r="O39" s="71"/>
      <c r="P39" s="89">
        <v>0.6</v>
      </c>
      <c r="Q39" s="47"/>
      <c r="R39" s="71"/>
      <c r="S39" s="89">
        <v>0.6</v>
      </c>
      <c r="T39" s="71"/>
      <c r="U39" s="89">
        <v>0.6</v>
      </c>
      <c r="V39" s="71"/>
      <c r="W39" s="89">
        <v>0.6</v>
      </c>
      <c r="X39" s="47"/>
      <c r="Y39" s="47"/>
      <c r="Z39" s="47"/>
      <c r="AA39" s="71"/>
      <c r="AB39" s="3">
        <v>0.6</v>
      </c>
      <c r="AC39" s="72">
        <v>0.6</v>
      </c>
      <c r="AD39" s="47"/>
      <c r="AE39" s="71"/>
      <c r="AF39" s="4">
        <v>0.6</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JVgvyQD63Oj9sNq384J735hjHwHF1BPoY49SHJz9h76iRQdKotFwcFPwiUszMRT2NSmIABklkj/HhHfQn65M1Q==" saltValue="y6D+e2XsmwpgDNdiaIDb+g=="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3B18D21-EF77-4FE5-8289-1A52EB96FA4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GLEE - Glenelg (66/33kV)</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1413</v>
      </c>
      <c r="J3" s="49"/>
      <c r="K3" s="49"/>
      <c r="L3" s="49"/>
      <c r="M3" s="49"/>
      <c r="N3" s="49"/>
      <c r="O3" s="49"/>
      <c r="P3" s="49"/>
      <c r="Q3" s="49"/>
      <c r="R3" s="49"/>
      <c r="S3" s="49"/>
      <c r="V3" s="51" t="s">
        <v>922</v>
      </c>
      <c r="W3" s="49"/>
      <c r="Y3" s="52" t="s">
        <v>1267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1026</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1414</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1415</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75.2</v>
      </c>
      <c r="K26" s="71"/>
      <c r="L26" s="89">
        <v>75.2</v>
      </c>
      <c r="M26" s="71"/>
      <c r="N26" s="89">
        <v>75.2</v>
      </c>
      <c r="O26" s="71"/>
      <c r="P26" s="89">
        <v>75.2</v>
      </c>
      <c r="Q26" s="47"/>
      <c r="R26" s="71"/>
      <c r="S26" s="89">
        <v>75.2</v>
      </c>
      <c r="T26" s="71"/>
      <c r="U26" s="89">
        <v>83.8</v>
      </c>
      <c r="V26" s="71"/>
      <c r="W26" s="89">
        <v>83.8</v>
      </c>
      <c r="X26" s="47"/>
      <c r="Y26" s="47"/>
      <c r="Z26" s="47"/>
      <c r="AA26" s="71"/>
      <c r="AB26" s="3">
        <v>83.8</v>
      </c>
      <c r="AC26" s="72">
        <v>83.8</v>
      </c>
      <c r="AD26" s="47"/>
      <c r="AE26" s="71"/>
      <c r="AF26" s="4">
        <v>83.8</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12.9</v>
      </c>
      <c r="K28" s="71"/>
      <c r="L28" s="89">
        <v>12.9</v>
      </c>
      <c r="M28" s="71"/>
      <c r="N28" s="89">
        <v>13.1</v>
      </c>
      <c r="O28" s="71"/>
      <c r="P28" s="89">
        <v>13.3</v>
      </c>
      <c r="Q28" s="47"/>
      <c r="R28" s="71"/>
      <c r="S28" s="89">
        <v>13.5</v>
      </c>
      <c r="T28" s="71"/>
      <c r="U28" s="89">
        <v>6.8</v>
      </c>
      <c r="V28" s="71"/>
      <c r="W28" s="89">
        <v>6.8</v>
      </c>
      <c r="X28" s="47"/>
      <c r="Y28" s="47"/>
      <c r="Z28" s="47"/>
      <c r="AA28" s="71"/>
      <c r="AB28" s="3">
        <v>6.9</v>
      </c>
      <c r="AC28" s="72">
        <v>7</v>
      </c>
      <c r="AD28" s="47"/>
      <c r="AE28" s="71"/>
      <c r="AF28" s="4">
        <v>7.1</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0.98199999999999998</v>
      </c>
      <c r="K31" s="71"/>
      <c r="L31" s="91">
        <v>0.98199999999999998</v>
      </c>
      <c r="M31" s="71"/>
      <c r="N31" s="91">
        <v>0.98199999999999998</v>
      </c>
      <c r="O31" s="71"/>
      <c r="P31" s="91">
        <v>0.98199999999999998</v>
      </c>
      <c r="Q31" s="47"/>
      <c r="R31" s="71"/>
      <c r="S31" s="91">
        <v>0.98199999999999998</v>
      </c>
      <c r="T31" s="71"/>
      <c r="U31" s="91">
        <v>0.99299999999999999</v>
      </c>
      <c r="V31" s="71"/>
      <c r="W31" s="91">
        <v>0.99299999999999999</v>
      </c>
      <c r="X31" s="47"/>
      <c r="Y31" s="47"/>
      <c r="Z31" s="47"/>
      <c r="AA31" s="71"/>
      <c r="AB31" s="7">
        <v>0.99299999999999999</v>
      </c>
      <c r="AC31" s="76">
        <v>0.99299999999999999</v>
      </c>
      <c r="AD31" s="47"/>
      <c r="AE31" s="71"/>
      <c r="AF31" s="8">
        <v>0.99299999999999999</v>
      </c>
    </row>
    <row r="32" spans="4:32" ht="13.15" customHeight="1" x14ac:dyDescent="0.25">
      <c r="E32" s="73" t="s">
        <v>42</v>
      </c>
      <c r="F32" s="47"/>
      <c r="G32" s="47"/>
      <c r="H32" s="47"/>
      <c r="I32" s="74"/>
      <c r="J32" s="89">
        <v>41.9</v>
      </c>
      <c r="K32" s="71"/>
      <c r="L32" s="89">
        <v>41.9</v>
      </c>
      <c r="M32" s="71"/>
      <c r="N32" s="89">
        <v>41.9</v>
      </c>
      <c r="O32" s="71"/>
      <c r="P32" s="89">
        <v>41.9</v>
      </c>
      <c r="Q32" s="47"/>
      <c r="R32" s="71"/>
      <c r="S32" s="89">
        <v>41.9</v>
      </c>
      <c r="T32" s="71"/>
      <c r="U32" s="89">
        <v>44.7</v>
      </c>
      <c r="V32" s="71"/>
      <c r="W32" s="89">
        <v>44.7</v>
      </c>
      <c r="X32" s="47"/>
      <c r="Y32" s="47"/>
      <c r="Z32" s="47"/>
      <c r="AA32" s="71"/>
      <c r="AB32" s="3">
        <v>44.7</v>
      </c>
      <c r="AC32" s="72">
        <v>44.7</v>
      </c>
      <c r="AD32" s="47"/>
      <c r="AE32" s="71"/>
      <c r="AF32" s="4">
        <v>44.7</v>
      </c>
    </row>
    <row r="33" spans="5:32" ht="13.15" customHeight="1" x14ac:dyDescent="0.25">
      <c r="E33" s="77" t="s">
        <v>46</v>
      </c>
      <c r="F33" s="47"/>
      <c r="G33" s="47"/>
      <c r="H33" s="47"/>
      <c r="I33" s="74"/>
      <c r="J33" s="92">
        <v>11.6</v>
      </c>
      <c r="K33" s="71"/>
      <c r="L33" s="92">
        <v>11.7</v>
      </c>
      <c r="M33" s="71"/>
      <c r="N33" s="92">
        <v>11.9</v>
      </c>
      <c r="O33" s="71"/>
      <c r="P33" s="92">
        <v>12</v>
      </c>
      <c r="Q33" s="47"/>
      <c r="R33" s="71"/>
      <c r="S33" s="92">
        <v>12.2</v>
      </c>
      <c r="T33" s="71"/>
      <c r="U33" s="92">
        <v>6.5</v>
      </c>
      <c r="V33" s="71"/>
      <c r="W33" s="92">
        <v>6.5</v>
      </c>
      <c r="X33" s="47"/>
      <c r="Y33" s="47"/>
      <c r="Z33" s="47"/>
      <c r="AA33" s="71"/>
      <c r="AB33" s="9">
        <v>6.5</v>
      </c>
      <c r="AC33" s="78">
        <v>6.6</v>
      </c>
      <c r="AD33" s="47"/>
      <c r="AE33" s="71"/>
      <c r="AF33" s="10">
        <v>6.7</v>
      </c>
    </row>
    <row r="34" spans="5:32" ht="20.25" customHeight="1" x14ac:dyDescent="0.25">
      <c r="E34" s="73" t="s">
        <v>940</v>
      </c>
      <c r="F34" s="47"/>
      <c r="G34" s="47"/>
      <c r="H34" s="47"/>
      <c r="I34" s="74"/>
      <c r="J34" s="90">
        <v>0.6</v>
      </c>
      <c r="K34" s="71"/>
      <c r="L34" s="90">
        <v>0.6</v>
      </c>
      <c r="M34" s="71"/>
      <c r="N34" s="90">
        <v>0.6</v>
      </c>
      <c r="O34" s="71"/>
      <c r="P34" s="90">
        <v>0.6</v>
      </c>
      <c r="Q34" s="47"/>
      <c r="R34" s="71"/>
      <c r="S34" s="90">
        <v>0.6</v>
      </c>
      <c r="T34" s="71"/>
      <c r="U34" s="90">
        <v>0.3</v>
      </c>
      <c r="V34" s="71"/>
      <c r="W34" s="90">
        <v>0.3</v>
      </c>
      <c r="X34" s="47"/>
      <c r="Y34" s="47"/>
      <c r="Z34" s="47"/>
      <c r="AA34" s="71"/>
      <c r="AB34" s="5">
        <v>0.3</v>
      </c>
      <c r="AC34" s="75">
        <v>0.3</v>
      </c>
      <c r="AD34" s="47"/>
      <c r="AE34" s="71"/>
      <c r="AF34" s="6">
        <v>0.3</v>
      </c>
    </row>
    <row r="35" spans="5:32" ht="20.25" customHeight="1" x14ac:dyDescent="0.25">
      <c r="E35" s="73" t="s">
        <v>941</v>
      </c>
      <c r="F35" s="47"/>
      <c r="G35" s="47"/>
      <c r="H35" s="47"/>
      <c r="I35" s="74"/>
      <c r="J35" s="90" t="s">
        <v>1082</v>
      </c>
      <c r="K35" s="71"/>
      <c r="L35" s="90" t="s">
        <v>1082</v>
      </c>
      <c r="M35" s="71"/>
      <c r="N35" s="90" t="s">
        <v>1082</v>
      </c>
      <c r="O35" s="71"/>
      <c r="P35" s="90" t="s">
        <v>1082</v>
      </c>
      <c r="Q35" s="47"/>
      <c r="R35" s="71"/>
      <c r="S35" s="90" t="s">
        <v>1082</v>
      </c>
      <c r="T35" s="71"/>
      <c r="U35" s="90" t="s">
        <v>1082</v>
      </c>
      <c r="V35" s="71"/>
      <c r="W35" s="90" t="s">
        <v>1082</v>
      </c>
      <c r="X35" s="47"/>
      <c r="Y35" s="47"/>
      <c r="Z35" s="47"/>
      <c r="AA35" s="71"/>
      <c r="AB35" s="5" t="s">
        <v>1082</v>
      </c>
      <c r="AC35" s="75" t="s">
        <v>1082</v>
      </c>
      <c r="AD35" s="47"/>
      <c r="AE35" s="71"/>
      <c r="AF35" s="6" t="s">
        <v>1082</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0</v>
      </c>
      <c r="K39" s="71"/>
      <c r="L39" s="89">
        <v>0</v>
      </c>
      <c r="M39" s="71"/>
      <c r="N39" s="89">
        <v>0</v>
      </c>
      <c r="O39" s="71"/>
      <c r="P39" s="89">
        <v>0</v>
      </c>
      <c r="Q39" s="47"/>
      <c r="R39" s="71"/>
      <c r="S39" s="89">
        <v>0</v>
      </c>
      <c r="T39" s="71"/>
      <c r="U39" s="89">
        <v>0</v>
      </c>
      <c r="V39" s="71"/>
      <c r="W39" s="89">
        <v>0</v>
      </c>
      <c r="X39" s="47"/>
      <c r="Y39" s="47"/>
      <c r="Z39" s="47"/>
      <c r="AA39" s="71"/>
      <c r="AB39" s="3">
        <v>0</v>
      </c>
      <c r="AC39" s="72">
        <v>0</v>
      </c>
      <c r="AD39" s="47"/>
      <c r="AE39" s="71"/>
      <c r="AF39" s="4">
        <v>0</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953</v>
      </c>
      <c r="K45" s="71"/>
      <c r="L45" s="90" t="s">
        <v>953</v>
      </c>
      <c r="M45" s="71"/>
      <c r="N45" s="90" t="s">
        <v>953</v>
      </c>
      <c r="O45" s="71"/>
      <c r="P45" s="90" t="s">
        <v>953</v>
      </c>
      <c r="Q45" s="47"/>
      <c r="R45" s="71"/>
      <c r="S45" s="90" t="s">
        <v>953</v>
      </c>
      <c r="T45" s="71"/>
      <c r="U45" s="90" t="s">
        <v>953</v>
      </c>
      <c r="V45" s="71"/>
      <c r="W45" s="90" t="s">
        <v>953</v>
      </c>
      <c r="X45" s="47"/>
      <c r="Y45" s="47"/>
      <c r="Z45" s="47"/>
      <c r="AA45" s="71"/>
      <c r="AB45" s="5" t="s">
        <v>953</v>
      </c>
      <c r="AC45" s="75" t="s">
        <v>953</v>
      </c>
      <c r="AD45" s="47"/>
      <c r="AE45" s="71"/>
      <c r="AF45" s="6" t="s">
        <v>953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6fKRw4Tk4rWlOirD+ROu5BPzMLhhOqrcbzjC5DwdOTIJY87+VJA5TpNyDjuHOWNtim9w4/FBd3mZHvkxVPP30Q==" saltValue="KJ7qVuubdCPAM35GlKonuw=="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23568EFE-86FB-4D8D-90F1-D7537003073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GLEL - Glenella 11kV (66/11kV)</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46" t="s">
        <v>920</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48" t="s">
        <v>10</v>
      </c>
      <c r="C3" s="49"/>
      <c r="D3" s="49"/>
      <c r="E3" s="49"/>
      <c r="F3" s="49"/>
      <c r="I3" s="50" t="s">
        <v>1416</v>
      </c>
      <c r="J3" s="49"/>
      <c r="K3" s="49"/>
      <c r="L3" s="49"/>
      <c r="M3" s="49"/>
      <c r="N3" s="49"/>
      <c r="O3" s="49"/>
      <c r="P3" s="49"/>
      <c r="Q3" s="49"/>
      <c r="R3" s="49"/>
      <c r="S3" s="49"/>
      <c r="V3" s="51" t="s">
        <v>922</v>
      </c>
      <c r="W3" s="49"/>
      <c r="Y3" s="52" t="s">
        <v>1417</v>
      </c>
      <c r="Z3" s="49"/>
      <c r="AA3" s="49"/>
      <c r="AB3" s="49"/>
      <c r="AC3" s="49"/>
      <c r="AD3" s="49"/>
      <c r="AE3" s="49"/>
      <c r="AF3" s="49"/>
      <c r="AG3" s="49"/>
      <c r="AH3" s="49"/>
      <c r="AI3" s="49"/>
    </row>
    <row r="4" spans="1:36" x14ac:dyDescent="0.25">
      <c r="I4" s="49"/>
      <c r="J4" s="49"/>
      <c r="K4" s="49"/>
      <c r="L4" s="49"/>
      <c r="M4" s="49"/>
      <c r="N4" s="49"/>
      <c r="O4" s="49"/>
      <c r="P4" s="49"/>
      <c r="Q4" s="49"/>
      <c r="R4" s="49"/>
      <c r="S4" s="49"/>
      <c r="V4" s="49"/>
      <c r="W4" s="49"/>
      <c r="Y4" s="49"/>
      <c r="Z4" s="49"/>
      <c r="AA4" s="49"/>
      <c r="AB4" s="49"/>
      <c r="AC4" s="49"/>
      <c r="AD4" s="49"/>
      <c r="AE4" s="49"/>
      <c r="AF4" s="49"/>
      <c r="AG4" s="49"/>
      <c r="AH4" s="49"/>
      <c r="AI4" s="49"/>
    </row>
    <row r="5" spans="1:36" x14ac:dyDescent="0.25">
      <c r="I5" s="49"/>
      <c r="J5" s="49"/>
      <c r="K5" s="49"/>
      <c r="L5" s="49"/>
      <c r="M5" s="49"/>
      <c r="N5" s="49"/>
      <c r="O5" s="49"/>
      <c r="P5" s="49"/>
      <c r="Q5" s="49"/>
      <c r="R5" s="49"/>
      <c r="S5" s="49"/>
      <c r="Y5" s="49"/>
      <c r="Z5" s="49"/>
      <c r="AA5" s="49"/>
      <c r="AB5" s="49"/>
      <c r="AC5" s="49"/>
      <c r="AD5" s="49"/>
      <c r="AE5" s="49"/>
      <c r="AF5" s="49"/>
      <c r="AG5" s="49"/>
      <c r="AH5" s="49"/>
      <c r="AI5" s="49"/>
    </row>
    <row r="6" spans="1:36" ht="2.1" customHeight="1" x14ac:dyDescent="0.25"/>
    <row r="7" spans="1:36" x14ac:dyDescent="0.25">
      <c r="B7" s="48" t="s">
        <v>924</v>
      </c>
      <c r="C7" s="49"/>
      <c r="D7" s="49"/>
      <c r="E7" s="49"/>
      <c r="F7" s="49"/>
      <c r="I7" s="57" t="s">
        <v>969</v>
      </c>
      <c r="J7" s="49"/>
      <c r="K7" s="49"/>
      <c r="L7" s="49"/>
      <c r="M7" s="49"/>
      <c r="N7" s="49"/>
      <c r="O7" s="49"/>
      <c r="P7" s="49"/>
      <c r="Q7" s="49"/>
      <c r="R7" s="49"/>
      <c r="S7" s="49"/>
      <c r="T7" s="49"/>
      <c r="U7" s="49"/>
      <c r="V7" s="49"/>
      <c r="W7" s="49"/>
      <c r="X7" s="49"/>
      <c r="Y7" s="49"/>
      <c r="Z7" s="49"/>
      <c r="AA7" s="49"/>
      <c r="AB7" s="49"/>
      <c r="AC7" s="49"/>
      <c r="AD7" s="49"/>
      <c r="AE7" s="49"/>
      <c r="AF7" s="49"/>
      <c r="AG7" s="49"/>
      <c r="AH7" s="49"/>
    </row>
    <row r="8" spans="1:36" x14ac:dyDescent="0.25">
      <c r="B8" s="49"/>
      <c r="C8" s="49"/>
      <c r="D8" s="49"/>
      <c r="E8" s="49"/>
      <c r="F8" s="49"/>
    </row>
    <row r="9" spans="1:36" x14ac:dyDescent="0.25">
      <c r="B9" s="49"/>
      <c r="C9" s="49"/>
      <c r="D9" s="49"/>
      <c r="E9" s="49"/>
      <c r="F9" s="49"/>
      <c r="I9" s="57" t="s">
        <v>1418</v>
      </c>
      <c r="J9" s="49"/>
      <c r="K9" s="49"/>
      <c r="L9" s="49"/>
      <c r="M9" s="49"/>
      <c r="N9" s="49"/>
      <c r="O9" s="49"/>
      <c r="P9" s="49"/>
      <c r="Q9" s="49"/>
      <c r="R9" s="49"/>
      <c r="S9" s="49"/>
      <c r="T9" s="49"/>
      <c r="U9" s="49"/>
      <c r="V9" s="49"/>
      <c r="W9" s="49"/>
      <c r="X9" s="49"/>
      <c r="Y9" s="49"/>
      <c r="Z9" s="49"/>
      <c r="AA9" s="49"/>
      <c r="AB9" s="49"/>
      <c r="AC9" s="49"/>
      <c r="AD9" s="49"/>
      <c r="AE9" s="49"/>
      <c r="AF9" s="49"/>
      <c r="AG9" s="49"/>
      <c r="AH9" s="49"/>
    </row>
    <row r="10" spans="1:36" ht="11.45" customHeight="1" x14ac:dyDescent="0.25">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row>
    <row r="11" spans="1:36" ht="1.7" customHeight="1" x14ac:dyDescent="0.25"/>
    <row r="12" spans="1:36" ht="12" customHeight="1" x14ac:dyDescent="0.25">
      <c r="I12" s="57" t="s">
        <v>927</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row>
    <row r="13" spans="1:36" ht="3.2" customHeight="1" x14ac:dyDescent="0.25"/>
    <row r="14" spans="1:36" ht="14.1" customHeight="1" x14ac:dyDescent="0.25">
      <c r="A14" s="48" t="s">
        <v>928</v>
      </c>
      <c r="B14" s="49"/>
      <c r="C14" s="49"/>
      <c r="D14" s="49"/>
      <c r="E14" s="49"/>
      <c r="I14" s="57" t="s">
        <v>1419</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row>
    <row r="15" spans="1:36" ht="7.35" customHeight="1" x14ac:dyDescent="0.25"/>
    <row r="16" spans="1:36" ht="15.95" customHeight="1" x14ac:dyDescent="0.25">
      <c r="D16" s="48" t="s">
        <v>930</v>
      </c>
      <c r="E16" s="49"/>
      <c r="F16" s="49"/>
      <c r="G16" s="49"/>
      <c r="H16" s="49"/>
      <c r="I16" s="49"/>
      <c r="J16" s="49"/>
      <c r="K16" s="49"/>
      <c r="L16" s="49"/>
      <c r="O16" s="53" t="s">
        <v>1393</v>
      </c>
      <c r="P16" s="49"/>
      <c r="Q16" s="49"/>
      <c r="R16" s="49"/>
      <c r="S16" s="49"/>
      <c r="T16" s="49"/>
      <c r="U16" s="49"/>
      <c r="V16" s="49"/>
      <c r="W16" s="49"/>
      <c r="X16" s="49"/>
      <c r="Y16" s="49"/>
    </row>
    <row r="17" spans="4:32" ht="15.95" customHeight="1" x14ac:dyDescent="0.25">
      <c r="D17" s="49"/>
      <c r="E17" s="49"/>
      <c r="F17" s="49"/>
      <c r="G17" s="49"/>
      <c r="H17" s="49"/>
      <c r="I17" s="49"/>
      <c r="J17" s="49"/>
      <c r="K17" s="49"/>
      <c r="L17" s="49"/>
    </row>
    <row r="18" spans="4:32" ht="0.95" customHeight="1" x14ac:dyDescent="0.25"/>
    <row r="19" spans="4:32" ht="0.95" customHeight="1" x14ac:dyDescent="0.25">
      <c r="R19" s="54" t="s">
        <v>932</v>
      </c>
      <c r="S19" s="49"/>
      <c r="T19" s="49"/>
      <c r="U19" s="49"/>
      <c r="V19" s="49"/>
      <c r="W19" s="49"/>
      <c r="X19" s="49"/>
      <c r="Y19" s="49"/>
      <c r="Z19" s="49"/>
      <c r="AA19" s="55" t="s">
        <v>933</v>
      </c>
      <c r="AB19" s="49"/>
      <c r="AC19" s="49"/>
      <c r="AD19" s="49"/>
    </row>
    <row r="20" spans="4:32" ht="0.95" customHeight="1" x14ac:dyDescent="0.25">
      <c r="D20" s="54" t="s">
        <v>932</v>
      </c>
      <c r="E20" s="49"/>
      <c r="F20" s="49"/>
      <c r="G20" s="49"/>
      <c r="H20" s="49"/>
      <c r="I20" s="49"/>
      <c r="J20" s="49"/>
      <c r="K20" s="49"/>
      <c r="L20" s="49"/>
      <c r="O20" s="56" t="s">
        <v>933</v>
      </c>
      <c r="P20" s="49"/>
      <c r="R20" s="49"/>
      <c r="S20" s="49"/>
      <c r="T20" s="49"/>
      <c r="U20" s="49"/>
      <c r="V20" s="49"/>
      <c r="W20" s="49"/>
      <c r="X20" s="49"/>
      <c r="Y20" s="49"/>
      <c r="Z20" s="49"/>
      <c r="AA20" s="49"/>
      <c r="AB20" s="49"/>
      <c r="AC20" s="49"/>
      <c r="AD20" s="49"/>
    </row>
    <row r="21" spans="4:32" ht="15" customHeight="1" x14ac:dyDescent="0.25">
      <c r="D21" s="49"/>
      <c r="E21" s="49"/>
      <c r="F21" s="49"/>
      <c r="G21" s="49"/>
      <c r="H21" s="49"/>
      <c r="I21" s="49"/>
      <c r="J21" s="49"/>
      <c r="K21" s="49"/>
      <c r="L21" s="49"/>
      <c r="O21" s="49"/>
      <c r="P21" s="49"/>
    </row>
    <row r="22" spans="4:32" ht="15" customHeight="1" x14ac:dyDescent="0.25"/>
    <row r="23" spans="4:32" ht="15" customHeight="1" x14ac:dyDescent="0.25"/>
    <row r="24" spans="4:32" x14ac:dyDescent="0.25">
      <c r="E24" s="58" t="s">
        <v>934</v>
      </c>
      <c r="F24" s="59"/>
      <c r="G24" s="59"/>
      <c r="H24" s="59"/>
      <c r="I24" s="60"/>
      <c r="J24" s="64" t="s">
        <v>2</v>
      </c>
      <c r="K24" s="65"/>
      <c r="L24" s="65"/>
      <c r="M24" s="65"/>
      <c r="N24" s="65"/>
      <c r="O24" s="65"/>
      <c r="P24" s="65"/>
      <c r="Q24" s="65"/>
      <c r="R24" s="65"/>
      <c r="S24" s="65"/>
      <c r="T24" s="66"/>
      <c r="U24" s="67" t="s">
        <v>3</v>
      </c>
      <c r="V24" s="68"/>
      <c r="W24" s="68"/>
      <c r="X24" s="68"/>
      <c r="Y24" s="68"/>
      <c r="Z24" s="68"/>
      <c r="AA24" s="68"/>
      <c r="AB24" s="68"/>
      <c r="AC24" s="68"/>
      <c r="AD24" s="68"/>
      <c r="AE24" s="68"/>
      <c r="AF24" s="69"/>
    </row>
    <row r="25" spans="4:32" x14ac:dyDescent="0.25">
      <c r="E25" s="61"/>
      <c r="F25" s="62"/>
      <c r="G25" s="62"/>
      <c r="H25" s="62"/>
      <c r="I25" s="63"/>
      <c r="J25" s="88" t="s">
        <v>4</v>
      </c>
      <c r="K25" s="71"/>
      <c r="L25" s="88" t="s">
        <v>5</v>
      </c>
      <c r="M25" s="71"/>
      <c r="N25" s="88" t="s">
        <v>6</v>
      </c>
      <c r="O25" s="71"/>
      <c r="P25" s="88" t="s">
        <v>7</v>
      </c>
      <c r="Q25" s="47"/>
      <c r="R25" s="71"/>
      <c r="S25" s="88" t="s">
        <v>8</v>
      </c>
      <c r="T25" s="71"/>
      <c r="U25" s="88" t="s">
        <v>935</v>
      </c>
      <c r="V25" s="71"/>
      <c r="W25" s="88" t="s">
        <v>936</v>
      </c>
      <c r="X25" s="47"/>
      <c r="Y25" s="47"/>
      <c r="Z25" s="47"/>
      <c r="AA25" s="71"/>
      <c r="AB25" s="1" t="s">
        <v>937</v>
      </c>
      <c r="AC25" s="70" t="s">
        <v>938</v>
      </c>
      <c r="AD25" s="47"/>
      <c r="AE25" s="71"/>
      <c r="AF25" s="2" t="s">
        <v>939</v>
      </c>
    </row>
    <row r="26" spans="4:32" ht="13.15" customHeight="1" x14ac:dyDescent="0.25">
      <c r="E26" s="73" t="s">
        <v>0</v>
      </c>
      <c r="F26" s="47"/>
      <c r="G26" s="47"/>
      <c r="H26" s="47"/>
      <c r="I26" s="74"/>
      <c r="J26" s="89">
        <v>15.6</v>
      </c>
      <c r="K26" s="71"/>
      <c r="L26" s="89">
        <v>15.6</v>
      </c>
      <c r="M26" s="71"/>
      <c r="N26" s="89">
        <v>15.6</v>
      </c>
      <c r="O26" s="71"/>
      <c r="P26" s="89">
        <v>15.6</v>
      </c>
      <c r="Q26" s="47"/>
      <c r="R26" s="71"/>
      <c r="S26" s="89">
        <v>15.6</v>
      </c>
      <c r="T26" s="71"/>
      <c r="U26" s="89">
        <v>16.7</v>
      </c>
      <c r="V26" s="71"/>
      <c r="W26" s="89">
        <v>16.7</v>
      </c>
      <c r="X26" s="47"/>
      <c r="Y26" s="47"/>
      <c r="Z26" s="47"/>
      <c r="AA26" s="71"/>
      <c r="AB26" s="3">
        <v>16.7</v>
      </c>
      <c r="AC26" s="72">
        <v>16.7</v>
      </c>
      <c r="AD26" s="47"/>
      <c r="AE26" s="71"/>
      <c r="AF26" s="4">
        <v>16.7</v>
      </c>
    </row>
    <row r="27" spans="4:32" ht="20.25" customHeight="1" x14ac:dyDescent="0.25">
      <c r="E27" s="73" t="s">
        <v>21</v>
      </c>
      <c r="F27" s="47"/>
      <c r="G27" s="47"/>
      <c r="H27" s="47"/>
      <c r="I27" s="74"/>
      <c r="J27" s="89">
        <v>0</v>
      </c>
      <c r="K27" s="71"/>
      <c r="L27" s="89">
        <v>0</v>
      </c>
      <c r="M27" s="71"/>
      <c r="N27" s="89">
        <v>0</v>
      </c>
      <c r="O27" s="71"/>
      <c r="P27" s="89">
        <v>0</v>
      </c>
      <c r="Q27" s="47"/>
      <c r="R27" s="71"/>
      <c r="S27" s="89">
        <v>0</v>
      </c>
      <c r="T27" s="71"/>
      <c r="U27" s="89">
        <v>0</v>
      </c>
      <c r="V27" s="71"/>
      <c r="W27" s="89">
        <v>0</v>
      </c>
      <c r="X27" s="47"/>
      <c r="Y27" s="47"/>
      <c r="Z27" s="47"/>
      <c r="AA27" s="71"/>
      <c r="AB27" s="3">
        <v>0</v>
      </c>
      <c r="AC27" s="72">
        <v>0</v>
      </c>
      <c r="AD27" s="47"/>
      <c r="AE27" s="71"/>
      <c r="AF27" s="4">
        <v>0</v>
      </c>
    </row>
    <row r="28" spans="4:32" ht="13.15" customHeight="1" x14ac:dyDescent="0.25">
      <c r="E28" s="73" t="s">
        <v>25</v>
      </c>
      <c r="F28" s="47"/>
      <c r="G28" s="47"/>
      <c r="H28" s="47"/>
      <c r="I28" s="74"/>
      <c r="J28" s="89">
        <v>1.7</v>
      </c>
      <c r="K28" s="71"/>
      <c r="L28" s="89">
        <v>1.7</v>
      </c>
      <c r="M28" s="71"/>
      <c r="N28" s="89">
        <v>1.7</v>
      </c>
      <c r="O28" s="71"/>
      <c r="P28" s="89">
        <v>1.8</v>
      </c>
      <c r="Q28" s="47"/>
      <c r="R28" s="71"/>
      <c r="S28" s="89">
        <v>1.8</v>
      </c>
      <c r="T28" s="71"/>
      <c r="U28" s="89">
        <v>1.3</v>
      </c>
      <c r="V28" s="71"/>
      <c r="W28" s="89">
        <v>1.3</v>
      </c>
      <c r="X28" s="47"/>
      <c r="Y28" s="47"/>
      <c r="Z28" s="47"/>
      <c r="AA28" s="71"/>
      <c r="AB28" s="3">
        <v>1.3</v>
      </c>
      <c r="AC28" s="72">
        <v>1.3</v>
      </c>
      <c r="AD28" s="47"/>
      <c r="AE28" s="71"/>
      <c r="AF28" s="4">
        <v>1.3</v>
      </c>
    </row>
    <row r="29" spans="4:32" ht="13.15" customHeight="1" x14ac:dyDescent="0.25">
      <c r="E29" s="73" t="s">
        <v>29</v>
      </c>
      <c r="F29" s="47"/>
      <c r="G29" s="47"/>
      <c r="H29" s="47"/>
      <c r="I29" s="74"/>
      <c r="J29" s="90"/>
      <c r="K29" s="71"/>
      <c r="L29" s="90"/>
      <c r="M29" s="71"/>
      <c r="N29" s="90"/>
      <c r="O29" s="71"/>
      <c r="P29" s="90"/>
      <c r="Q29" s="47"/>
      <c r="R29" s="71"/>
      <c r="S29" s="90"/>
      <c r="T29" s="71"/>
      <c r="U29" s="90"/>
      <c r="V29" s="71"/>
      <c r="W29" s="90"/>
      <c r="X29" s="47"/>
      <c r="Y29" s="47"/>
      <c r="Z29" s="47"/>
      <c r="AA29" s="71"/>
      <c r="AB29" s="5"/>
      <c r="AC29" s="75"/>
      <c r="AD29" s="47"/>
      <c r="AE29" s="71"/>
      <c r="AF29" s="6"/>
    </row>
    <row r="30" spans="4:32" ht="13.15" customHeight="1" x14ac:dyDescent="0.25">
      <c r="E30" s="73" t="s">
        <v>34</v>
      </c>
      <c r="F30" s="47"/>
      <c r="G30" s="47"/>
      <c r="H30" s="47"/>
      <c r="I30" s="74"/>
      <c r="J30" s="90"/>
      <c r="K30" s="71"/>
      <c r="L30" s="90"/>
      <c r="M30" s="71"/>
      <c r="N30" s="90"/>
      <c r="O30" s="71"/>
      <c r="P30" s="90"/>
      <c r="Q30" s="47"/>
      <c r="R30" s="71"/>
      <c r="S30" s="90"/>
      <c r="T30" s="71"/>
      <c r="U30" s="90"/>
      <c r="V30" s="71"/>
      <c r="W30" s="90"/>
      <c r="X30" s="47"/>
      <c r="Y30" s="47"/>
      <c r="Z30" s="47"/>
      <c r="AA30" s="71"/>
      <c r="AB30" s="5"/>
      <c r="AC30" s="75"/>
      <c r="AD30" s="47"/>
      <c r="AE30" s="71"/>
      <c r="AF30" s="6"/>
    </row>
    <row r="31" spans="4:32" ht="20.25" customHeight="1" x14ac:dyDescent="0.25">
      <c r="E31" s="73" t="s">
        <v>38</v>
      </c>
      <c r="F31" s="47"/>
      <c r="G31" s="47"/>
      <c r="H31" s="47"/>
      <c r="I31" s="74"/>
      <c r="J31" s="91">
        <v>0.998</v>
      </c>
      <c r="K31" s="71"/>
      <c r="L31" s="91">
        <v>0.998</v>
      </c>
      <c r="M31" s="71"/>
      <c r="N31" s="91">
        <v>0.998</v>
      </c>
      <c r="O31" s="71"/>
      <c r="P31" s="91">
        <v>0.998</v>
      </c>
      <c r="Q31" s="47"/>
      <c r="R31" s="71"/>
      <c r="S31" s="91">
        <v>0.998</v>
      </c>
      <c r="T31" s="71"/>
      <c r="U31" s="91">
        <v>0.999</v>
      </c>
      <c r="V31" s="71"/>
      <c r="W31" s="91">
        <v>0.999</v>
      </c>
      <c r="X31" s="47"/>
      <c r="Y31" s="47"/>
      <c r="Z31" s="47"/>
      <c r="AA31" s="71"/>
      <c r="AB31" s="7">
        <v>0.999</v>
      </c>
      <c r="AC31" s="76">
        <v>0.999</v>
      </c>
      <c r="AD31" s="47"/>
      <c r="AE31" s="71"/>
      <c r="AF31" s="8">
        <v>0.999</v>
      </c>
    </row>
    <row r="32" spans="4:32" ht="13.15" customHeight="1" x14ac:dyDescent="0.25">
      <c r="E32" s="73" t="s">
        <v>42</v>
      </c>
      <c r="F32" s="47"/>
      <c r="G32" s="47"/>
      <c r="H32" s="47"/>
      <c r="I32" s="74"/>
      <c r="J32" s="89">
        <v>9.6999999999999993</v>
      </c>
      <c r="K32" s="71"/>
      <c r="L32" s="89">
        <v>9.6999999999999993</v>
      </c>
      <c r="M32" s="71"/>
      <c r="N32" s="89">
        <v>9.6999999999999993</v>
      </c>
      <c r="O32" s="71"/>
      <c r="P32" s="89">
        <v>9.6999999999999993</v>
      </c>
      <c r="Q32" s="47"/>
      <c r="R32" s="71"/>
      <c r="S32" s="89">
        <v>9.6999999999999993</v>
      </c>
      <c r="T32" s="71"/>
      <c r="U32" s="89">
        <v>10.199999999999999</v>
      </c>
      <c r="V32" s="71"/>
      <c r="W32" s="89">
        <v>10.199999999999999</v>
      </c>
      <c r="X32" s="47"/>
      <c r="Y32" s="47"/>
      <c r="Z32" s="47"/>
      <c r="AA32" s="71"/>
      <c r="AB32" s="3">
        <v>10.199999999999999</v>
      </c>
      <c r="AC32" s="72">
        <v>10.199999999999999</v>
      </c>
      <c r="AD32" s="47"/>
      <c r="AE32" s="71"/>
      <c r="AF32" s="4">
        <v>10.199999999999999</v>
      </c>
    </row>
    <row r="33" spans="5:32" ht="13.15" customHeight="1" x14ac:dyDescent="0.25">
      <c r="E33" s="77" t="s">
        <v>46</v>
      </c>
      <c r="F33" s="47"/>
      <c r="G33" s="47"/>
      <c r="H33" s="47"/>
      <c r="I33" s="74"/>
      <c r="J33" s="92">
        <v>1.7</v>
      </c>
      <c r="K33" s="71"/>
      <c r="L33" s="92">
        <v>1.7</v>
      </c>
      <c r="M33" s="71"/>
      <c r="N33" s="92">
        <v>1.7</v>
      </c>
      <c r="O33" s="71"/>
      <c r="P33" s="92">
        <v>1.7</v>
      </c>
      <c r="Q33" s="47"/>
      <c r="R33" s="71"/>
      <c r="S33" s="92">
        <v>1.7</v>
      </c>
      <c r="T33" s="71"/>
      <c r="U33" s="92">
        <v>1.2</v>
      </c>
      <c r="V33" s="71"/>
      <c r="W33" s="92">
        <v>1.2</v>
      </c>
      <c r="X33" s="47"/>
      <c r="Y33" s="47"/>
      <c r="Z33" s="47"/>
      <c r="AA33" s="71"/>
      <c r="AB33" s="9">
        <v>1.2</v>
      </c>
      <c r="AC33" s="78">
        <v>1.2</v>
      </c>
      <c r="AD33" s="47"/>
      <c r="AE33" s="71"/>
      <c r="AF33" s="10">
        <v>1.2</v>
      </c>
    </row>
    <row r="34" spans="5:32" ht="20.25" customHeight="1" x14ac:dyDescent="0.25">
      <c r="E34" s="73" t="s">
        <v>940</v>
      </c>
      <c r="F34" s="47"/>
      <c r="G34" s="47"/>
      <c r="H34" s="47"/>
      <c r="I34" s="74"/>
      <c r="J34" s="90">
        <v>0.1</v>
      </c>
      <c r="K34" s="71"/>
      <c r="L34" s="90">
        <v>0.1</v>
      </c>
      <c r="M34" s="71"/>
      <c r="N34" s="90">
        <v>0.1</v>
      </c>
      <c r="O34" s="71"/>
      <c r="P34" s="90">
        <v>0.1</v>
      </c>
      <c r="Q34" s="47"/>
      <c r="R34" s="71"/>
      <c r="S34" s="90">
        <v>0.1</v>
      </c>
      <c r="T34" s="71"/>
      <c r="U34" s="90">
        <v>0.1</v>
      </c>
      <c r="V34" s="71"/>
      <c r="W34" s="90">
        <v>0.1</v>
      </c>
      <c r="X34" s="47"/>
      <c r="Y34" s="47"/>
      <c r="Z34" s="47"/>
      <c r="AA34" s="71"/>
      <c r="AB34" s="5">
        <v>0.1</v>
      </c>
      <c r="AC34" s="75">
        <v>0.1</v>
      </c>
      <c r="AD34" s="47"/>
      <c r="AE34" s="71"/>
      <c r="AF34" s="6">
        <v>0.1</v>
      </c>
    </row>
    <row r="35" spans="5:32" ht="20.25" customHeight="1" x14ac:dyDescent="0.25">
      <c r="E35" s="73" t="s">
        <v>941</v>
      </c>
      <c r="F35" s="47"/>
      <c r="G35" s="47"/>
      <c r="H35" s="47"/>
      <c r="I35" s="74"/>
      <c r="J35" s="90" t="s">
        <v>1220</v>
      </c>
      <c r="K35" s="71"/>
      <c r="L35" s="90" t="s">
        <v>1220</v>
      </c>
      <c r="M35" s="71"/>
      <c r="N35" s="90" t="s">
        <v>1220</v>
      </c>
      <c r="O35" s="71"/>
      <c r="P35" s="90" t="s">
        <v>1220</v>
      </c>
      <c r="Q35" s="47"/>
      <c r="R35" s="71"/>
      <c r="S35" s="90" t="s">
        <v>1220</v>
      </c>
      <c r="T35" s="71"/>
      <c r="U35" s="90" t="s">
        <v>1220</v>
      </c>
      <c r="V35" s="71"/>
      <c r="W35" s="90" t="s">
        <v>1220</v>
      </c>
      <c r="X35" s="47"/>
      <c r="Y35" s="47"/>
      <c r="Z35" s="47"/>
      <c r="AA35" s="71"/>
      <c r="AB35" s="5" t="s">
        <v>1220</v>
      </c>
      <c r="AC35" s="75" t="s">
        <v>1220</v>
      </c>
      <c r="AD35" s="47"/>
      <c r="AE35" s="71"/>
      <c r="AF35" s="6" t="s">
        <v>1220</v>
      </c>
    </row>
    <row r="36" spans="5:32" ht="13.15" customHeight="1" x14ac:dyDescent="0.25">
      <c r="E36" s="73" t="s">
        <v>58</v>
      </c>
      <c r="F36" s="47"/>
      <c r="G36" s="47"/>
      <c r="H36" s="47"/>
      <c r="I36" s="74"/>
      <c r="J36" s="90"/>
      <c r="K36" s="71"/>
      <c r="L36" s="90"/>
      <c r="M36" s="71"/>
      <c r="N36" s="90"/>
      <c r="O36" s="71"/>
      <c r="P36" s="90"/>
      <c r="Q36" s="47"/>
      <c r="R36" s="71"/>
      <c r="S36" s="90"/>
      <c r="T36" s="71"/>
      <c r="U36" s="90"/>
      <c r="V36" s="71"/>
      <c r="W36" s="90"/>
      <c r="X36" s="47"/>
      <c r="Y36" s="47"/>
      <c r="Z36" s="47"/>
      <c r="AA36" s="71"/>
      <c r="AB36" s="5"/>
      <c r="AC36" s="75"/>
      <c r="AD36" s="47"/>
      <c r="AE36" s="71"/>
      <c r="AF36" s="6"/>
    </row>
    <row r="37" spans="5:32" x14ac:dyDescent="0.25">
      <c r="E37" s="73" t="s">
        <v>62</v>
      </c>
      <c r="F37" s="47"/>
      <c r="G37" s="47"/>
      <c r="H37" s="47"/>
      <c r="I37" s="74"/>
      <c r="J37" s="89">
        <v>0</v>
      </c>
      <c r="K37" s="71"/>
      <c r="L37" s="89">
        <v>0</v>
      </c>
      <c r="M37" s="71"/>
      <c r="N37" s="89">
        <v>0</v>
      </c>
      <c r="O37" s="71"/>
      <c r="P37" s="89">
        <v>0</v>
      </c>
      <c r="Q37" s="47"/>
      <c r="R37" s="71"/>
      <c r="S37" s="89">
        <v>0</v>
      </c>
      <c r="T37" s="71"/>
      <c r="U37" s="89">
        <v>0</v>
      </c>
      <c r="V37" s="71"/>
      <c r="W37" s="89">
        <v>0</v>
      </c>
      <c r="X37" s="47"/>
      <c r="Y37" s="47"/>
      <c r="Z37" s="47"/>
      <c r="AA37" s="71"/>
      <c r="AB37" s="3">
        <v>0</v>
      </c>
      <c r="AC37" s="72">
        <v>0</v>
      </c>
      <c r="AD37" s="47"/>
      <c r="AE37" s="71"/>
      <c r="AF37" s="4">
        <v>0</v>
      </c>
    </row>
    <row r="38" spans="5:32" ht="20.25" customHeight="1" x14ac:dyDescent="0.25">
      <c r="E38" s="73" t="s">
        <v>66</v>
      </c>
      <c r="F38" s="47"/>
      <c r="G38" s="47"/>
      <c r="H38" s="47"/>
      <c r="I38" s="74"/>
      <c r="J38" s="89">
        <v>0</v>
      </c>
      <c r="K38" s="71"/>
      <c r="L38" s="89">
        <v>0</v>
      </c>
      <c r="M38" s="71"/>
      <c r="N38" s="89">
        <v>0</v>
      </c>
      <c r="O38" s="71"/>
      <c r="P38" s="89">
        <v>0</v>
      </c>
      <c r="Q38" s="47"/>
      <c r="R38" s="71"/>
      <c r="S38" s="89">
        <v>0</v>
      </c>
      <c r="T38" s="71"/>
      <c r="U38" s="89">
        <v>0</v>
      </c>
      <c r="V38" s="71"/>
      <c r="W38" s="89">
        <v>0</v>
      </c>
      <c r="X38" s="47"/>
      <c r="Y38" s="47"/>
      <c r="Z38" s="47"/>
      <c r="AA38" s="71"/>
      <c r="AB38" s="3">
        <v>0</v>
      </c>
      <c r="AC38" s="72">
        <v>0</v>
      </c>
      <c r="AD38" s="47"/>
      <c r="AE38" s="71"/>
      <c r="AF38" s="4">
        <v>0</v>
      </c>
    </row>
    <row r="39" spans="5:32" x14ac:dyDescent="0.25">
      <c r="E39" s="73" t="s">
        <v>70</v>
      </c>
      <c r="F39" s="47"/>
      <c r="G39" s="47"/>
      <c r="H39" s="47"/>
      <c r="I39" s="74"/>
      <c r="J39" s="89">
        <v>7.5</v>
      </c>
      <c r="K39" s="71"/>
      <c r="L39" s="89">
        <v>7.5</v>
      </c>
      <c r="M39" s="71"/>
      <c r="N39" s="89">
        <v>7.5</v>
      </c>
      <c r="O39" s="71"/>
      <c r="P39" s="89">
        <v>7.5</v>
      </c>
      <c r="Q39" s="47"/>
      <c r="R39" s="71"/>
      <c r="S39" s="89">
        <v>7.5</v>
      </c>
      <c r="T39" s="71"/>
      <c r="U39" s="89">
        <v>7.5</v>
      </c>
      <c r="V39" s="71"/>
      <c r="W39" s="89">
        <v>7.5</v>
      </c>
      <c r="X39" s="47"/>
      <c r="Y39" s="47"/>
      <c r="Z39" s="47"/>
      <c r="AA39" s="71"/>
      <c r="AB39" s="3">
        <v>7.5</v>
      </c>
      <c r="AC39" s="72">
        <v>7.5</v>
      </c>
      <c r="AD39" s="47"/>
      <c r="AE39" s="71"/>
      <c r="AF39" s="4">
        <v>7.5</v>
      </c>
    </row>
    <row r="40" spans="5:32" x14ac:dyDescent="0.25">
      <c r="E40" s="73" t="s">
        <v>73</v>
      </c>
      <c r="F40" s="47"/>
      <c r="G40" s="47"/>
      <c r="H40" s="47"/>
      <c r="I40" s="74"/>
      <c r="J40" s="89">
        <v>0</v>
      </c>
      <c r="K40" s="71"/>
      <c r="L40" s="89">
        <v>0</v>
      </c>
      <c r="M40" s="71"/>
      <c r="N40" s="89">
        <v>0</v>
      </c>
      <c r="O40" s="71"/>
      <c r="P40" s="89">
        <v>0</v>
      </c>
      <c r="Q40" s="47"/>
      <c r="R40" s="71"/>
      <c r="S40" s="89">
        <v>0</v>
      </c>
      <c r="T40" s="71"/>
      <c r="U40" s="89">
        <v>0</v>
      </c>
      <c r="V40" s="71"/>
      <c r="W40" s="89">
        <v>0</v>
      </c>
      <c r="X40" s="47"/>
      <c r="Y40" s="47"/>
      <c r="Z40" s="47"/>
      <c r="AA40" s="71"/>
      <c r="AB40" s="3">
        <v>0</v>
      </c>
      <c r="AC40" s="72">
        <v>0</v>
      </c>
      <c r="AD40" s="47"/>
      <c r="AE40" s="71"/>
      <c r="AF40" s="4">
        <v>0</v>
      </c>
    </row>
    <row r="41" spans="5:32" x14ac:dyDescent="0.25">
      <c r="E41" s="73" t="s">
        <v>77</v>
      </c>
      <c r="F41" s="47"/>
      <c r="G41" s="47"/>
      <c r="H41" s="47"/>
      <c r="I41" s="74"/>
      <c r="J41" s="89">
        <v>0</v>
      </c>
      <c r="K41" s="71"/>
      <c r="L41" s="89">
        <v>0</v>
      </c>
      <c r="M41" s="71"/>
      <c r="N41" s="89">
        <v>0</v>
      </c>
      <c r="O41" s="71"/>
      <c r="P41" s="89">
        <v>0</v>
      </c>
      <c r="Q41" s="47"/>
      <c r="R41" s="71"/>
      <c r="S41" s="89">
        <v>0</v>
      </c>
      <c r="T41" s="71"/>
      <c r="U41" s="89">
        <v>0</v>
      </c>
      <c r="V41" s="71"/>
      <c r="W41" s="89">
        <v>0</v>
      </c>
      <c r="X41" s="47"/>
      <c r="Y41" s="47"/>
      <c r="Z41" s="47"/>
      <c r="AA41" s="71"/>
      <c r="AB41" s="3">
        <v>0</v>
      </c>
      <c r="AC41" s="72">
        <v>0</v>
      </c>
      <c r="AD41" s="47"/>
      <c r="AE41" s="71"/>
      <c r="AF41" s="4">
        <v>0</v>
      </c>
    </row>
    <row r="42" spans="5:32" x14ac:dyDescent="0.25">
      <c r="E42" s="73" t="s">
        <v>81</v>
      </c>
      <c r="F42" s="47"/>
      <c r="G42" s="47"/>
      <c r="H42" s="47"/>
      <c r="I42" s="74"/>
      <c r="J42" s="89">
        <v>0</v>
      </c>
      <c r="K42" s="71"/>
      <c r="L42" s="89">
        <v>0</v>
      </c>
      <c r="M42" s="71"/>
      <c r="N42" s="89">
        <v>0</v>
      </c>
      <c r="O42" s="71"/>
      <c r="P42" s="89">
        <v>0</v>
      </c>
      <c r="Q42" s="47"/>
      <c r="R42" s="71"/>
      <c r="S42" s="89">
        <v>0</v>
      </c>
      <c r="T42" s="71"/>
      <c r="U42" s="89">
        <v>0</v>
      </c>
      <c r="V42" s="71"/>
      <c r="W42" s="89">
        <v>0</v>
      </c>
      <c r="X42" s="47"/>
      <c r="Y42" s="47"/>
      <c r="Z42" s="47"/>
      <c r="AA42" s="71"/>
      <c r="AB42" s="3">
        <v>0</v>
      </c>
      <c r="AC42" s="72">
        <v>0</v>
      </c>
      <c r="AD42" s="47"/>
      <c r="AE42" s="71"/>
      <c r="AF42" s="4">
        <v>0</v>
      </c>
    </row>
    <row r="43" spans="5:32" x14ac:dyDescent="0.25">
      <c r="E43" s="73" t="s">
        <v>85</v>
      </c>
      <c r="F43" s="47"/>
      <c r="G43" s="47"/>
      <c r="H43" s="47"/>
      <c r="I43" s="74"/>
      <c r="J43" s="90"/>
      <c r="K43" s="71"/>
      <c r="L43" s="90"/>
      <c r="M43" s="71"/>
      <c r="N43" s="90"/>
      <c r="O43" s="71"/>
      <c r="P43" s="90"/>
      <c r="Q43" s="47"/>
      <c r="R43" s="71"/>
      <c r="S43" s="90"/>
      <c r="T43" s="71"/>
      <c r="U43" s="90"/>
      <c r="V43" s="71"/>
      <c r="W43" s="90"/>
      <c r="X43" s="47"/>
      <c r="Y43" s="47"/>
      <c r="Z43" s="47"/>
      <c r="AA43" s="71"/>
      <c r="AB43" s="5"/>
      <c r="AC43" s="75"/>
      <c r="AD43" s="47"/>
      <c r="AE43" s="71"/>
      <c r="AF43" s="6"/>
    </row>
    <row r="44" spans="5:32" x14ac:dyDescent="0.25">
      <c r="E44" s="73" t="s">
        <v>89</v>
      </c>
      <c r="F44" s="47"/>
      <c r="G44" s="47"/>
      <c r="H44" s="47"/>
      <c r="I44" s="74"/>
      <c r="J44" s="90"/>
      <c r="K44" s="71"/>
      <c r="L44" s="90"/>
      <c r="M44" s="71"/>
      <c r="N44" s="90"/>
      <c r="O44" s="71"/>
      <c r="P44" s="90"/>
      <c r="Q44" s="47"/>
      <c r="R44" s="71"/>
      <c r="S44" s="90"/>
      <c r="T44" s="71"/>
      <c r="U44" s="90"/>
      <c r="V44" s="71"/>
      <c r="W44" s="90"/>
      <c r="X44" s="47"/>
      <c r="Y44" s="47"/>
      <c r="Z44" s="47"/>
      <c r="AA44" s="71"/>
      <c r="AB44" s="5"/>
      <c r="AC44" s="75"/>
      <c r="AD44" s="47"/>
      <c r="AE44" s="71"/>
      <c r="AF44" s="6"/>
    </row>
    <row r="45" spans="5:32" ht="18" x14ac:dyDescent="0.25">
      <c r="E45" s="73" t="s">
        <v>93</v>
      </c>
      <c r="F45" s="47"/>
      <c r="G45" s="47"/>
      <c r="H45" s="47"/>
      <c r="I45" s="74"/>
      <c r="J45" s="90" t="s">
        <v>943</v>
      </c>
      <c r="K45" s="71"/>
      <c r="L45" s="90" t="s">
        <v>943</v>
      </c>
      <c r="M45" s="71"/>
      <c r="N45" s="90" t="s">
        <v>943</v>
      </c>
      <c r="O45" s="71"/>
      <c r="P45" s="90" t="s">
        <v>943</v>
      </c>
      <c r="Q45" s="47"/>
      <c r="R45" s="71"/>
      <c r="S45" s="90" t="s">
        <v>943</v>
      </c>
      <c r="T45" s="71"/>
      <c r="U45" s="90" t="s">
        <v>943</v>
      </c>
      <c r="V45" s="71"/>
      <c r="W45" s="90" t="s">
        <v>943</v>
      </c>
      <c r="X45" s="47"/>
      <c r="Y45" s="47"/>
      <c r="Z45" s="47"/>
      <c r="AA45" s="71"/>
      <c r="AB45" s="5" t="s">
        <v>943</v>
      </c>
      <c r="AC45" s="75" t="s">
        <v>943</v>
      </c>
      <c r="AD45" s="47"/>
      <c r="AE45" s="71"/>
      <c r="AF45" s="6" t="s">
        <v>943</v>
      </c>
    </row>
    <row r="46" spans="5:32" x14ac:dyDescent="0.25">
      <c r="E46" s="84" t="s">
        <v>97</v>
      </c>
      <c r="F46" s="85"/>
      <c r="G46" s="85"/>
      <c r="H46" s="85"/>
      <c r="I46" s="86"/>
      <c r="J46" s="93" t="s">
        <v>944</v>
      </c>
      <c r="K46" s="80"/>
      <c r="L46" s="93" t="s">
        <v>944</v>
      </c>
      <c r="M46" s="80"/>
      <c r="N46" s="93" t="s">
        <v>944</v>
      </c>
      <c r="O46" s="80"/>
      <c r="P46" s="93" t="s">
        <v>944</v>
      </c>
      <c r="Q46" s="87"/>
      <c r="R46" s="80"/>
      <c r="S46" s="93" t="s">
        <v>944</v>
      </c>
      <c r="T46" s="80"/>
      <c r="U46" s="94" t="s">
        <v>944</v>
      </c>
      <c r="V46" s="82"/>
      <c r="W46" s="94" t="s">
        <v>944</v>
      </c>
      <c r="X46" s="83"/>
      <c r="Y46" s="83"/>
      <c r="Z46" s="83"/>
      <c r="AA46" s="82"/>
      <c r="AB46" s="12" t="s">
        <v>944</v>
      </c>
      <c r="AC46" s="81" t="s">
        <v>944</v>
      </c>
      <c r="AD46" s="83"/>
      <c r="AE46" s="82"/>
      <c r="AF46" s="13" t="s">
        <v>944</v>
      </c>
    </row>
    <row r="47" spans="5:32" ht="0" hidden="1" customHeight="1" x14ac:dyDescent="0.25"/>
    <row r="48" spans="5:32" ht="15.95" customHeight="1" x14ac:dyDescent="0.25">
      <c r="E48" s="18" t="s">
        <v>945</v>
      </c>
    </row>
    <row r="49" ht="2.4500000000000002" customHeight="1" x14ac:dyDescent="0.25"/>
    <row r="50" ht="0.6" customHeight="1" x14ac:dyDescent="0.25"/>
    <row r="51" ht="0" hidden="1" customHeight="1" x14ac:dyDescent="0.25"/>
  </sheetData>
  <sheetProtection algorithmName="SHA-512" hashValue="w10aLPYDZfPZBSelFzw7r60uaQ9OmGvpgS44y5V9IiKyYUlGHcWzcKAknsp+hwLYmyQBMbnHHwnfb+br2AWbXg==" saltValue="U0VgA7YYK0oLKbZ5QbIODA==" spinCount="100000" sheet="1" objects="1" scenarios="1"/>
  <mergeCells count="216">
    <mergeCell ref="S46:T46"/>
    <mergeCell ref="U46:V46"/>
    <mergeCell ref="W46:AA46"/>
    <mergeCell ref="AC46:AE46"/>
    <mergeCell ref="E46:I46"/>
    <mergeCell ref="J46:K46"/>
    <mergeCell ref="L46:M46"/>
    <mergeCell ref="N46:O46"/>
    <mergeCell ref="P46:R46"/>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48" location="INDEX!A1" display="Return to Index" xr:uid="{3D33A67E-B956-444F-BB3C-2ACC86AC171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GLEN - Glenden (66/11kV)</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0 xmlns="e38be7af-2a2e-420f-a649-d9f6ca6efbed">13</Order0>
    <Images xmlns="e38be7af-2a2e-420f-a649-d9f6ca6efbe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6388308349D941825729FE44EC4AE3" ma:contentTypeVersion="14" ma:contentTypeDescription="Create a new document." ma:contentTypeScope="" ma:versionID="4bfc454778139cb48205b0e3cd30ea3c">
  <xsd:schema xmlns:xsd="http://www.w3.org/2001/XMLSchema" xmlns:xs="http://www.w3.org/2001/XMLSchema" xmlns:p="http://schemas.microsoft.com/office/2006/metadata/properties" xmlns:ns2="e38be7af-2a2e-420f-a649-d9f6ca6efbed" targetNamespace="http://schemas.microsoft.com/office/2006/metadata/properties" ma:root="true" ma:fieldsID="f024e1dc51d25d233cdf20b7e1a79cc8" ns2:_="">
    <xsd:import namespace="e38be7af-2a2e-420f-a649-d9f6ca6efbed"/>
    <xsd:element name="properties">
      <xsd:complexType>
        <xsd:sequence>
          <xsd:element name="documentManagement">
            <xsd:complexType>
              <xsd:all>
                <xsd:element ref="ns2:MediaServiceMetadata" minOccurs="0"/>
                <xsd:element ref="ns2:MediaServiceFastMetadata" minOccurs="0"/>
                <xsd:element ref="ns2:Order0"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Image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8be7af-2a2e-420f-a649-d9f6ca6efb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Order0" ma:index="10" nillable="true" ma:displayName="Order" ma:internalName="Order0">
      <xsd:simpleType>
        <xsd:restriction base="dms:Number"/>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Images" ma:index="17" nillable="true" ma:displayName="Images" ma:internalName="Images">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5EF6DA20-6E2D-41CB-87FC-98110E85018D}">
  <ds:schemaRefs>
    <ds:schemaRef ds:uri="e38be7af-2a2e-420f-a649-d9f6ca6efbed"/>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6E04B259-8EB1-4534-AC26-5E9B3250D5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8be7af-2a2e-420f-a649-d9f6ca6efb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62CCB8-0E10-4FA7-AB9F-8E125E0A8C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303</vt:i4>
      </vt:variant>
    </vt:vector>
  </HeadingPairs>
  <TitlesOfParts>
    <vt:vector size="303" baseType="lpstr">
      <vt:lpstr>Disclaimer</vt:lpstr>
      <vt:lpstr>Introductiom &amp; Notes</vt:lpstr>
      <vt:lpstr>INDEX</vt:lpstr>
      <vt:lpstr>AGWA</vt:lpstr>
      <vt:lpstr>AITK</vt:lpstr>
      <vt:lpstr>ALLO</vt:lpstr>
      <vt:lpstr>ALSH</vt:lpstr>
      <vt:lpstr>ALST</vt:lpstr>
      <vt:lpstr>ATHE</vt:lpstr>
      <vt:lpstr>AWOO</vt:lpstr>
      <vt:lpstr>AYRZ</vt:lpstr>
      <vt:lpstr>BALB</vt:lpstr>
      <vt:lpstr>BAMB</vt:lpstr>
      <vt:lpstr>BARC</vt:lpstr>
      <vt:lpstr>BARG</vt:lpstr>
      <vt:lpstr>BARR</vt:lpstr>
      <vt:lpstr>BEGA</vt:lpstr>
      <vt:lpstr>BERS</vt:lpstr>
      <vt:lpstr>BEWE</vt:lpstr>
      <vt:lpstr>BILO</vt:lpstr>
      <vt:lpstr>BING</vt:lpstr>
      <vt:lpstr>BLAC</vt:lpstr>
      <vt:lpstr>BLAK</vt:lpstr>
      <vt:lpstr>BLRI</vt:lpstr>
      <vt:lpstr>BLUE</vt:lpstr>
      <vt:lpstr>BODA</vt:lpstr>
      <vt:lpstr>BOHL</vt:lpstr>
      <vt:lpstr>BORE</vt:lpstr>
      <vt:lpstr>BOWE</vt:lpstr>
      <vt:lpstr>BROX</vt:lpstr>
      <vt:lpstr>BUCE</vt:lpstr>
      <vt:lpstr>BULL</vt:lpstr>
      <vt:lpstr>BUND</vt:lpstr>
      <vt:lpstr>CACI</vt:lpstr>
      <vt:lpstr>CAFE</vt:lpstr>
      <vt:lpstr>CALE</vt:lpstr>
      <vt:lpstr>CALL</vt:lpstr>
      <vt:lpstr>CANN</vt:lpstr>
      <vt:lpstr>CANO</vt:lpstr>
      <vt:lpstr>CARI</vt:lpstr>
      <vt:lpstr>CARM</vt:lpstr>
      <vt:lpstr>CAST</vt:lpstr>
      <vt:lpstr>CAWD</vt:lpstr>
      <vt:lpstr>CEPL</vt:lpstr>
      <vt:lpstr>CHAL</vt:lpstr>
      <vt:lpstr>CHAR</vt:lpstr>
      <vt:lpstr>CHIA</vt:lpstr>
      <vt:lpstr>CHIL</vt:lpstr>
      <vt:lpstr>CHIN</vt:lpstr>
      <vt:lpstr>CHTO</vt:lpstr>
      <vt:lpstr>CHTW</vt:lpstr>
      <vt:lpstr>CHUM</vt:lpstr>
      <vt:lpstr>CLBS</vt:lpstr>
      <vt:lpstr>CLER</vt:lpstr>
      <vt:lpstr>CLIF</vt:lpstr>
      <vt:lpstr>CLIN</vt:lpstr>
      <vt:lpstr>CLON</vt:lpstr>
      <vt:lpstr>CLSO</vt:lpstr>
      <vt:lpstr>COLU</vt:lpstr>
      <vt:lpstr>COME</vt:lpstr>
      <vt:lpstr>COOK</vt:lpstr>
      <vt:lpstr>COOM</vt:lpstr>
      <vt:lpstr>CRAI</vt:lpstr>
      <vt:lpstr>CRAN</vt:lpstr>
      <vt:lpstr>CRED</vt:lpstr>
      <vt:lpstr>CRNE</vt:lpstr>
      <vt:lpstr>CROY</vt:lpstr>
      <vt:lpstr>CUNN</vt:lpstr>
      <vt:lpstr>DACE</vt:lpstr>
      <vt:lpstr>DAGL</vt:lpstr>
      <vt:lpstr>DEGI</vt:lpstr>
      <vt:lpstr>DIMB</vt:lpstr>
      <vt:lpstr>DISR</vt:lpstr>
      <vt:lpstr>Duchr2</vt:lpstr>
      <vt:lpstr>DURO</vt:lpstr>
      <vt:lpstr>DYSA</vt:lpstr>
      <vt:lpstr>EAAY</vt:lpstr>
      <vt:lpstr>EABU</vt:lpstr>
      <vt:lpstr>EATO</vt:lpstr>
      <vt:lpstr>EDMO</vt:lpstr>
      <vt:lpstr>EIDS</vt:lpstr>
      <vt:lpstr>ELAR</vt:lpstr>
      <vt:lpstr>ELRO</vt:lpstr>
      <vt:lpstr>EMER</vt:lpstr>
      <vt:lpstr>ETON</vt:lpstr>
      <vt:lpstr>EUDA</vt:lpstr>
      <vt:lpstr>EVEL</vt:lpstr>
      <vt:lpstr>FARL</vt:lpstr>
      <vt:lpstr>FARN</vt:lpstr>
      <vt:lpstr>FREN</vt:lpstr>
      <vt:lpstr>GARB</vt:lpstr>
      <vt:lpstr>GAYN</vt:lpstr>
      <vt:lpstr>GEOR</vt:lpstr>
      <vt:lpstr>GEOR1</vt:lpstr>
      <vt:lpstr>GIRU</vt:lpstr>
      <vt:lpstr>GIVE</vt:lpstr>
      <vt:lpstr>GLEE</vt:lpstr>
      <vt:lpstr>GLEL</vt:lpstr>
      <vt:lpstr>GLEN</vt:lpstr>
      <vt:lpstr>GLFS</vt:lpstr>
      <vt:lpstr>GLNO</vt:lpstr>
      <vt:lpstr>GLSO</vt:lpstr>
      <vt:lpstr>GOOB</vt:lpstr>
      <vt:lpstr>GOOT</vt:lpstr>
      <vt:lpstr>Gracem</vt:lpstr>
      <vt:lpstr>GRCR</vt:lpstr>
      <vt:lpstr>GREN</vt:lpstr>
      <vt:lpstr>GUML</vt:lpstr>
      <vt:lpstr>GUTH</vt:lpstr>
      <vt:lpstr>HAPU</vt:lpstr>
      <vt:lpstr>HELE</vt:lpstr>
      <vt:lpstr>HEPA</vt:lpstr>
      <vt:lpstr>HIGH</vt:lpstr>
      <vt:lpstr>HILL</vt:lpstr>
      <vt:lpstr>HOHI</vt:lpstr>
      <vt:lpstr>HOWA</vt:lpstr>
      <vt:lpstr>HUGH</vt:lpstr>
      <vt:lpstr>ILBI</vt:lpstr>
      <vt:lpstr>INGH</vt:lpstr>
      <vt:lpstr>ISIS</vt:lpstr>
      <vt:lpstr>JAND</vt:lpstr>
      <vt:lpstr>JARV</vt:lpstr>
      <vt:lpstr>JUCR</vt:lpstr>
      <vt:lpstr>JUPO</vt:lpstr>
      <vt:lpstr>KAIM</vt:lpstr>
      <vt:lpstr>KALA</vt:lpstr>
      <vt:lpstr>KECE</vt:lpstr>
      <vt:lpstr>KESP</vt:lpstr>
      <vt:lpstr>KIDS</vt:lpstr>
      <vt:lpstr>KILK</vt:lpstr>
      <vt:lpstr>KILL</vt:lpstr>
      <vt:lpstr>KING</vt:lpstr>
      <vt:lpstr>KIRK</vt:lpstr>
      <vt:lpstr>KITO</vt:lpstr>
      <vt:lpstr>KOCR</vt:lpstr>
      <vt:lpstr>KOUM</vt:lpstr>
      <vt:lpstr>LACR</vt:lpstr>
      <vt:lpstr>LAKE</vt:lpstr>
      <vt:lpstr>LANN</vt:lpstr>
      <vt:lpstr>LAQU</vt:lpstr>
      <vt:lpstr>LARO</vt:lpstr>
      <vt:lpstr>LITT</vt:lpstr>
      <vt:lpstr>LOCR</vt:lpstr>
      <vt:lpstr>LONG</vt:lpstr>
      <vt:lpstr>LUCI</vt:lpstr>
      <vt:lpstr>LYLA</vt:lpstr>
      <vt:lpstr>MACI</vt:lpstr>
      <vt:lpstr>MACK</vt:lpstr>
      <vt:lpstr>MACN</vt:lpstr>
      <vt:lpstr>MACT</vt:lpstr>
      <vt:lpstr>MAFU</vt:lpstr>
      <vt:lpstr>MALC</vt:lpstr>
      <vt:lpstr>MARE</vt:lpstr>
      <vt:lpstr>MARY</vt:lpstr>
      <vt:lpstr>MASO</vt:lpstr>
      <vt:lpstr>MCCR</vt:lpstr>
      <vt:lpstr>MEAD</vt:lpstr>
      <vt:lpstr>MEAN</vt:lpstr>
      <vt:lpstr>MERI</vt:lpstr>
      <vt:lpstr>MERN</vt:lpstr>
      <vt:lpstr>MICO</vt:lpstr>
      <vt:lpstr>MIDD</vt:lpstr>
      <vt:lpstr>MILC</vt:lpstr>
      <vt:lpstr>MILE</vt:lpstr>
      <vt:lpstr>MILL</vt:lpstr>
      <vt:lpstr>MILM</vt:lpstr>
      <vt:lpstr>MING</vt:lpstr>
      <vt:lpstr>MIRA</vt:lpstr>
      <vt:lpstr>MITC</vt:lpstr>
      <vt:lpstr>MIVA</vt:lpstr>
      <vt:lpstr>MLEP</vt:lpstr>
      <vt:lpstr>MOBA</vt:lpstr>
      <vt:lpstr>MODA</vt:lpstr>
      <vt:lpstr>MOFO</vt:lpstr>
      <vt:lpstr>MOGA</vt:lpstr>
      <vt:lpstr>MOMO</vt:lpstr>
      <vt:lpstr>MOMR</vt:lpstr>
      <vt:lpstr>MOMW</vt:lpstr>
      <vt:lpstr>MONT</vt:lpstr>
      <vt:lpstr>MOOR</vt:lpstr>
      <vt:lpstr>MOPA</vt:lpstr>
      <vt:lpstr>MORO</vt:lpstr>
      <vt:lpstr>MOSI</vt:lpstr>
      <vt:lpstr>MOSS</vt:lpstr>
      <vt:lpstr>MOUR</vt:lpstr>
      <vt:lpstr>MURG</vt:lpstr>
      <vt:lpstr>MUTA</vt:lpstr>
      <vt:lpstr>MUTO</vt:lpstr>
      <vt:lpstr>NANA</vt:lpstr>
      <vt:lpstr>NAND</vt:lpstr>
      <vt:lpstr>NEBO</vt:lpstr>
      <vt:lpstr>NESM</vt:lpstr>
      <vt:lpstr>NOCL</vt:lpstr>
      <vt:lpstr>NOMA</vt:lpstr>
      <vt:lpstr>NORM</vt:lpstr>
      <vt:lpstr>NORW</vt:lpstr>
      <vt:lpstr>NOST</vt:lpstr>
      <vt:lpstr>OAKE</vt:lpstr>
      <vt:lpstr>OONN</vt:lpstr>
      <vt:lpstr>OWAN</vt:lpstr>
      <vt:lpstr>PAMP</vt:lpstr>
      <vt:lpstr>PAND</vt:lpstr>
      <vt:lpstr>PARK</vt:lpstr>
      <vt:lpstr>PEAR</vt:lpstr>
      <vt:lpstr>PERA</vt:lpstr>
      <vt:lpstr>PIAL</vt:lpstr>
      <vt:lpstr>PINN</vt:lpstr>
      <vt:lpstr>PIRR</vt:lpstr>
      <vt:lpstr>PLAN</vt:lpstr>
      <vt:lpstr>PLEY</vt:lpstr>
      <vt:lpstr>POVE</vt:lpstr>
      <vt:lpstr>POZI</vt:lpstr>
      <vt:lpstr>PRMI</vt:lpstr>
      <vt:lpstr>PROT</vt:lpstr>
      <vt:lpstr>PURR</vt:lpstr>
      <vt:lpstr>QUIL</vt:lpstr>
      <vt:lpstr>RAGL</vt:lpstr>
      <vt:lpstr>RASM</vt:lpstr>
      <vt:lpstr>RAVE</vt:lpstr>
      <vt:lpstr>RAVN</vt:lpstr>
      <vt:lpstr>RICH</vt:lpstr>
      <vt:lpstr>ROEA</vt:lpstr>
      <vt:lpstr>ROGL</vt:lpstr>
      <vt:lpstr>ROLE</vt:lpstr>
      <vt:lpstr>ROLL</vt:lpstr>
      <vt:lpstr>ROMA</vt:lpstr>
      <vt:lpstr>ROPL</vt:lpstr>
      <vt:lpstr>ROSE</vt:lpstr>
      <vt:lpstr>ROSO</vt:lpstr>
      <vt:lpstr>ROST</vt:lpstr>
      <vt:lpstr>ROWE</vt:lpstr>
      <vt:lpstr>ROWO</vt:lpstr>
      <vt:lpstr>SAGE</vt:lpstr>
      <vt:lpstr>SAGT</vt:lpstr>
      <vt:lpstr>SARI</vt:lpstr>
      <vt:lpstr>SAUN</vt:lpstr>
      <vt:lpstr>SHUT</vt:lpstr>
      <vt:lpstr>SKIE</vt:lpstr>
      <vt:lpstr>SOBL</vt:lpstr>
      <vt:lpstr>SOBU</vt:lpstr>
      <vt:lpstr>SOKO</vt:lpstr>
      <vt:lpstr>SOMA</vt:lpstr>
      <vt:lpstr>SOTO</vt:lpstr>
      <vt:lpstr>STAM</vt:lpstr>
      <vt:lpstr>STAN</vt:lpstr>
      <vt:lpstr>STTO</vt:lpstr>
      <vt:lpstr>STUA</vt:lpstr>
      <vt:lpstr>T002</vt:lpstr>
      <vt:lpstr>T019</vt:lpstr>
      <vt:lpstr>T027</vt:lpstr>
      <vt:lpstr>T032</vt:lpstr>
      <vt:lpstr>T034</vt:lpstr>
      <vt:lpstr>T043</vt:lpstr>
      <vt:lpstr>T047</vt:lpstr>
      <vt:lpstr>T050</vt:lpstr>
      <vt:lpstr>T051</vt:lpstr>
      <vt:lpstr>T053</vt:lpstr>
      <vt:lpstr>T058</vt:lpstr>
      <vt:lpstr>T065</vt:lpstr>
      <vt:lpstr>T072</vt:lpstr>
      <vt:lpstr>T083</vt:lpstr>
      <vt:lpstr>T095</vt:lpstr>
      <vt:lpstr>T116</vt:lpstr>
      <vt:lpstr>T130</vt:lpstr>
      <vt:lpstr>T156</vt:lpstr>
      <vt:lpstr>T159</vt:lpstr>
      <vt:lpstr>T163</vt:lpstr>
      <vt:lpstr>T166</vt:lpstr>
      <vt:lpstr>T176</vt:lpstr>
      <vt:lpstr>T188</vt:lpstr>
      <vt:lpstr>T189</vt:lpstr>
      <vt:lpstr>T193</vt:lpstr>
      <vt:lpstr>T198</vt:lpstr>
      <vt:lpstr>TANB</vt:lpstr>
      <vt:lpstr>TARA</vt:lpstr>
      <vt:lpstr>THEO</vt:lpstr>
      <vt:lpstr>TIER</vt:lpstr>
      <vt:lpstr>TOPO</vt:lpstr>
      <vt:lpstr>TORQ</vt:lpstr>
      <vt:lpstr>TORR</vt:lpstr>
      <vt:lpstr>TUAN</vt:lpstr>
      <vt:lpstr>TULL</vt:lpstr>
      <vt:lpstr>TWCE</vt:lpstr>
      <vt:lpstr>VERM</vt:lpstr>
      <vt:lpstr>WAEA</vt:lpstr>
      <vt:lpstr>WALL</vt:lpstr>
      <vt:lpstr>WAND</vt:lpstr>
      <vt:lpstr>WEBU</vt:lpstr>
      <vt:lpstr>WEDA</vt:lpstr>
      <vt:lpstr>WEMA</vt:lpstr>
      <vt:lpstr>WETO</vt:lpstr>
      <vt:lpstr>WEWA</vt:lpstr>
      <vt:lpstr>WINT</vt:lpstr>
      <vt:lpstr>WIRR</vt:lpstr>
      <vt:lpstr>WOOD</vt:lpstr>
      <vt:lpstr>WOOG</vt:lpstr>
      <vt:lpstr>WOOL</vt:lpstr>
      <vt:lpstr>WOSO</vt:lpstr>
      <vt:lpstr>WOWA</vt:lpstr>
      <vt:lpstr>YARA</vt:lpstr>
      <vt:lpstr>YARR</vt:lpstr>
      <vt:lpstr>YASO</vt:lpstr>
      <vt:lpstr>YEPP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BASSO Claude (EnergyQ)</dc:creator>
  <cp:keywords/>
  <dc:description/>
  <cp:lastModifiedBy>Scott Loader</cp:lastModifiedBy>
  <cp:revision/>
  <dcterms:created xsi:type="dcterms:W3CDTF">2021-10-14T20:52:05Z</dcterms:created>
  <dcterms:modified xsi:type="dcterms:W3CDTF">2021-12-23T01:29:09Z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0x0101005B6388308349D941825729FE44EC4AE3</vt:lpwstr>
  </property>
</Properties>
</file>